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pivotTables/pivotTable1.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ables/table1.xml" ContentType="application/vnd.openxmlformats-officedocument.spreadsheetml.table+xml"/>
  <Override PartName="/xl/queryTables/queryTable1.xml" ContentType="application/vnd.openxmlformats-officedocument.spreadsheetml.queryTable+xml"/>
  <Override PartName="/xl/comments1.xml" ContentType="application/vnd.openxmlformats-officedocument.spreadsheetml.comments+xml"/>
  <Override PartName="/xl/threadedComments/threadedComment1.xml" ContentType="application/vnd.ms-excel.threadedcomments+xml"/>
  <Override PartName="/xl/tables/table2.xml" ContentType="application/vnd.openxmlformats-officedocument.spreadsheetml.table+xml"/>
  <Override PartName="/xl/comments2.xml" ContentType="application/vnd.openxmlformats-officedocument.spreadsheetml.comments+xml"/>
  <Override PartName="/xl/threadedComments/threadedComment2.xml" ContentType="application/vnd.ms-excel.threadedcomments+xml"/>
  <Override PartName="/xl/tables/table3.xml" ContentType="application/vnd.openxmlformats-officedocument.spreadsheetml.table+xml"/>
  <Override PartName="/xl/pivotTables/pivotTable2.xml" ContentType="application/vnd.openxmlformats-officedocument.spreadsheetml.pivotTable+xml"/>
  <Override PartName="/xl/drawings/drawing2.xml" ContentType="application/vnd.openxmlformats-officedocument.drawing+xml"/>
  <Override PartName="/xl/slicers/slicer2.xml" ContentType="application/vnd.ms-excel.slicer+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pivotTables/pivotTable3.xml" ContentType="application/vnd.openxmlformats-officedocument.spreadsheetml.pivotTab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hidePivotFieldList="1" defaultThemeVersion="166925"/>
  <mc:AlternateContent xmlns:mc="http://schemas.openxmlformats.org/markup-compatibility/2006">
    <mc:Choice Requires="x15">
      <x15ac:absPath xmlns:x15ac="http://schemas.microsoft.com/office/spreadsheetml/2010/11/ac" url="https://wageningenur4-my.sharepoint.com/personal/max_vandeursen_wur_nl/Documents/WURFiles/PhD/Blogposts/CBIT blogpost/"/>
    </mc:Choice>
  </mc:AlternateContent>
  <xr:revisionPtr revIDLastSave="32" documentId="8_{334ECD24-6013-4357-A6BE-AB0F81ACB22E}" xr6:coauthVersionLast="46" xr6:coauthVersionMax="47" xr10:uidLastSave="{7FCDC355-B736-4802-B755-534AC0696F8C}"/>
  <workbookProtection lockStructure="1"/>
  <bookViews>
    <workbookView xWindow="-120" yWindow="-120" windowWidth="29040" windowHeight="15840" xr2:uid="{CB4BC7C8-96D3-45E5-87D8-CF930B9D2A87}"/>
  </bookViews>
  <sheets>
    <sheet name="0. Introduction" sheetId="11" r:id="rId1"/>
    <sheet name="1. Dashboard" sheetId="10" r:id="rId2"/>
    <sheet name="2. Data" sheetId="7" r:id="rId3"/>
    <sheet name="3. Background data" sheetId="1" r:id="rId4"/>
    <sheet name="Project level" sheetId="4" state="hidden" r:id="rId5"/>
    <sheet name="piv" sheetId="9" state="hidden" r:id="rId6"/>
    <sheet name="piv undefined" sheetId="12" state="hidden" r:id="rId7"/>
  </sheets>
  <externalReferences>
    <externalReference r:id="rId8"/>
  </externalReferences>
  <definedNames>
    <definedName name="_xlcn.WorksheetConnection_Cleandatasetforblogpost.xlsxTable11" hidden="1">Table1[]</definedName>
    <definedName name="Slicer_implementing_agency">#N/A</definedName>
    <definedName name="Slicer_ldc_or_sids">#N/A</definedName>
    <definedName name="Slicer_region">#N/A</definedName>
    <definedName name="Slicer_year_approval">#N/A</definedName>
    <definedName name="Table1_1" localSheetId="2" hidden="1">'2. Data'!$A$1:$J$728</definedName>
  </definedNames>
  <calcPr calcId="191029"/>
  <pivotCaches>
    <pivotCache cacheId="0" r:id="rId9"/>
  </pivotCaches>
  <extLst>
    <ext xmlns:x14="http://schemas.microsoft.com/office/spreadsheetml/2009/9/main" uri="{BBE1A952-AA13-448e-AADC-164F8A28A991}">
      <x14:slicerCaches>
        <x14:slicerCache r:id="rId10"/>
        <x14:slicerCache r:id="rId11"/>
        <x14:slicerCache r:id="rId12"/>
        <x14:slicerCache r:id="rId13"/>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Table1" name="Table1" connection="WorksheetConnection_Clean dataset for blogpost.xlsx!Table1"/>
        </x15:modelTable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6" i="1" l="1"/>
  <c r="D4" i="1"/>
  <c r="M706" i="1" l="1"/>
  <c r="P706" i="1" s="1"/>
  <c r="M707" i="1"/>
  <c r="Q707" i="1" s="1"/>
  <c r="M708" i="1"/>
  <c r="Q708" i="1" s="1"/>
  <c r="M709" i="1"/>
  <c r="P709" i="1" s="1"/>
  <c r="M704" i="1"/>
  <c r="Q704" i="1" s="1"/>
  <c r="M705" i="1"/>
  <c r="Q705" i="1" s="1"/>
  <c r="P710" i="1"/>
  <c r="P711" i="1"/>
  <c r="P712" i="1"/>
  <c r="P713" i="1"/>
  <c r="P714" i="1"/>
  <c r="P715" i="1"/>
  <c r="P716" i="1"/>
  <c r="P717" i="1"/>
  <c r="P718" i="1"/>
  <c r="P719" i="1"/>
  <c r="P720" i="1"/>
  <c r="P721" i="1"/>
  <c r="P722" i="1"/>
  <c r="P723" i="1"/>
  <c r="P724" i="1"/>
  <c r="P725" i="1"/>
  <c r="P726" i="1"/>
  <c r="P727" i="1"/>
  <c r="P728" i="1"/>
  <c r="P729" i="1"/>
  <c r="P730" i="1"/>
  <c r="Q710" i="1"/>
  <c r="Q711" i="1"/>
  <c r="Q712" i="1"/>
  <c r="Q713" i="1"/>
  <c r="Q714" i="1"/>
  <c r="Q715" i="1"/>
  <c r="Q716" i="1"/>
  <c r="Q717" i="1"/>
  <c r="Q718" i="1"/>
  <c r="Q719" i="1"/>
  <c r="Q720" i="1"/>
  <c r="Q721" i="1"/>
  <c r="Q722" i="1"/>
  <c r="Q723" i="1"/>
  <c r="Q724" i="1"/>
  <c r="Q725" i="1"/>
  <c r="Q726" i="1"/>
  <c r="Q727" i="1"/>
  <c r="Q728" i="1"/>
  <c r="Q729" i="1"/>
  <c r="Q730" i="1"/>
  <c r="X704" i="1"/>
  <c r="AD704" i="1" s="1" a="1"/>
  <c r="AD704" i="1" s="1"/>
  <c r="X705" i="1"/>
  <c r="AE705" i="1" s="1" a="1"/>
  <c r="AE705" i="1" s="1"/>
  <c r="X706" i="1"/>
  <c r="AD706" i="1" s="1" a="1"/>
  <c r="AD706" i="1" s="1"/>
  <c r="X707" i="1"/>
  <c r="AF707" i="1" s="1" a="1"/>
  <c r="AF707" i="1" s="1"/>
  <c r="X708" i="1"/>
  <c r="AF708" i="1" s="1" a="1"/>
  <c r="AF708" i="1" s="1"/>
  <c r="X709" i="1"/>
  <c r="AE709" i="1" s="1" a="1"/>
  <c r="AE709" i="1" s="1"/>
  <c r="X710" i="1"/>
  <c r="AE710" i="1" s="1" a="1"/>
  <c r="AE710" i="1" s="1"/>
  <c r="AJ710" i="1" s="1" a="1"/>
  <c r="AJ710" i="1" s="1"/>
  <c r="X711" i="1"/>
  <c r="AE711" i="1" s="1" a="1"/>
  <c r="AE711" i="1" s="1"/>
  <c r="X712" i="1"/>
  <c r="AD712" i="1" s="1" a="1"/>
  <c r="AD712" i="1" s="1"/>
  <c r="X713" i="1"/>
  <c r="AF713" i="1" s="1" a="1"/>
  <c r="AF713" i="1" s="1"/>
  <c r="AP713" i="1" s="1" a="1"/>
  <c r="AP713" i="1" s="1"/>
  <c r="X714" i="1"/>
  <c r="AD714" i="1" s="1" a="1"/>
  <c r="AD714" i="1" s="1"/>
  <c r="AN714" i="1" s="1" a="1"/>
  <c r="AN714" i="1" s="1"/>
  <c r="X715" i="1"/>
  <c r="AC715" i="1" s="1" a="1"/>
  <c r="AC715" i="1" s="1"/>
  <c r="X716" i="1"/>
  <c r="AD716" i="1" s="1" a="1"/>
  <c r="AD716" i="1" s="1"/>
  <c r="AI716" i="1" s="1" a="1"/>
  <c r="AI716" i="1" s="1"/>
  <c r="X717" i="1"/>
  <c r="AE717" i="1" s="1" a="1"/>
  <c r="AE717" i="1" s="1"/>
  <c r="X718" i="1"/>
  <c r="AC718" i="1" s="1" a="1"/>
  <c r="AC718" i="1" s="1"/>
  <c r="X719" i="1"/>
  <c r="AB719" i="1" s="1"/>
  <c r="X720" i="1"/>
  <c r="AF720" i="1" s="1" a="1"/>
  <c r="AF720" i="1" s="1"/>
  <c r="AP720" i="1" s="1" a="1"/>
  <c r="AP720" i="1" s="1"/>
  <c r="X721" i="1"/>
  <c r="AE721" i="1" s="1" a="1"/>
  <c r="AE721" i="1" s="1"/>
  <c r="X722" i="1"/>
  <c r="AD722" i="1" s="1" a="1"/>
  <c r="AD722" i="1" s="1"/>
  <c r="X723" i="1"/>
  <c r="AC723" i="1" s="1" a="1"/>
  <c r="AC723" i="1" s="1"/>
  <c r="X724" i="1"/>
  <c r="AF724" i="1" s="1" a="1"/>
  <c r="AF724" i="1" s="1"/>
  <c r="AK724" i="1" s="1" a="1"/>
  <c r="AK724" i="1" s="1"/>
  <c r="X725" i="1"/>
  <c r="AE725" i="1" s="1" a="1"/>
  <c r="AE725" i="1" s="1"/>
  <c r="X726" i="1"/>
  <c r="AC726" i="1" s="1" a="1"/>
  <c r="AC726" i="1" s="1"/>
  <c r="AH726" i="1" s="1" a="1"/>
  <c r="AH726" i="1" s="1"/>
  <c r="X727" i="1"/>
  <c r="AB727" i="1" s="1"/>
  <c r="X728" i="1"/>
  <c r="AC728" i="1" s="1" a="1"/>
  <c r="AC728" i="1" s="1"/>
  <c r="X729" i="1"/>
  <c r="AD729" i="1" s="1" a="1"/>
  <c r="AD729" i="1" s="1"/>
  <c r="AI729" i="1" s="1" a="1"/>
  <c r="AI729" i="1" s="1"/>
  <c r="X730" i="1"/>
  <c r="AF730" i="1" s="1" a="1"/>
  <c r="AF730" i="1" s="1"/>
  <c r="AA704" i="1"/>
  <c r="AA705" i="1"/>
  <c r="AA709" i="1"/>
  <c r="AA712" i="1"/>
  <c r="AC705" i="1" a="1"/>
  <c r="AC705" i="1" s="1"/>
  <c r="AC706" i="1" a="1"/>
  <c r="AC706" i="1" s="1"/>
  <c r="AC710" i="1" a="1"/>
  <c r="AC710" i="1" s="1"/>
  <c r="AD707" i="1" a="1"/>
  <c r="AD707" i="1" s="1"/>
  <c r="AA713" i="1" l="1"/>
  <c r="AA711" i="1"/>
  <c r="AA710" i="1"/>
  <c r="AA706" i="1"/>
  <c r="AA708" i="1"/>
  <c r="AA707" i="1"/>
  <c r="AA721" i="1"/>
  <c r="AA727" i="1"/>
  <c r="AA717" i="1"/>
  <c r="AA729" i="1"/>
  <c r="AA728" i="1"/>
  <c r="AA720" i="1"/>
  <c r="AA719" i="1"/>
  <c r="AA718" i="1"/>
  <c r="AB711" i="1"/>
  <c r="AA726" i="1"/>
  <c r="AA716" i="1"/>
  <c r="AA724" i="1"/>
  <c r="AA715" i="1"/>
  <c r="AA723" i="1"/>
  <c r="AA725" i="1"/>
  <c r="AA730" i="1"/>
  <c r="AA722" i="1"/>
  <c r="AA714" i="1"/>
  <c r="AB721" i="1"/>
  <c r="AB710" i="1"/>
  <c r="AD708" i="1" a="1"/>
  <c r="AD708" i="1" s="1"/>
  <c r="AB726" i="1"/>
  <c r="AB718" i="1"/>
  <c r="AB716" i="1"/>
  <c r="AB717" i="1"/>
  <c r="AC709" i="1" a="1"/>
  <c r="AC709" i="1" s="1"/>
  <c r="AB709" i="1"/>
  <c r="AB713" i="1"/>
  <c r="AB725" i="1"/>
  <c r="AB720" i="1"/>
  <c r="AB724" i="1"/>
  <c r="AC708" i="1" a="1"/>
  <c r="AC708" i="1" s="1"/>
  <c r="AB708" i="1"/>
  <c r="AB729" i="1"/>
  <c r="AB705" i="1"/>
  <c r="AB728" i="1"/>
  <c r="AB704" i="1"/>
  <c r="AC704" i="1" a="1"/>
  <c r="AC704" i="1" s="1"/>
  <c r="AH704" i="1" s="1" a="1"/>
  <c r="AH704" i="1" s="1"/>
  <c r="AB712" i="1"/>
  <c r="AB715" i="1"/>
  <c r="AB730" i="1"/>
  <c r="AB722" i="1"/>
  <c r="AB714" i="1"/>
  <c r="AB706" i="1"/>
  <c r="AD730" i="1" a="1"/>
  <c r="AD730" i="1" s="1"/>
  <c r="AI730" i="1" s="1" a="1"/>
  <c r="AI730" i="1" s="1"/>
  <c r="AC707" i="1" a="1"/>
  <c r="AC707" i="1" s="1"/>
  <c r="AB707" i="1"/>
  <c r="AB723" i="1"/>
  <c r="AE707" i="1" a="1"/>
  <c r="AE707" i="1" s="1"/>
  <c r="AF723" i="1" a="1"/>
  <c r="AF723" i="1" s="1"/>
  <c r="AK723" i="1" s="1" a="1"/>
  <c r="AK723" i="1" s="1"/>
  <c r="AE728" i="1" a="1"/>
  <c r="AE728" i="1" s="1"/>
  <c r="AO728" i="1" s="1" a="1"/>
  <c r="AO728" i="1" s="1"/>
  <c r="AC730" i="1" a="1"/>
  <c r="AC730" i="1" s="1"/>
  <c r="AE720" i="1" a="1"/>
  <c r="AE720" i="1" s="1"/>
  <c r="AJ720" i="1" s="1" a="1"/>
  <c r="AJ720" i="1" s="1"/>
  <c r="AD720" i="1" a="1"/>
  <c r="AD720" i="1" s="1"/>
  <c r="AN720" i="1" s="1" a="1"/>
  <c r="AN720" i="1" s="1"/>
  <c r="AF710" i="1" a="1"/>
  <c r="AF710" i="1" s="1"/>
  <c r="AP710" i="1" s="1" a="1"/>
  <c r="AP710" i="1" s="1"/>
  <c r="AD718" i="1" a="1"/>
  <c r="AD718" i="1" s="1"/>
  <c r="AI718" i="1" s="1" a="1"/>
  <c r="AI718" i="1" s="1"/>
  <c r="AD710" i="1" a="1"/>
  <c r="AD710" i="1" s="1"/>
  <c r="AE718" i="1" a="1"/>
  <c r="AE718" i="1" s="1"/>
  <c r="AO718" i="1" s="1" a="1"/>
  <c r="AO718" i="1" s="1"/>
  <c r="AE715" i="1" a="1"/>
  <c r="AE715" i="1" s="1"/>
  <c r="AO715" i="1" s="1" a="1"/>
  <c r="AO715" i="1" s="1"/>
  <c r="AF715" i="1" a="1"/>
  <c r="AF715" i="1" s="1"/>
  <c r="AE723" i="1" a="1"/>
  <c r="AE723" i="1" s="1"/>
  <c r="AJ723" i="1" s="1" a="1"/>
  <c r="AJ723" i="1" s="1"/>
  <c r="AF726" i="1" a="1"/>
  <c r="AF726" i="1" s="1"/>
  <c r="AK726" i="1" s="1" a="1"/>
  <c r="AK726" i="1" s="1"/>
  <c r="AF718" i="1" a="1"/>
  <c r="AF718" i="1" s="1"/>
  <c r="AK718" i="1" s="1" a="1"/>
  <c r="AK718" i="1" s="1"/>
  <c r="AE726" i="1" a="1"/>
  <c r="AE726" i="1" s="1"/>
  <c r="AO726" i="1" s="1" a="1"/>
  <c r="AO726" i="1" s="1"/>
  <c r="AD726" i="1" a="1"/>
  <c r="AD726" i="1" s="1"/>
  <c r="AE730" i="1" a="1"/>
  <c r="AE730" i="1" s="1"/>
  <c r="AC729" i="1" a="1"/>
  <c r="AC729" i="1" s="1"/>
  <c r="AH729" i="1" s="1" a="1"/>
  <c r="AH729" i="1" s="1"/>
  <c r="Q709" i="1"/>
  <c r="P708" i="1"/>
  <c r="AJ721" i="1" a="1"/>
  <c r="AJ721" i="1" s="1"/>
  <c r="AO721" i="1" a="1"/>
  <c r="AO721" i="1" s="1"/>
  <c r="AF729" i="1" a="1"/>
  <c r="AF729" i="1" s="1"/>
  <c r="AP729" i="1" s="1" a="1"/>
  <c r="AP729" i="1" s="1"/>
  <c r="AD713" i="1" a="1"/>
  <c r="AD713" i="1" s="1"/>
  <c r="AC721" i="1" a="1"/>
  <c r="AC721" i="1" s="1"/>
  <c r="AF705" i="1" a="1"/>
  <c r="AF705" i="1" s="1"/>
  <c r="AC713" i="1" a="1"/>
  <c r="AC713" i="1" s="1"/>
  <c r="AE729" i="1" a="1"/>
  <c r="AE729" i="1" s="1"/>
  <c r="AE713" i="1" a="1"/>
  <c r="AE713" i="1" s="1"/>
  <c r="AJ713" i="1" s="1" a="1"/>
  <c r="AJ713" i="1" s="1"/>
  <c r="AF721" i="1" a="1"/>
  <c r="AF721" i="1" s="1"/>
  <c r="AP721" i="1" s="1" a="1"/>
  <c r="AP721" i="1" s="1"/>
  <c r="AD705" i="1" a="1"/>
  <c r="AD705" i="1" s="1"/>
  <c r="P707" i="1"/>
  <c r="AD721" i="1" a="1"/>
  <c r="AD721" i="1" s="1"/>
  <c r="AN721" i="1" s="1" a="1"/>
  <c r="AN721" i="1" s="1"/>
  <c r="AK713" i="1" a="1"/>
  <c r="AK713" i="1" s="1"/>
  <c r="AN729" i="1" a="1"/>
  <c r="AN729" i="1" s="1"/>
  <c r="AE724" i="1" a="1"/>
  <c r="AE724" i="1" s="1"/>
  <c r="AO724" i="1" s="1" a="1"/>
  <c r="AO724" i="1" s="1"/>
  <c r="AD724" i="1" a="1"/>
  <c r="AD724" i="1" s="1"/>
  <c r="AC724" i="1" a="1"/>
  <c r="AC724" i="1" s="1"/>
  <c r="AF716" i="1" a="1"/>
  <c r="AF716" i="1" s="1"/>
  <c r="AE708" i="1" a="1"/>
  <c r="AE708" i="1" s="1"/>
  <c r="AC716" i="1" a="1"/>
  <c r="AC716" i="1" s="1"/>
  <c r="AM716" i="1" s="1" a="1"/>
  <c r="AM716" i="1" s="1"/>
  <c r="Q706" i="1"/>
  <c r="AE716" i="1" a="1"/>
  <c r="AE716" i="1" s="1"/>
  <c r="AO710" i="1" a="1"/>
  <c r="AO710" i="1" s="1"/>
  <c r="AH718" i="1" a="1"/>
  <c r="AH718" i="1" s="1"/>
  <c r="AM718" i="1" a="1"/>
  <c r="AM718" i="1" s="1"/>
  <c r="AD728" i="1" a="1"/>
  <c r="AD728" i="1" s="1"/>
  <c r="AD715" i="1" a="1"/>
  <c r="AD715" i="1" s="1"/>
  <c r="P705" i="1"/>
  <c r="AD723" i="1" a="1"/>
  <c r="AD723" i="1" s="1"/>
  <c r="AN723" i="1" s="1" a="1"/>
  <c r="AN723" i="1" s="1"/>
  <c r="AP730" i="1" a="1"/>
  <c r="AP730" i="1" s="1"/>
  <c r="AK730" i="1" a="1"/>
  <c r="AK730" i="1" s="1"/>
  <c r="AN722" i="1" a="1"/>
  <c r="AN722" i="1" s="1"/>
  <c r="AI722" i="1" a="1"/>
  <c r="AI722" i="1" s="1"/>
  <c r="AM726" i="1" a="1"/>
  <c r="AM726" i="1" s="1"/>
  <c r="AF728" i="1" a="1"/>
  <c r="AF728" i="1" s="1"/>
  <c r="AK728" i="1" s="1" a="1"/>
  <c r="AK728" i="1" s="1"/>
  <c r="AF706" i="1" a="1"/>
  <c r="AF706" i="1" s="1"/>
  <c r="AC714" i="1" a="1"/>
  <c r="AC714" i="1" s="1"/>
  <c r="AE706" i="1" a="1"/>
  <c r="AE706" i="1" s="1"/>
  <c r="AN716" i="1" a="1"/>
  <c r="AN716" i="1" s="1"/>
  <c r="AF714" i="1" a="1"/>
  <c r="AF714" i="1" s="1"/>
  <c r="AF704" i="1" a="1"/>
  <c r="AF704" i="1" s="1"/>
  <c r="AK704" i="1" s="1" a="1"/>
  <c r="AK704" i="1" s="1"/>
  <c r="AC712" i="1" a="1"/>
  <c r="AC712" i="1" s="1"/>
  <c r="AE714" i="1" a="1"/>
  <c r="AE714" i="1" s="1"/>
  <c r="AE704" i="1" a="1"/>
  <c r="AE704" i="1" s="1"/>
  <c r="AC722" i="1" a="1"/>
  <c r="AC722" i="1" s="1"/>
  <c r="AF722" i="1" a="1"/>
  <c r="AF722" i="1" s="1"/>
  <c r="AF712" i="1" a="1"/>
  <c r="AF712" i="1" s="1"/>
  <c r="AK712" i="1" s="1" a="1"/>
  <c r="AK712" i="1" s="1"/>
  <c r="AE722" i="1" a="1"/>
  <c r="AE722" i="1" s="1"/>
  <c r="AE712" i="1" a="1"/>
  <c r="AE712" i="1" s="1"/>
  <c r="AC720" i="1" a="1"/>
  <c r="AC720" i="1" s="1"/>
  <c r="AH728" i="1" a="1"/>
  <c r="AH728" i="1" s="1"/>
  <c r="AM728" i="1" a="1"/>
  <c r="AM728" i="1" s="1"/>
  <c r="AJ725" i="1" a="1"/>
  <c r="AJ725" i="1" s="1"/>
  <c r="AO725" i="1" a="1"/>
  <c r="AO725" i="1" s="1"/>
  <c r="AC717" i="1" a="1"/>
  <c r="AC717" i="1" s="1"/>
  <c r="AC725" i="1" a="1"/>
  <c r="AC725" i="1" s="1"/>
  <c r="AD709" i="1" a="1"/>
  <c r="AD709" i="1" s="1"/>
  <c r="AF709" i="1" a="1"/>
  <c r="AF709" i="1" s="1"/>
  <c r="AD717" i="1" a="1"/>
  <c r="AD717" i="1" s="1"/>
  <c r="AF717" i="1" a="1"/>
  <c r="AF717" i="1" s="1"/>
  <c r="AD725" i="1" a="1"/>
  <c r="AD725" i="1" s="1"/>
  <c r="AF725" i="1" a="1"/>
  <c r="AF725" i="1" s="1"/>
  <c r="AH723" i="1" a="1"/>
  <c r="AH723" i="1" s="1"/>
  <c r="AM723" i="1" a="1"/>
  <c r="AM723" i="1" s="1"/>
  <c r="AP724" i="1" a="1"/>
  <c r="AP724" i="1" s="1"/>
  <c r="P704" i="1"/>
  <c r="AH715" i="1" a="1"/>
  <c r="AH715" i="1" s="1"/>
  <c r="AM715" i="1" a="1"/>
  <c r="AM715" i="1" s="1"/>
  <c r="AI714" i="1" a="1"/>
  <c r="AI714" i="1" s="1"/>
  <c r="AK720" i="1" a="1"/>
  <c r="AK720" i="1" s="1"/>
  <c r="AJ711" i="1" a="1"/>
  <c r="AJ711" i="1" s="1"/>
  <c r="AO711" i="1" a="1"/>
  <c r="AO711" i="1" s="1"/>
  <c r="AC727" i="1" a="1"/>
  <c r="AC727" i="1" s="1"/>
  <c r="AD727" i="1" a="1"/>
  <c r="AD727" i="1" s="1"/>
  <c r="AE727" i="1" a="1"/>
  <c r="AE727" i="1" s="1"/>
  <c r="AF727" i="1" a="1"/>
  <c r="AF727" i="1" s="1"/>
  <c r="AC719" i="1" a="1"/>
  <c r="AC719" i="1" s="1"/>
  <c r="AD719" i="1" a="1"/>
  <c r="AD719" i="1" s="1"/>
  <c r="AE719" i="1" a="1"/>
  <c r="AE719" i="1" s="1"/>
  <c r="AF719" i="1" a="1"/>
  <c r="AF719" i="1" s="1"/>
  <c r="AC711" i="1" a="1"/>
  <c r="AC711" i="1" s="1"/>
  <c r="AF711" i="1" a="1"/>
  <c r="AF711" i="1" s="1"/>
  <c r="AD711" i="1" a="1"/>
  <c r="AD711" i="1" s="1"/>
  <c r="M703" i="1"/>
  <c r="P703" i="1" s="1"/>
  <c r="X703" i="1"/>
  <c r="AA703" i="1" s="1"/>
  <c r="E68" i="4"/>
  <c r="F701" i="1" s="1"/>
  <c r="E67" i="4"/>
  <c r="F679" i="1" s="1"/>
  <c r="E66" i="4"/>
  <c r="F662" i="1" s="1"/>
  <c r="E65" i="4"/>
  <c r="F654" i="1" s="1"/>
  <c r="E64" i="4"/>
  <c r="F646" i="1" s="1"/>
  <c r="E63" i="4"/>
  <c r="E62" i="4"/>
  <c r="F614" i="1" s="1"/>
  <c r="E61" i="4"/>
  <c r="F598" i="1" s="1"/>
  <c r="E60" i="4"/>
  <c r="F590" i="1" s="1"/>
  <c r="E59" i="4"/>
  <c r="F574" i="1" s="1"/>
  <c r="E58" i="4"/>
  <c r="E57" i="4"/>
  <c r="F558" i="1" s="1"/>
  <c r="E56" i="4"/>
  <c r="F534" i="1" s="1"/>
  <c r="E55" i="4"/>
  <c r="F518" i="1" s="1"/>
  <c r="E54" i="4"/>
  <c r="E53" i="4"/>
  <c r="F502" i="1" s="1"/>
  <c r="E52" i="4"/>
  <c r="E51" i="4"/>
  <c r="E50" i="4"/>
  <c r="F470" i="1" s="1"/>
  <c r="E49" i="4"/>
  <c r="F462" i="1" s="1"/>
  <c r="E48" i="4"/>
  <c r="E47" i="4"/>
  <c r="E46" i="4"/>
  <c r="F430" i="1" s="1"/>
  <c r="E45" i="4"/>
  <c r="E44" i="4"/>
  <c r="F398" i="1" s="1"/>
  <c r="E43" i="4"/>
  <c r="F382" i="1" s="1"/>
  <c r="E42" i="4"/>
  <c r="F682" i="1" s="1"/>
  <c r="E41" i="4"/>
  <c r="E40" i="4"/>
  <c r="E39" i="4"/>
  <c r="E38" i="4"/>
  <c r="F342" i="1" s="1"/>
  <c r="E37" i="4"/>
  <c r="F334" i="1" s="1"/>
  <c r="E36" i="4"/>
  <c r="F699" i="1" s="1"/>
  <c r="E35" i="4"/>
  <c r="F326" i="1" s="1"/>
  <c r="E34" i="4"/>
  <c r="E33" i="4"/>
  <c r="E32" i="4"/>
  <c r="F278" i="1" s="1"/>
  <c r="E31" i="4"/>
  <c r="E30" i="4"/>
  <c r="F262" i="1" s="1"/>
  <c r="E29" i="4"/>
  <c r="F254" i="1" s="1"/>
  <c r="E28" i="4"/>
  <c r="F246" i="1" s="1"/>
  <c r="E27" i="4"/>
  <c r="E26" i="4"/>
  <c r="E25" i="4"/>
  <c r="F214" i="1" s="1"/>
  <c r="E24" i="4"/>
  <c r="F198" i="1" s="1"/>
  <c r="E23" i="4"/>
  <c r="E22" i="4"/>
  <c r="F182" i="1" s="1"/>
  <c r="E21" i="4"/>
  <c r="F174" i="1" s="1"/>
  <c r="E20" i="4"/>
  <c r="F691" i="1" s="1"/>
  <c r="E19" i="4"/>
  <c r="F150" i="1" s="1"/>
  <c r="E18" i="4"/>
  <c r="E17" i="4"/>
  <c r="F142" i="1" s="1"/>
  <c r="E16" i="4"/>
  <c r="F134" i="1" s="1"/>
  <c r="E15" i="4"/>
  <c r="E14" i="4"/>
  <c r="F110" i="1" s="1"/>
  <c r="E13" i="4"/>
  <c r="E12" i="4"/>
  <c r="E11" i="4"/>
  <c r="F86" i="1" s="1"/>
  <c r="E10" i="4"/>
  <c r="F78" i="1" s="1"/>
  <c r="E9" i="4"/>
  <c r="E8" i="4"/>
  <c r="F70" i="1" s="1"/>
  <c r="E7" i="4"/>
  <c r="E6" i="4"/>
  <c r="F46" i="1" s="1"/>
  <c r="E5" i="4"/>
  <c r="E4" i="4"/>
  <c r="F22" i="1" s="1"/>
  <c r="E3" i="4"/>
  <c r="F14" i="1" s="1"/>
  <c r="E2" i="4"/>
  <c r="F681" i="1" l="1"/>
  <c r="F582" i="1"/>
  <c r="F690" i="1"/>
  <c r="AG726" i="1"/>
  <c r="AL726" i="1" s="1"/>
  <c r="AG722" i="1"/>
  <c r="AL722" i="1" s="1"/>
  <c r="AG728" i="1"/>
  <c r="AN728" i="1" s="1" a="1"/>
  <c r="AN728" i="1" s="1"/>
  <c r="AG720" i="1"/>
  <c r="AQ720" i="1" s="1"/>
  <c r="AG730" i="1"/>
  <c r="AL730" i="1" s="1"/>
  <c r="AG718" i="1"/>
  <c r="AL718" i="1" s="1"/>
  <c r="AG717" i="1"/>
  <c r="AN717" i="1" s="1" a="1"/>
  <c r="AN717" i="1" s="1"/>
  <c r="AG723" i="1"/>
  <c r="AG715" i="1"/>
  <c r="AL715" i="1" s="1"/>
  <c r="AG713" i="1"/>
  <c r="AL713" i="1" s="1"/>
  <c r="AG708" i="1"/>
  <c r="AM708" i="1" s="1" a="1"/>
  <c r="AM708" i="1" s="1"/>
  <c r="AK710" i="1" a="1"/>
  <c r="AK710" i="1" s="1"/>
  <c r="AG712" i="1"/>
  <c r="AL712" i="1" s="1"/>
  <c r="AP712" i="1" a="1"/>
  <c r="AP712" i="1" s="1"/>
  <c r="AN730" i="1" a="1"/>
  <c r="AN730" i="1" s="1"/>
  <c r="AO720" i="1" a="1"/>
  <c r="AO720" i="1" s="1"/>
  <c r="AG707" i="1"/>
  <c r="AI707" i="1" s="1" a="1"/>
  <c r="AI707" i="1" s="1"/>
  <c r="AM704" i="1" a="1"/>
  <c r="AM704" i="1" s="1"/>
  <c r="AH730" i="1" a="1"/>
  <c r="AH730" i="1" s="1"/>
  <c r="AG710" i="1"/>
  <c r="AN710" i="1" s="1" a="1"/>
  <c r="AN710" i="1" s="1"/>
  <c r="AJ718" i="1" a="1"/>
  <c r="AJ718" i="1" s="1"/>
  <c r="AI723" i="1" a="1"/>
  <c r="AI723" i="1" s="1"/>
  <c r="AJ728" i="1" a="1"/>
  <c r="AJ728" i="1" s="1"/>
  <c r="AP723" i="1" a="1"/>
  <c r="AP723" i="1" s="1"/>
  <c r="AI720" i="1" a="1"/>
  <c r="AI720" i="1" s="1"/>
  <c r="AM730" i="1" a="1"/>
  <c r="AM730" i="1" s="1"/>
  <c r="AM722" i="1" a="1"/>
  <c r="AM722" i="1" s="1"/>
  <c r="AK729" i="1" a="1"/>
  <c r="AK729" i="1" s="1"/>
  <c r="AN718" i="1" a="1"/>
  <c r="AN718" i="1" s="1"/>
  <c r="AJ724" i="1" a="1"/>
  <c r="AJ724" i="1" s="1"/>
  <c r="AG705" i="1"/>
  <c r="AM705" i="1" s="1" a="1"/>
  <c r="AM705" i="1" s="1"/>
  <c r="AJ715" i="1" a="1"/>
  <c r="AJ715" i="1" s="1"/>
  <c r="AP718" i="1" a="1"/>
  <c r="AP718" i="1" s="1"/>
  <c r="AO723" i="1" a="1"/>
  <c r="AO723" i="1" s="1"/>
  <c r="AP728" i="1" a="1"/>
  <c r="AP728" i="1" s="1"/>
  <c r="AM729" i="1" a="1"/>
  <c r="AM729" i="1" s="1"/>
  <c r="AJ726" i="1" a="1"/>
  <c r="AJ726" i="1" s="1"/>
  <c r="AM720" i="1" a="1"/>
  <c r="AM720" i="1" s="1"/>
  <c r="AG724" i="1"/>
  <c r="AL724" i="1" s="1"/>
  <c r="AG729" i="1"/>
  <c r="AQ729" i="1" s="1"/>
  <c r="AP726" i="1" a="1"/>
  <c r="AP726" i="1" s="1"/>
  <c r="AK721" i="1" a="1"/>
  <c r="AK721" i="1" s="1"/>
  <c r="AO713" i="1" a="1"/>
  <c r="AO713" i="1" s="1"/>
  <c r="AP705" i="1" a="1"/>
  <c r="AP705" i="1" s="1"/>
  <c r="AO705" i="1" a="1"/>
  <c r="AO705" i="1" s="1"/>
  <c r="AI705" i="1" a="1"/>
  <c r="AI705" i="1" s="1"/>
  <c r="AK705" i="1" a="1"/>
  <c r="AK705" i="1" s="1"/>
  <c r="AJ705" i="1" a="1"/>
  <c r="AJ705" i="1" s="1"/>
  <c r="AN705" i="1" a="1"/>
  <c r="AN705" i="1" s="1"/>
  <c r="AI721" i="1" a="1"/>
  <c r="AI721" i="1" s="1"/>
  <c r="AM721" i="1" a="1"/>
  <c r="AM721" i="1" s="1"/>
  <c r="AH721" i="1" a="1"/>
  <c r="AH721" i="1" s="1"/>
  <c r="AG721" i="1"/>
  <c r="AH720" i="1" a="1"/>
  <c r="AH720" i="1" s="1"/>
  <c r="AP704" i="1" a="1"/>
  <c r="AP704" i="1" s="1"/>
  <c r="AH716" i="1" a="1"/>
  <c r="AH716" i="1" s="1"/>
  <c r="AG716" i="1"/>
  <c r="AL716" i="1" s="1"/>
  <c r="AG706" i="1"/>
  <c r="AH706" i="1" s="1" a="1"/>
  <c r="AH706" i="1" s="1"/>
  <c r="AH707" i="1" a="1"/>
  <c r="AH707" i="1" s="1"/>
  <c r="AH708" i="1" a="1"/>
  <c r="AH708" i="1" s="1"/>
  <c r="AK716" i="1" a="1"/>
  <c r="AK716" i="1" s="1"/>
  <c r="AP716" i="1" a="1"/>
  <c r="AP716" i="1" s="1"/>
  <c r="AM707" i="1" a="1"/>
  <c r="AM707" i="1" s="1"/>
  <c r="AO707" i="1" a="1"/>
  <c r="AO707" i="1" s="1"/>
  <c r="AN708" i="1" a="1"/>
  <c r="AN708" i="1" s="1"/>
  <c r="AI708" i="1" a="1"/>
  <c r="AI708" i="1" s="1"/>
  <c r="AJ707" i="1" a="1"/>
  <c r="AJ707" i="1" s="1"/>
  <c r="AJ708" i="1" a="1"/>
  <c r="AJ708" i="1" s="1"/>
  <c r="AO708" i="1" a="1"/>
  <c r="AO708" i="1" s="1"/>
  <c r="AI724" i="1" a="1"/>
  <c r="AI724" i="1" s="1"/>
  <c r="AP707" i="1" a="1"/>
  <c r="AP707" i="1" s="1"/>
  <c r="AG709" i="1"/>
  <c r="AI709" i="1" s="1" a="1"/>
  <c r="AI709" i="1" s="1"/>
  <c r="AK707" i="1" a="1"/>
  <c r="AK707" i="1" s="1"/>
  <c r="AO716" i="1" a="1"/>
  <c r="AO716" i="1" s="1"/>
  <c r="AJ716" i="1" a="1"/>
  <c r="AJ716" i="1" s="1"/>
  <c r="AM712" i="1" a="1"/>
  <c r="AM712" i="1" s="1"/>
  <c r="AH712" i="1" a="1"/>
  <c r="AH712" i="1" s="1"/>
  <c r="AG704" i="1"/>
  <c r="AL704" i="1" s="1"/>
  <c r="AG714" i="1"/>
  <c r="AH714" i="1" s="1" a="1"/>
  <c r="AH714" i="1" s="1"/>
  <c r="AP714" i="1" a="1"/>
  <c r="AP714" i="1" s="1"/>
  <c r="AK714" i="1" a="1"/>
  <c r="AK714" i="1" s="1"/>
  <c r="AJ722" i="1" a="1"/>
  <c r="AJ722" i="1" s="1"/>
  <c r="AO722" i="1" a="1"/>
  <c r="AO722" i="1" s="1"/>
  <c r="AJ704" i="1" a="1"/>
  <c r="AJ704" i="1" s="1"/>
  <c r="AO704" i="1" a="1"/>
  <c r="AO704" i="1" s="1"/>
  <c r="AO714" i="1" a="1"/>
  <c r="AO714" i="1" s="1"/>
  <c r="AJ714" i="1" a="1"/>
  <c r="AJ714" i="1" s="1"/>
  <c r="AH722" i="1" a="1"/>
  <c r="AH722" i="1" s="1"/>
  <c r="AJ712" i="1" a="1"/>
  <c r="AJ712" i="1" s="1"/>
  <c r="AO712" i="1" a="1"/>
  <c r="AO712" i="1" s="1"/>
  <c r="AQ728" i="1"/>
  <c r="AG725" i="1"/>
  <c r="AN725" i="1" s="1" a="1"/>
  <c r="AN725" i="1" s="1"/>
  <c r="AK725" i="1" a="1"/>
  <c r="AK725" i="1" s="1"/>
  <c r="AP725" i="1" a="1"/>
  <c r="AP725" i="1" s="1"/>
  <c r="AL723" i="1"/>
  <c r="AQ723" i="1"/>
  <c r="AQ715" i="1"/>
  <c r="AK719" i="1" a="1"/>
  <c r="AK719" i="1" s="1"/>
  <c r="AP719" i="1" a="1"/>
  <c r="AP719" i="1" s="1"/>
  <c r="AK727" i="1" a="1"/>
  <c r="AK727" i="1" s="1"/>
  <c r="AP727" i="1" a="1"/>
  <c r="AP727" i="1" s="1"/>
  <c r="AJ719" i="1" a="1"/>
  <c r="AJ719" i="1" s="1"/>
  <c r="AO719" i="1" a="1"/>
  <c r="AO719" i="1" s="1"/>
  <c r="AJ727" i="1" a="1"/>
  <c r="AJ727" i="1" s="1"/>
  <c r="AO727" i="1" a="1"/>
  <c r="AO727" i="1" s="1"/>
  <c r="AI711" i="1" a="1"/>
  <c r="AI711" i="1" s="1"/>
  <c r="AN711" i="1" a="1"/>
  <c r="AN711" i="1" s="1"/>
  <c r="AK711" i="1" a="1"/>
  <c r="AK711" i="1" s="1"/>
  <c r="AP711" i="1" a="1"/>
  <c r="AP711" i="1" s="1"/>
  <c r="AI719" i="1" a="1"/>
  <c r="AI719" i="1" s="1"/>
  <c r="AN719" i="1" a="1"/>
  <c r="AN719" i="1" s="1"/>
  <c r="AG711" i="1"/>
  <c r="AM711" i="1" s="1" a="1"/>
  <c r="AM711" i="1" s="1"/>
  <c r="AG719" i="1"/>
  <c r="AH719" i="1" a="1"/>
  <c r="AH719" i="1" s="1"/>
  <c r="AM719" i="1" a="1"/>
  <c r="AM719" i="1" s="1"/>
  <c r="AG727" i="1"/>
  <c r="AN727" i="1" s="1" a="1"/>
  <c r="AN727" i="1" s="1"/>
  <c r="Q703" i="1"/>
  <c r="F390" i="1"/>
  <c r="F700" i="1"/>
  <c r="F698" i="1"/>
  <c r="F367" i="1"/>
  <c r="F368" i="1"/>
  <c r="F369" i="1"/>
  <c r="F362" i="1"/>
  <c r="F370" i="1"/>
  <c r="F363" i="1"/>
  <c r="F371" i="1"/>
  <c r="F364" i="1"/>
  <c r="F365" i="1"/>
  <c r="F119" i="1"/>
  <c r="F120" i="1"/>
  <c r="F121" i="1"/>
  <c r="F114" i="1"/>
  <c r="F122" i="1"/>
  <c r="F115" i="1"/>
  <c r="F123" i="1"/>
  <c r="F116" i="1"/>
  <c r="F124" i="1"/>
  <c r="F117" i="1"/>
  <c r="F125" i="1"/>
  <c r="F191" i="1"/>
  <c r="F192" i="1"/>
  <c r="F193" i="1"/>
  <c r="F194" i="1"/>
  <c r="F195" i="1"/>
  <c r="F188" i="1"/>
  <c r="F196" i="1"/>
  <c r="F189" i="1"/>
  <c r="F271" i="1"/>
  <c r="F272" i="1"/>
  <c r="F273" i="1"/>
  <c r="F274" i="1"/>
  <c r="F267" i="1"/>
  <c r="F275" i="1"/>
  <c r="F268" i="1"/>
  <c r="F269" i="1"/>
  <c r="F348" i="1"/>
  <c r="F349" i="1"/>
  <c r="F436" i="1"/>
  <c r="F437" i="1"/>
  <c r="F511" i="1"/>
  <c r="F519" i="1"/>
  <c r="F512" i="1"/>
  <c r="F520" i="1"/>
  <c r="F513" i="1"/>
  <c r="F521" i="1"/>
  <c r="F514" i="1"/>
  <c r="F522" i="1"/>
  <c r="F515" i="1"/>
  <c r="F523" i="1"/>
  <c r="F516" i="1"/>
  <c r="F524" i="1"/>
  <c r="F509" i="1"/>
  <c r="F517" i="1"/>
  <c r="F525" i="1"/>
  <c r="F623" i="1"/>
  <c r="F631" i="1"/>
  <c r="F624" i="1"/>
  <c r="F625" i="1"/>
  <c r="F626" i="1"/>
  <c r="F627" i="1"/>
  <c r="F628" i="1"/>
  <c r="F629" i="1"/>
  <c r="F692" i="1"/>
  <c r="F684" i="1"/>
  <c r="F406" i="1"/>
  <c r="F295" i="1"/>
  <c r="F303" i="1"/>
  <c r="F296" i="1"/>
  <c r="F304" i="1"/>
  <c r="F297" i="1"/>
  <c r="F305" i="1"/>
  <c r="F290" i="1"/>
  <c r="F298" i="1"/>
  <c r="F306" i="1"/>
  <c r="F291" i="1"/>
  <c r="F299" i="1"/>
  <c r="F292" i="1"/>
  <c r="F300" i="1"/>
  <c r="F293" i="1"/>
  <c r="F301" i="1"/>
  <c r="F47" i="1"/>
  <c r="F55" i="1"/>
  <c r="F48" i="1"/>
  <c r="F56" i="1"/>
  <c r="F49" i="1"/>
  <c r="F50" i="1"/>
  <c r="F51" i="1"/>
  <c r="F52" i="1"/>
  <c r="F53" i="1"/>
  <c r="F63" i="1"/>
  <c r="F71" i="1"/>
  <c r="F64" i="1"/>
  <c r="F72" i="1"/>
  <c r="F57" i="1"/>
  <c r="F65" i="1"/>
  <c r="F58" i="1"/>
  <c r="F66" i="1"/>
  <c r="F59" i="1"/>
  <c r="F67" i="1"/>
  <c r="F60" i="1"/>
  <c r="F68" i="1"/>
  <c r="F61" i="1"/>
  <c r="F69" i="1"/>
  <c r="F127" i="1"/>
  <c r="F135" i="1"/>
  <c r="F128" i="1"/>
  <c r="F136" i="1"/>
  <c r="F129" i="1"/>
  <c r="F137" i="1"/>
  <c r="F130" i="1"/>
  <c r="F131" i="1"/>
  <c r="F132" i="1"/>
  <c r="F133" i="1"/>
  <c r="F199" i="1"/>
  <c r="F207" i="1"/>
  <c r="F200" i="1"/>
  <c r="F208" i="1"/>
  <c r="F201" i="1"/>
  <c r="F209" i="1"/>
  <c r="F202" i="1"/>
  <c r="F210" i="1"/>
  <c r="F203" i="1"/>
  <c r="F211" i="1"/>
  <c r="F204" i="1"/>
  <c r="F197" i="1"/>
  <c r="F205" i="1"/>
  <c r="F279" i="1"/>
  <c r="F287" i="1"/>
  <c r="F280" i="1"/>
  <c r="F288" i="1"/>
  <c r="F281" i="1"/>
  <c r="F289" i="1"/>
  <c r="F282" i="1"/>
  <c r="F283" i="1"/>
  <c r="F276" i="1"/>
  <c r="F284" i="1"/>
  <c r="F277" i="1"/>
  <c r="F285" i="1"/>
  <c r="F351" i="1"/>
  <c r="F359" i="1"/>
  <c r="F352" i="1"/>
  <c r="F360" i="1"/>
  <c r="F353" i="1"/>
  <c r="F361" i="1"/>
  <c r="F354" i="1"/>
  <c r="F355" i="1"/>
  <c r="F356" i="1"/>
  <c r="F357" i="1"/>
  <c r="F439" i="1"/>
  <c r="F447" i="1"/>
  <c r="F440" i="1"/>
  <c r="F448" i="1"/>
  <c r="F441" i="1"/>
  <c r="F449" i="1"/>
  <c r="F442" i="1"/>
  <c r="F443" i="1"/>
  <c r="F444" i="1"/>
  <c r="F445" i="1"/>
  <c r="F527" i="1"/>
  <c r="F535" i="1"/>
  <c r="F543" i="1"/>
  <c r="F528" i="1"/>
  <c r="F536" i="1"/>
  <c r="F544" i="1"/>
  <c r="F529" i="1"/>
  <c r="F537" i="1"/>
  <c r="F545" i="1"/>
  <c r="F530" i="1"/>
  <c r="F538" i="1"/>
  <c r="F546" i="1"/>
  <c r="F531" i="1"/>
  <c r="F539" i="1"/>
  <c r="F547" i="1"/>
  <c r="F532" i="1"/>
  <c r="F540" i="1"/>
  <c r="F548" i="1"/>
  <c r="F533" i="1"/>
  <c r="F541" i="1"/>
  <c r="F549" i="1"/>
  <c r="F639" i="1"/>
  <c r="F647" i="1"/>
  <c r="F632" i="1"/>
  <c r="F640" i="1"/>
  <c r="F633" i="1"/>
  <c r="F641" i="1"/>
  <c r="F634" i="1"/>
  <c r="F642" i="1"/>
  <c r="F635" i="1"/>
  <c r="F643" i="1"/>
  <c r="F636" i="1"/>
  <c r="F644" i="1"/>
  <c r="F637" i="1"/>
  <c r="F645" i="1"/>
  <c r="F526" i="1"/>
  <c r="F270" i="1"/>
  <c r="F206" i="1"/>
  <c r="F73" i="1"/>
  <c r="F74" i="1"/>
  <c r="F75" i="1"/>
  <c r="F7" i="1"/>
  <c r="F8" i="1"/>
  <c r="F9" i="1"/>
  <c r="F10" i="1"/>
  <c r="F11" i="1"/>
  <c r="F4" i="1"/>
  <c r="F12" i="1"/>
  <c r="F5" i="1"/>
  <c r="F79" i="1"/>
  <c r="F76" i="1"/>
  <c r="F77" i="1"/>
  <c r="F143" i="1"/>
  <c r="F144" i="1"/>
  <c r="F145" i="1"/>
  <c r="F223" i="1"/>
  <c r="F231" i="1"/>
  <c r="F224" i="1"/>
  <c r="F232" i="1"/>
  <c r="F225" i="1"/>
  <c r="F233" i="1"/>
  <c r="F226" i="1"/>
  <c r="F234" i="1"/>
  <c r="F219" i="1"/>
  <c r="F227" i="1"/>
  <c r="F235" i="1"/>
  <c r="F220" i="1"/>
  <c r="F228" i="1"/>
  <c r="F221" i="1"/>
  <c r="F229" i="1"/>
  <c r="F311" i="1"/>
  <c r="F319" i="1"/>
  <c r="F312" i="1"/>
  <c r="F313" i="1"/>
  <c r="F314" i="1"/>
  <c r="F307" i="1"/>
  <c r="F315" i="1"/>
  <c r="F308" i="1"/>
  <c r="F316" i="1"/>
  <c r="F309" i="1"/>
  <c r="F317" i="1"/>
  <c r="F375" i="1"/>
  <c r="F376" i="1"/>
  <c r="F377" i="1"/>
  <c r="F378" i="1"/>
  <c r="F379" i="1"/>
  <c r="F683" i="1"/>
  <c r="F372" i="1"/>
  <c r="F373" i="1"/>
  <c r="F463" i="1"/>
  <c r="F471" i="1"/>
  <c r="F464" i="1"/>
  <c r="F472" i="1"/>
  <c r="F465" i="1"/>
  <c r="F473" i="1"/>
  <c r="F466" i="1"/>
  <c r="F474" i="1"/>
  <c r="F467" i="1"/>
  <c r="F475" i="1"/>
  <c r="F468" i="1"/>
  <c r="F476" i="1"/>
  <c r="F469" i="1"/>
  <c r="F567" i="1"/>
  <c r="F568" i="1"/>
  <c r="F561" i="1"/>
  <c r="F569" i="1"/>
  <c r="F562" i="1"/>
  <c r="F570" i="1"/>
  <c r="F563" i="1"/>
  <c r="F571" i="1"/>
  <c r="F564" i="1"/>
  <c r="F565" i="1"/>
  <c r="F655" i="1"/>
  <c r="F663" i="1"/>
  <c r="F656" i="1"/>
  <c r="F664" i="1"/>
  <c r="F657" i="1"/>
  <c r="F665" i="1"/>
  <c r="F658" i="1"/>
  <c r="F666" i="1"/>
  <c r="F659" i="1"/>
  <c r="F667" i="1"/>
  <c r="F660" i="1"/>
  <c r="F668" i="1"/>
  <c r="F661" i="1"/>
  <c r="F697" i="1"/>
  <c r="F689" i="1"/>
  <c r="F638" i="1"/>
  <c r="F510" i="1"/>
  <c r="F446" i="1"/>
  <c r="F318" i="1"/>
  <c r="F190" i="1"/>
  <c r="F126" i="1"/>
  <c r="F62" i="1"/>
  <c r="F455" i="1"/>
  <c r="F456" i="1"/>
  <c r="F457" i="1"/>
  <c r="F450" i="1"/>
  <c r="F458" i="1"/>
  <c r="F451" i="1"/>
  <c r="F459" i="1"/>
  <c r="F452" i="1"/>
  <c r="F460" i="1"/>
  <c r="F453" i="1"/>
  <c r="F461" i="1"/>
  <c r="F15" i="1"/>
  <c r="F16" i="1"/>
  <c r="F13" i="1"/>
  <c r="F87" i="1"/>
  <c r="F80" i="1"/>
  <c r="F81" i="1"/>
  <c r="F82" i="1"/>
  <c r="F83" i="1"/>
  <c r="F84" i="1"/>
  <c r="F85" i="1"/>
  <c r="F151" i="1"/>
  <c r="F146" i="1"/>
  <c r="F147" i="1"/>
  <c r="F148" i="1"/>
  <c r="F149" i="1"/>
  <c r="F239" i="1"/>
  <c r="F240" i="1"/>
  <c r="F241" i="1"/>
  <c r="F242" i="1"/>
  <c r="F243" i="1"/>
  <c r="F236" i="1"/>
  <c r="F244" i="1"/>
  <c r="F237" i="1"/>
  <c r="F327" i="1"/>
  <c r="F320" i="1"/>
  <c r="F328" i="1"/>
  <c r="F321" i="1"/>
  <c r="F322" i="1"/>
  <c r="F323" i="1"/>
  <c r="F324" i="1"/>
  <c r="F325" i="1"/>
  <c r="F383" i="1"/>
  <c r="F391" i="1"/>
  <c r="F384" i="1"/>
  <c r="F385" i="1"/>
  <c r="F386" i="1"/>
  <c r="F387" i="1"/>
  <c r="F380" i="1"/>
  <c r="F388" i="1"/>
  <c r="F381" i="1"/>
  <c r="F389" i="1"/>
  <c r="F479" i="1"/>
  <c r="F487" i="1"/>
  <c r="F480" i="1"/>
  <c r="F481" i="1"/>
  <c r="F482" i="1"/>
  <c r="F483" i="1"/>
  <c r="F484" i="1"/>
  <c r="F477" i="1"/>
  <c r="F485" i="1"/>
  <c r="F575" i="1"/>
  <c r="F583" i="1"/>
  <c r="F576" i="1"/>
  <c r="F584" i="1"/>
  <c r="F577" i="1"/>
  <c r="F585" i="1"/>
  <c r="F578" i="1"/>
  <c r="F586" i="1"/>
  <c r="F579" i="1"/>
  <c r="F587" i="1"/>
  <c r="F572" i="1"/>
  <c r="F580" i="1"/>
  <c r="F588" i="1"/>
  <c r="F573" i="1"/>
  <c r="F581" i="1"/>
  <c r="F671" i="1"/>
  <c r="F672" i="1"/>
  <c r="F680" i="1"/>
  <c r="F675" i="1"/>
  <c r="F676" i="1"/>
  <c r="F669" i="1"/>
  <c r="F677" i="1"/>
  <c r="F696" i="1"/>
  <c r="F688" i="1"/>
  <c r="F678" i="1"/>
  <c r="F630" i="1"/>
  <c r="F566" i="1"/>
  <c r="F438" i="1"/>
  <c r="F374" i="1"/>
  <c r="F310" i="1"/>
  <c r="F118" i="1"/>
  <c r="F54" i="1"/>
  <c r="F215" i="1"/>
  <c r="F216" i="1"/>
  <c r="F217" i="1"/>
  <c r="F218" i="1"/>
  <c r="F212" i="1"/>
  <c r="F213" i="1"/>
  <c r="F23" i="1"/>
  <c r="F24" i="1"/>
  <c r="F17" i="1"/>
  <c r="F25" i="1"/>
  <c r="F18" i="1"/>
  <c r="F26" i="1"/>
  <c r="F19" i="1"/>
  <c r="F27" i="1"/>
  <c r="F20" i="1"/>
  <c r="F28" i="1"/>
  <c r="F21" i="1"/>
  <c r="F29" i="1"/>
  <c r="F95" i="1"/>
  <c r="F103" i="1"/>
  <c r="F88" i="1"/>
  <c r="F96" i="1"/>
  <c r="F104" i="1"/>
  <c r="F89" i="1"/>
  <c r="F97" i="1"/>
  <c r="F105" i="1"/>
  <c r="F90" i="1"/>
  <c r="F98" i="1"/>
  <c r="F91" i="1"/>
  <c r="F99" i="1"/>
  <c r="F92" i="1"/>
  <c r="F100" i="1"/>
  <c r="F93" i="1"/>
  <c r="F101" i="1"/>
  <c r="F152" i="1"/>
  <c r="F153" i="1"/>
  <c r="F154" i="1"/>
  <c r="F155" i="1"/>
  <c r="F156" i="1"/>
  <c r="F157" i="1"/>
  <c r="F247" i="1"/>
  <c r="F248" i="1"/>
  <c r="F249" i="1"/>
  <c r="F250" i="1"/>
  <c r="F251" i="1"/>
  <c r="F252" i="1"/>
  <c r="F245" i="1"/>
  <c r="F329" i="1"/>
  <c r="F330" i="1"/>
  <c r="F331" i="1"/>
  <c r="F332" i="1"/>
  <c r="F333" i="1"/>
  <c r="F399" i="1"/>
  <c r="F407" i="1"/>
  <c r="F392" i="1"/>
  <c r="F400" i="1"/>
  <c r="F408" i="1"/>
  <c r="F393" i="1"/>
  <c r="F401" i="1"/>
  <c r="F394" i="1"/>
  <c r="F402" i="1"/>
  <c r="F395" i="1"/>
  <c r="F403" i="1"/>
  <c r="F396" i="1"/>
  <c r="F404" i="1"/>
  <c r="F397" i="1"/>
  <c r="F405" i="1"/>
  <c r="F495" i="1"/>
  <c r="F488" i="1"/>
  <c r="F496" i="1"/>
  <c r="F489" i="1"/>
  <c r="F497" i="1"/>
  <c r="F490" i="1"/>
  <c r="F491" i="1"/>
  <c r="F492" i="1"/>
  <c r="F493" i="1"/>
  <c r="F591" i="1"/>
  <c r="F592" i="1"/>
  <c r="F593" i="1"/>
  <c r="F594" i="1"/>
  <c r="F595" i="1"/>
  <c r="F596" i="1"/>
  <c r="F589" i="1"/>
  <c r="F597" i="1"/>
  <c r="F695" i="1"/>
  <c r="F687" i="1"/>
  <c r="F674" i="1"/>
  <c r="F622" i="1"/>
  <c r="F494" i="1"/>
  <c r="F366" i="1"/>
  <c r="F302" i="1"/>
  <c r="F238" i="1"/>
  <c r="F551" i="1"/>
  <c r="F559" i="1"/>
  <c r="F552" i="1"/>
  <c r="F560" i="1"/>
  <c r="F553" i="1"/>
  <c r="F554" i="1"/>
  <c r="F555" i="1"/>
  <c r="F556" i="1"/>
  <c r="F557" i="1"/>
  <c r="F31" i="1"/>
  <c r="F39" i="1"/>
  <c r="F32" i="1"/>
  <c r="F40" i="1"/>
  <c r="F33" i="1"/>
  <c r="F41" i="1"/>
  <c r="F34" i="1"/>
  <c r="F35" i="1"/>
  <c r="F36" i="1"/>
  <c r="F37" i="1"/>
  <c r="F106" i="1"/>
  <c r="F107" i="1"/>
  <c r="F108" i="1"/>
  <c r="F109" i="1"/>
  <c r="F159" i="1"/>
  <c r="F167" i="1"/>
  <c r="F175" i="1"/>
  <c r="F160" i="1"/>
  <c r="F168" i="1"/>
  <c r="F161" i="1"/>
  <c r="F169" i="1"/>
  <c r="F162" i="1"/>
  <c r="F170" i="1"/>
  <c r="F163" i="1"/>
  <c r="F171" i="1"/>
  <c r="F164" i="1"/>
  <c r="F172" i="1"/>
  <c r="F165" i="1"/>
  <c r="F173" i="1"/>
  <c r="F255" i="1"/>
  <c r="F256" i="1"/>
  <c r="F257" i="1"/>
  <c r="F253" i="1"/>
  <c r="F335" i="1"/>
  <c r="F336" i="1"/>
  <c r="F337" i="1"/>
  <c r="F338" i="1"/>
  <c r="F339" i="1"/>
  <c r="F340" i="1"/>
  <c r="F415" i="1"/>
  <c r="F423" i="1"/>
  <c r="F416" i="1"/>
  <c r="F424" i="1"/>
  <c r="F409" i="1"/>
  <c r="F417" i="1"/>
  <c r="F425" i="1"/>
  <c r="F410" i="1"/>
  <c r="F418" i="1"/>
  <c r="F426" i="1"/>
  <c r="F411" i="1"/>
  <c r="F419" i="1"/>
  <c r="F412" i="1"/>
  <c r="F420" i="1"/>
  <c r="F413" i="1"/>
  <c r="F421" i="1"/>
  <c r="F503" i="1"/>
  <c r="F504" i="1"/>
  <c r="F498" i="1"/>
  <c r="F499" i="1"/>
  <c r="F500" i="1"/>
  <c r="F501" i="1"/>
  <c r="F599" i="1"/>
  <c r="F607" i="1"/>
  <c r="F600" i="1"/>
  <c r="F608" i="1"/>
  <c r="F601" i="1"/>
  <c r="F609" i="1"/>
  <c r="F602" i="1"/>
  <c r="F610" i="1"/>
  <c r="F603" i="1"/>
  <c r="F611" i="1"/>
  <c r="F604" i="1"/>
  <c r="F612" i="1"/>
  <c r="F605" i="1"/>
  <c r="F702" i="1"/>
  <c r="F694" i="1"/>
  <c r="F686" i="1"/>
  <c r="F673" i="1"/>
  <c r="F550" i="1"/>
  <c r="F486" i="1"/>
  <c r="F422" i="1"/>
  <c r="F358" i="1"/>
  <c r="F294" i="1"/>
  <c r="F230" i="1"/>
  <c r="F166" i="1"/>
  <c r="F102" i="1"/>
  <c r="F38" i="1"/>
  <c r="F138" i="1"/>
  <c r="F139" i="1"/>
  <c r="F140" i="1"/>
  <c r="F141" i="1"/>
  <c r="F648" i="1"/>
  <c r="F649" i="1"/>
  <c r="F650" i="1"/>
  <c r="F651" i="1"/>
  <c r="F652" i="1"/>
  <c r="F653" i="1"/>
  <c r="F454" i="1"/>
  <c r="F42" i="1"/>
  <c r="F43" i="1"/>
  <c r="F44" i="1"/>
  <c r="F45" i="1"/>
  <c r="F111" i="1"/>
  <c r="F112" i="1"/>
  <c r="F113" i="1"/>
  <c r="F183" i="1"/>
  <c r="F176" i="1"/>
  <c r="F184" i="1"/>
  <c r="F177" i="1"/>
  <c r="F185" i="1"/>
  <c r="F178" i="1"/>
  <c r="F186" i="1"/>
  <c r="F179" i="1"/>
  <c r="F187" i="1"/>
  <c r="F180" i="1"/>
  <c r="F181" i="1"/>
  <c r="F263" i="1"/>
  <c r="F264" i="1"/>
  <c r="F265" i="1"/>
  <c r="F258" i="1"/>
  <c r="F266" i="1"/>
  <c r="F259" i="1"/>
  <c r="F260" i="1"/>
  <c r="F261" i="1"/>
  <c r="F343" i="1"/>
  <c r="F344" i="1"/>
  <c r="F345" i="1"/>
  <c r="F346" i="1"/>
  <c r="F347" i="1"/>
  <c r="F341" i="1"/>
  <c r="F431" i="1"/>
  <c r="F432" i="1"/>
  <c r="F433" i="1"/>
  <c r="F434" i="1"/>
  <c r="F427" i="1"/>
  <c r="F435" i="1"/>
  <c r="F428" i="1"/>
  <c r="F429" i="1"/>
  <c r="F505" i="1"/>
  <c r="F506" i="1"/>
  <c r="F507" i="1"/>
  <c r="F508" i="1"/>
  <c r="F615" i="1"/>
  <c r="F616" i="1"/>
  <c r="F617" i="1"/>
  <c r="F618" i="1"/>
  <c r="F619" i="1"/>
  <c r="F620" i="1"/>
  <c r="F613" i="1"/>
  <c r="F621" i="1"/>
  <c r="F693" i="1"/>
  <c r="F685" i="1"/>
  <c r="F670" i="1"/>
  <c r="F606" i="1"/>
  <c r="F542" i="1"/>
  <c r="F478" i="1"/>
  <c r="F414" i="1"/>
  <c r="F350" i="1"/>
  <c r="F286" i="1"/>
  <c r="F222" i="1"/>
  <c r="F158" i="1"/>
  <c r="F94" i="1"/>
  <c r="F30" i="1"/>
  <c r="AE703" i="1" a="1"/>
  <c r="AE703" i="1" s="1"/>
  <c r="AJ703" i="1" s="1" a="1"/>
  <c r="AJ703" i="1" s="1"/>
  <c r="AC703" i="1" a="1"/>
  <c r="AC703" i="1" s="1"/>
  <c r="AM703" i="1" s="1" a="1"/>
  <c r="AM703" i="1" s="1"/>
  <c r="AD703" i="1" a="1"/>
  <c r="AD703" i="1" s="1"/>
  <c r="AB703" i="1"/>
  <c r="AF703" i="1" a="1"/>
  <c r="AF703" i="1" s="1"/>
  <c r="E4" i="1"/>
  <c r="E5" i="1"/>
  <c r="E6" i="1"/>
  <c r="E7" i="1"/>
  <c r="E8" i="1"/>
  <c r="E9" i="1"/>
  <c r="E10" i="1"/>
  <c r="E11" i="1"/>
  <c r="E12" i="1"/>
  <c r="E13" i="1"/>
  <c r="E14" i="1"/>
  <c r="E15" i="1"/>
  <c r="E16" i="1"/>
  <c r="E17" i="1"/>
  <c r="E18" i="1"/>
  <c r="E19" i="1"/>
  <c r="E20" i="1"/>
  <c r="E21" i="1"/>
  <c r="E22" i="1"/>
  <c r="E23" i="1"/>
  <c r="E24" i="1"/>
  <c r="E25" i="1"/>
  <c r="E26" i="1"/>
  <c r="E27" i="1"/>
  <c r="E28" i="1"/>
  <c r="E29" i="1"/>
  <c r="E30" i="1"/>
  <c r="E31" i="1"/>
  <c r="E32" i="1"/>
  <c r="E33" i="1"/>
  <c r="E34" i="1"/>
  <c r="E35" i="1"/>
  <c r="E36" i="1"/>
  <c r="E37" i="1"/>
  <c r="E38" i="1"/>
  <c r="E39" i="1"/>
  <c r="E40" i="1"/>
  <c r="E41" i="1"/>
  <c r="E42" i="1"/>
  <c r="E43" i="1"/>
  <c r="E44" i="1"/>
  <c r="E45" i="1"/>
  <c r="E46" i="1"/>
  <c r="E47" i="1"/>
  <c r="E48" i="1"/>
  <c r="E49" i="1"/>
  <c r="E50" i="1"/>
  <c r="E51" i="1"/>
  <c r="E52" i="1"/>
  <c r="E53" i="1"/>
  <c r="E54" i="1"/>
  <c r="E55" i="1"/>
  <c r="E56" i="1"/>
  <c r="E57" i="1"/>
  <c r="E58" i="1"/>
  <c r="E59" i="1"/>
  <c r="E60" i="1"/>
  <c r="E61" i="1"/>
  <c r="E62" i="1"/>
  <c r="E63" i="1"/>
  <c r="E64" i="1"/>
  <c r="E65" i="1"/>
  <c r="E66" i="1"/>
  <c r="E67" i="1"/>
  <c r="E68" i="1"/>
  <c r="E69" i="1"/>
  <c r="E70" i="1"/>
  <c r="E71" i="1"/>
  <c r="E72" i="1"/>
  <c r="E73" i="1"/>
  <c r="E74" i="1"/>
  <c r="E75" i="1"/>
  <c r="E76" i="1"/>
  <c r="E77" i="1"/>
  <c r="E78" i="1"/>
  <c r="E79" i="1"/>
  <c r="E80" i="1"/>
  <c r="E81" i="1"/>
  <c r="E82" i="1"/>
  <c r="E83" i="1"/>
  <c r="E84" i="1"/>
  <c r="E85" i="1"/>
  <c r="E86" i="1"/>
  <c r="E87" i="1"/>
  <c r="E88" i="1"/>
  <c r="E89" i="1"/>
  <c r="E90" i="1"/>
  <c r="E91" i="1"/>
  <c r="E92" i="1"/>
  <c r="E93" i="1"/>
  <c r="E94" i="1"/>
  <c r="E95" i="1"/>
  <c r="E96" i="1"/>
  <c r="E97" i="1"/>
  <c r="E98" i="1"/>
  <c r="E99" i="1"/>
  <c r="E100" i="1"/>
  <c r="E101" i="1"/>
  <c r="E102" i="1"/>
  <c r="E103" i="1"/>
  <c r="E104" i="1"/>
  <c r="E105" i="1"/>
  <c r="E106" i="1"/>
  <c r="E107" i="1"/>
  <c r="E108" i="1"/>
  <c r="E109" i="1"/>
  <c r="E110" i="1"/>
  <c r="E111" i="1"/>
  <c r="E112" i="1"/>
  <c r="E113" i="1"/>
  <c r="E114" i="1"/>
  <c r="E115" i="1"/>
  <c r="E116" i="1"/>
  <c r="E117" i="1"/>
  <c r="E118" i="1"/>
  <c r="E119" i="1"/>
  <c r="E120" i="1"/>
  <c r="E121" i="1"/>
  <c r="E122" i="1"/>
  <c r="E123" i="1"/>
  <c r="E124" i="1"/>
  <c r="E125" i="1"/>
  <c r="E126" i="1"/>
  <c r="E127" i="1"/>
  <c r="E128" i="1"/>
  <c r="E129" i="1"/>
  <c r="E130" i="1"/>
  <c r="E131" i="1"/>
  <c r="E132" i="1"/>
  <c r="E133" i="1"/>
  <c r="E134" i="1"/>
  <c r="E135" i="1"/>
  <c r="E136" i="1"/>
  <c r="E137" i="1"/>
  <c r="E138" i="1"/>
  <c r="E139" i="1"/>
  <c r="E140" i="1"/>
  <c r="E141" i="1"/>
  <c r="E142" i="1"/>
  <c r="E143" i="1"/>
  <c r="E144" i="1"/>
  <c r="E145" i="1"/>
  <c r="E146" i="1"/>
  <c r="E147" i="1"/>
  <c r="E148" i="1"/>
  <c r="E149" i="1"/>
  <c r="E150" i="1"/>
  <c r="E151" i="1"/>
  <c r="E152" i="1"/>
  <c r="E153" i="1"/>
  <c r="E154" i="1"/>
  <c r="E155" i="1"/>
  <c r="E156" i="1"/>
  <c r="E157" i="1"/>
  <c r="E158" i="1"/>
  <c r="E159" i="1"/>
  <c r="E160" i="1"/>
  <c r="E161" i="1"/>
  <c r="E162" i="1"/>
  <c r="E163" i="1"/>
  <c r="E164" i="1"/>
  <c r="E165" i="1"/>
  <c r="E166" i="1"/>
  <c r="E167" i="1"/>
  <c r="E168" i="1"/>
  <c r="E169" i="1"/>
  <c r="E170" i="1"/>
  <c r="E171" i="1"/>
  <c r="E172" i="1"/>
  <c r="E173" i="1"/>
  <c r="E174" i="1"/>
  <c r="E175" i="1"/>
  <c r="E176" i="1"/>
  <c r="E177" i="1"/>
  <c r="E178" i="1"/>
  <c r="E179" i="1"/>
  <c r="E180" i="1"/>
  <c r="E181" i="1"/>
  <c r="E182" i="1"/>
  <c r="E183" i="1"/>
  <c r="E184" i="1"/>
  <c r="E185" i="1"/>
  <c r="E186" i="1"/>
  <c r="E187" i="1"/>
  <c r="E188" i="1"/>
  <c r="E189" i="1"/>
  <c r="E190" i="1"/>
  <c r="E191" i="1"/>
  <c r="E192" i="1"/>
  <c r="E193" i="1"/>
  <c r="E194" i="1"/>
  <c r="E195" i="1"/>
  <c r="E196" i="1"/>
  <c r="E197" i="1"/>
  <c r="E198" i="1"/>
  <c r="E199" i="1"/>
  <c r="E200" i="1"/>
  <c r="E201" i="1"/>
  <c r="E202" i="1"/>
  <c r="E203" i="1"/>
  <c r="E204" i="1"/>
  <c r="E205" i="1"/>
  <c r="E206" i="1"/>
  <c r="E207" i="1"/>
  <c r="E208" i="1"/>
  <c r="E209" i="1"/>
  <c r="E210" i="1"/>
  <c r="E211" i="1"/>
  <c r="E212" i="1"/>
  <c r="E213" i="1"/>
  <c r="E214" i="1"/>
  <c r="E215" i="1"/>
  <c r="E216" i="1"/>
  <c r="E217" i="1"/>
  <c r="E218" i="1"/>
  <c r="E219" i="1"/>
  <c r="E220" i="1"/>
  <c r="E221" i="1"/>
  <c r="E222" i="1"/>
  <c r="E223" i="1"/>
  <c r="E224" i="1"/>
  <c r="E225" i="1"/>
  <c r="E226" i="1"/>
  <c r="E227" i="1"/>
  <c r="E228" i="1"/>
  <c r="E229" i="1"/>
  <c r="E230" i="1"/>
  <c r="E231" i="1"/>
  <c r="E232" i="1"/>
  <c r="E233" i="1"/>
  <c r="E234" i="1"/>
  <c r="E235" i="1"/>
  <c r="E236" i="1"/>
  <c r="E237" i="1"/>
  <c r="E238" i="1"/>
  <c r="E239" i="1"/>
  <c r="E240" i="1"/>
  <c r="E241" i="1"/>
  <c r="E242" i="1"/>
  <c r="E243" i="1"/>
  <c r="E244" i="1"/>
  <c r="E245" i="1"/>
  <c r="E246" i="1"/>
  <c r="E247" i="1"/>
  <c r="E248" i="1"/>
  <c r="E249" i="1"/>
  <c r="E250" i="1"/>
  <c r="E251" i="1"/>
  <c r="E252" i="1"/>
  <c r="E253" i="1"/>
  <c r="E254" i="1"/>
  <c r="E255" i="1"/>
  <c r="E256" i="1"/>
  <c r="E257" i="1"/>
  <c r="E258" i="1"/>
  <c r="E259" i="1"/>
  <c r="E260" i="1"/>
  <c r="E261" i="1"/>
  <c r="E262" i="1"/>
  <c r="E263" i="1"/>
  <c r="E264" i="1"/>
  <c r="E265" i="1"/>
  <c r="E266" i="1"/>
  <c r="E267" i="1"/>
  <c r="E268" i="1"/>
  <c r="E269" i="1"/>
  <c r="E270" i="1"/>
  <c r="E271" i="1"/>
  <c r="E272" i="1"/>
  <c r="E273" i="1"/>
  <c r="E274" i="1"/>
  <c r="E275" i="1"/>
  <c r="E276" i="1"/>
  <c r="E277" i="1"/>
  <c r="E278" i="1"/>
  <c r="E279" i="1"/>
  <c r="E280" i="1"/>
  <c r="E281" i="1"/>
  <c r="E282" i="1"/>
  <c r="E283" i="1"/>
  <c r="E284" i="1"/>
  <c r="E285" i="1"/>
  <c r="E286" i="1"/>
  <c r="E287" i="1"/>
  <c r="E288" i="1"/>
  <c r="E289" i="1"/>
  <c r="E290" i="1"/>
  <c r="E291" i="1"/>
  <c r="E292" i="1"/>
  <c r="E293" i="1"/>
  <c r="E294" i="1"/>
  <c r="E295" i="1"/>
  <c r="E296" i="1"/>
  <c r="E297" i="1"/>
  <c r="E298" i="1"/>
  <c r="E299" i="1"/>
  <c r="E300" i="1"/>
  <c r="E301" i="1"/>
  <c r="E302" i="1"/>
  <c r="E303" i="1"/>
  <c r="E304" i="1"/>
  <c r="E305" i="1"/>
  <c r="E306" i="1"/>
  <c r="E307" i="1"/>
  <c r="E308" i="1"/>
  <c r="E309" i="1"/>
  <c r="E310" i="1"/>
  <c r="E311" i="1"/>
  <c r="E312" i="1"/>
  <c r="E313" i="1"/>
  <c r="E314" i="1"/>
  <c r="E315" i="1"/>
  <c r="E316" i="1"/>
  <c r="E317" i="1"/>
  <c r="E318" i="1"/>
  <c r="E319" i="1"/>
  <c r="E320" i="1"/>
  <c r="E321" i="1"/>
  <c r="E322" i="1"/>
  <c r="E323" i="1"/>
  <c r="E324" i="1"/>
  <c r="E325" i="1"/>
  <c r="E326" i="1"/>
  <c r="E327" i="1"/>
  <c r="E328" i="1"/>
  <c r="E329" i="1"/>
  <c r="E330" i="1"/>
  <c r="E331" i="1"/>
  <c r="E332" i="1"/>
  <c r="E333" i="1"/>
  <c r="E334" i="1"/>
  <c r="E335" i="1"/>
  <c r="E336" i="1"/>
  <c r="E337" i="1"/>
  <c r="E338" i="1"/>
  <c r="E339" i="1"/>
  <c r="E340" i="1"/>
  <c r="E341" i="1"/>
  <c r="E342" i="1"/>
  <c r="E343" i="1"/>
  <c r="E344" i="1"/>
  <c r="E345" i="1"/>
  <c r="E346" i="1"/>
  <c r="E347" i="1"/>
  <c r="E348" i="1"/>
  <c r="E349" i="1"/>
  <c r="E350" i="1"/>
  <c r="E351" i="1"/>
  <c r="E352" i="1"/>
  <c r="E353" i="1"/>
  <c r="E354" i="1"/>
  <c r="E355" i="1"/>
  <c r="E356" i="1"/>
  <c r="E357" i="1"/>
  <c r="E358" i="1"/>
  <c r="E359" i="1"/>
  <c r="E360" i="1"/>
  <c r="E361" i="1"/>
  <c r="E362" i="1"/>
  <c r="E363" i="1"/>
  <c r="E364" i="1"/>
  <c r="E365" i="1"/>
  <c r="E366" i="1"/>
  <c r="E367" i="1"/>
  <c r="E368" i="1"/>
  <c r="E369" i="1"/>
  <c r="E370" i="1"/>
  <c r="E371" i="1"/>
  <c r="E372" i="1"/>
  <c r="E373" i="1"/>
  <c r="E374" i="1"/>
  <c r="E375" i="1"/>
  <c r="E376" i="1"/>
  <c r="E377" i="1"/>
  <c r="E378" i="1"/>
  <c r="E379" i="1"/>
  <c r="E380" i="1"/>
  <c r="E381" i="1"/>
  <c r="E382" i="1"/>
  <c r="E383" i="1"/>
  <c r="E384" i="1"/>
  <c r="E385" i="1"/>
  <c r="E386" i="1"/>
  <c r="E387" i="1"/>
  <c r="E388" i="1"/>
  <c r="E389" i="1"/>
  <c r="E390" i="1"/>
  <c r="E391" i="1"/>
  <c r="E392" i="1"/>
  <c r="E393" i="1"/>
  <c r="E394" i="1"/>
  <c r="E395" i="1"/>
  <c r="E396" i="1"/>
  <c r="E397" i="1"/>
  <c r="E398" i="1"/>
  <c r="E399" i="1"/>
  <c r="E400" i="1"/>
  <c r="E401" i="1"/>
  <c r="E402" i="1"/>
  <c r="E403" i="1"/>
  <c r="E404" i="1"/>
  <c r="E405" i="1"/>
  <c r="E406" i="1"/>
  <c r="E407" i="1"/>
  <c r="E408" i="1"/>
  <c r="E409" i="1"/>
  <c r="E410" i="1"/>
  <c r="E411" i="1"/>
  <c r="E412" i="1"/>
  <c r="E413" i="1"/>
  <c r="E414" i="1"/>
  <c r="E415" i="1"/>
  <c r="E416" i="1"/>
  <c r="E417" i="1"/>
  <c r="E418" i="1"/>
  <c r="E419" i="1"/>
  <c r="E420" i="1"/>
  <c r="E421" i="1"/>
  <c r="E422" i="1"/>
  <c r="E423" i="1"/>
  <c r="E424" i="1"/>
  <c r="E425" i="1"/>
  <c r="E426" i="1"/>
  <c r="E427" i="1"/>
  <c r="E428" i="1"/>
  <c r="E429" i="1"/>
  <c r="E430" i="1"/>
  <c r="E431" i="1"/>
  <c r="E432" i="1"/>
  <c r="E433" i="1"/>
  <c r="E434" i="1"/>
  <c r="E435" i="1"/>
  <c r="E436" i="1"/>
  <c r="E437" i="1"/>
  <c r="E438" i="1"/>
  <c r="E439" i="1"/>
  <c r="E440" i="1"/>
  <c r="E441" i="1"/>
  <c r="E442" i="1"/>
  <c r="E443" i="1"/>
  <c r="E444" i="1"/>
  <c r="E445" i="1"/>
  <c r="E446" i="1"/>
  <c r="E447" i="1"/>
  <c r="E448" i="1"/>
  <c r="E449" i="1"/>
  <c r="E450" i="1"/>
  <c r="E451" i="1"/>
  <c r="E452" i="1"/>
  <c r="E453" i="1"/>
  <c r="E454" i="1"/>
  <c r="E455" i="1"/>
  <c r="E456" i="1"/>
  <c r="E457" i="1"/>
  <c r="E458" i="1"/>
  <c r="E459" i="1"/>
  <c r="E460" i="1"/>
  <c r="E461" i="1"/>
  <c r="E462" i="1"/>
  <c r="E463" i="1"/>
  <c r="E464" i="1"/>
  <c r="E465" i="1"/>
  <c r="E466" i="1"/>
  <c r="E467" i="1"/>
  <c r="E468" i="1"/>
  <c r="E469" i="1"/>
  <c r="E470" i="1"/>
  <c r="E471" i="1"/>
  <c r="E472" i="1"/>
  <c r="E473" i="1"/>
  <c r="E474" i="1"/>
  <c r="E475" i="1"/>
  <c r="E476" i="1"/>
  <c r="E477" i="1"/>
  <c r="E478" i="1"/>
  <c r="E479" i="1"/>
  <c r="E480" i="1"/>
  <c r="E481" i="1"/>
  <c r="E482" i="1"/>
  <c r="E483" i="1"/>
  <c r="E484" i="1"/>
  <c r="E485" i="1"/>
  <c r="E486" i="1"/>
  <c r="E487" i="1"/>
  <c r="E488" i="1"/>
  <c r="E489" i="1"/>
  <c r="E490" i="1"/>
  <c r="E491" i="1"/>
  <c r="E492" i="1"/>
  <c r="E493" i="1"/>
  <c r="E494" i="1"/>
  <c r="E495" i="1"/>
  <c r="E496" i="1"/>
  <c r="E497" i="1"/>
  <c r="E498" i="1"/>
  <c r="E499" i="1"/>
  <c r="E500" i="1"/>
  <c r="E501" i="1"/>
  <c r="E502" i="1"/>
  <c r="E503" i="1"/>
  <c r="E504" i="1"/>
  <c r="E505" i="1"/>
  <c r="E506" i="1"/>
  <c r="E507" i="1"/>
  <c r="E508" i="1"/>
  <c r="E509" i="1"/>
  <c r="E510" i="1"/>
  <c r="E511" i="1"/>
  <c r="E512" i="1"/>
  <c r="E513" i="1"/>
  <c r="E514" i="1"/>
  <c r="E515" i="1"/>
  <c r="E516" i="1"/>
  <c r="E517" i="1"/>
  <c r="E518" i="1"/>
  <c r="E519" i="1"/>
  <c r="E520" i="1"/>
  <c r="E521" i="1"/>
  <c r="E522" i="1"/>
  <c r="E523" i="1"/>
  <c r="E524" i="1"/>
  <c r="E525" i="1"/>
  <c r="E526" i="1"/>
  <c r="E527" i="1"/>
  <c r="E528" i="1"/>
  <c r="E529" i="1"/>
  <c r="E530" i="1"/>
  <c r="E531" i="1"/>
  <c r="E532" i="1"/>
  <c r="E533" i="1"/>
  <c r="E534" i="1"/>
  <c r="E535" i="1"/>
  <c r="E536" i="1"/>
  <c r="E537" i="1"/>
  <c r="E538" i="1"/>
  <c r="E539" i="1"/>
  <c r="E540" i="1"/>
  <c r="E541" i="1"/>
  <c r="E542" i="1"/>
  <c r="E543" i="1"/>
  <c r="E544" i="1"/>
  <c r="E545" i="1"/>
  <c r="E546" i="1"/>
  <c r="E547" i="1"/>
  <c r="E548" i="1"/>
  <c r="E549" i="1"/>
  <c r="E550" i="1"/>
  <c r="E551" i="1"/>
  <c r="E552" i="1"/>
  <c r="E553" i="1"/>
  <c r="E554" i="1"/>
  <c r="E555" i="1"/>
  <c r="E556" i="1"/>
  <c r="E557" i="1"/>
  <c r="E558" i="1"/>
  <c r="E559" i="1"/>
  <c r="E560" i="1"/>
  <c r="E561" i="1"/>
  <c r="E562" i="1"/>
  <c r="E563" i="1"/>
  <c r="E564" i="1"/>
  <c r="E565" i="1"/>
  <c r="E566" i="1"/>
  <c r="E567" i="1"/>
  <c r="E568" i="1"/>
  <c r="E569" i="1"/>
  <c r="E570" i="1"/>
  <c r="E571" i="1"/>
  <c r="E572" i="1"/>
  <c r="E573" i="1"/>
  <c r="E574" i="1"/>
  <c r="E575" i="1"/>
  <c r="E576" i="1"/>
  <c r="E577" i="1"/>
  <c r="E578" i="1"/>
  <c r="E579" i="1"/>
  <c r="E580" i="1"/>
  <c r="E581" i="1"/>
  <c r="E582" i="1"/>
  <c r="E583" i="1"/>
  <c r="E584" i="1"/>
  <c r="E585" i="1"/>
  <c r="E586" i="1"/>
  <c r="E587" i="1"/>
  <c r="E588" i="1"/>
  <c r="E589" i="1"/>
  <c r="E590" i="1"/>
  <c r="E591" i="1"/>
  <c r="E592" i="1"/>
  <c r="E593" i="1"/>
  <c r="E594" i="1"/>
  <c r="E595" i="1"/>
  <c r="E596" i="1"/>
  <c r="E597" i="1"/>
  <c r="E598" i="1"/>
  <c r="E599" i="1"/>
  <c r="E600" i="1"/>
  <c r="E601" i="1"/>
  <c r="E602" i="1"/>
  <c r="E603" i="1"/>
  <c r="E604" i="1"/>
  <c r="E605" i="1"/>
  <c r="E606" i="1"/>
  <c r="E607" i="1"/>
  <c r="E608" i="1"/>
  <c r="E609" i="1"/>
  <c r="E610" i="1"/>
  <c r="E611" i="1"/>
  <c r="E612" i="1"/>
  <c r="E613" i="1"/>
  <c r="E614" i="1"/>
  <c r="E615" i="1"/>
  <c r="E616" i="1"/>
  <c r="E617" i="1"/>
  <c r="E618" i="1"/>
  <c r="E619" i="1"/>
  <c r="E620" i="1"/>
  <c r="E621" i="1"/>
  <c r="E622" i="1"/>
  <c r="E623" i="1"/>
  <c r="E624" i="1"/>
  <c r="E625" i="1"/>
  <c r="E626" i="1"/>
  <c r="E627" i="1"/>
  <c r="E628" i="1"/>
  <c r="E629" i="1"/>
  <c r="E630" i="1"/>
  <c r="E631" i="1"/>
  <c r="E632" i="1"/>
  <c r="E633" i="1"/>
  <c r="E634" i="1"/>
  <c r="E635" i="1"/>
  <c r="E636" i="1"/>
  <c r="E637" i="1"/>
  <c r="E638" i="1"/>
  <c r="E639" i="1"/>
  <c r="E640" i="1"/>
  <c r="E641" i="1"/>
  <c r="E642" i="1"/>
  <c r="E643" i="1"/>
  <c r="E644" i="1"/>
  <c r="E645" i="1"/>
  <c r="E646" i="1"/>
  <c r="E647" i="1"/>
  <c r="E648" i="1"/>
  <c r="E649" i="1"/>
  <c r="E650" i="1"/>
  <c r="E651" i="1"/>
  <c r="E652" i="1"/>
  <c r="E653" i="1"/>
  <c r="E654" i="1"/>
  <c r="E655" i="1"/>
  <c r="E656" i="1"/>
  <c r="E657" i="1"/>
  <c r="E658" i="1"/>
  <c r="E659" i="1"/>
  <c r="E660" i="1"/>
  <c r="E661" i="1"/>
  <c r="E662" i="1"/>
  <c r="E663" i="1"/>
  <c r="E664" i="1"/>
  <c r="E665" i="1"/>
  <c r="E666" i="1"/>
  <c r="E667" i="1"/>
  <c r="E668" i="1"/>
  <c r="E669" i="1"/>
  <c r="E670" i="1"/>
  <c r="E671" i="1"/>
  <c r="E672" i="1"/>
  <c r="E673" i="1"/>
  <c r="E674" i="1"/>
  <c r="E675" i="1"/>
  <c r="E676" i="1"/>
  <c r="E677" i="1"/>
  <c r="E678" i="1"/>
  <c r="E679" i="1"/>
  <c r="E680" i="1"/>
  <c r="E681" i="1"/>
  <c r="E682" i="1"/>
  <c r="E683" i="1"/>
  <c r="E684" i="1"/>
  <c r="E685" i="1"/>
  <c r="E686" i="1"/>
  <c r="E687" i="1"/>
  <c r="E688" i="1"/>
  <c r="E689" i="1"/>
  <c r="E690" i="1"/>
  <c r="E691" i="1"/>
  <c r="E692" i="1"/>
  <c r="E693" i="1"/>
  <c r="E694" i="1"/>
  <c r="E695" i="1"/>
  <c r="E696" i="1"/>
  <c r="E697" i="1"/>
  <c r="E698" i="1"/>
  <c r="E699" i="1"/>
  <c r="E700" i="1"/>
  <c r="E701" i="1"/>
  <c r="E702" i="1"/>
  <c r="D5" i="1"/>
  <c r="D6" i="1"/>
  <c r="D7" i="1"/>
  <c r="D8" i="1"/>
  <c r="D9" i="1"/>
  <c r="D10" i="1"/>
  <c r="D11" i="1"/>
  <c r="D12" i="1"/>
  <c r="D13" i="1"/>
  <c r="D14" i="1"/>
  <c r="D15" i="1"/>
  <c r="D16" i="1"/>
  <c r="D17" i="1"/>
  <c r="D18" i="1"/>
  <c r="D19" i="1"/>
  <c r="D20" i="1"/>
  <c r="D21" i="1"/>
  <c r="D22" i="1"/>
  <c r="D23" i="1"/>
  <c r="D24" i="1"/>
  <c r="D25" i="1"/>
  <c r="D26" i="1"/>
  <c r="D27" i="1"/>
  <c r="D28" i="1"/>
  <c r="D29" i="1"/>
  <c r="D30" i="1"/>
  <c r="D31" i="1"/>
  <c r="D32" i="1"/>
  <c r="D33" i="1"/>
  <c r="D34" i="1"/>
  <c r="D35" i="1"/>
  <c r="D36" i="1"/>
  <c r="D37" i="1"/>
  <c r="D38" i="1"/>
  <c r="D39" i="1"/>
  <c r="D40" i="1"/>
  <c r="D41" i="1"/>
  <c r="D42" i="1"/>
  <c r="D43" i="1"/>
  <c r="D44" i="1"/>
  <c r="D45" i="1"/>
  <c r="D46" i="1"/>
  <c r="D47" i="1"/>
  <c r="D48" i="1"/>
  <c r="D49" i="1"/>
  <c r="D50" i="1"/>
  <c r="D51" i="1"/>
  <c r="D52" i="1"/>
  <c r="D53" i="1"/>
  <c r="D54" i="1"/>
  <c r="D55" i="1"/>
  <c r="D56" i="1"/>
  <c r="D57" i="1"/>
  <c r="D58" i="1"/>
  <c r="D59" i="1"/>
  <c r="D60" i="1"/>
  <c r="D61" i="1"/>
  <c r="D62" i="1"/>
  <c r="D63" i="1"/>
  <c r="D64" i="1"/>
  <c r="D65" i="1"/>
  <c r="D66" i="1"/>
  <c r="D67" i="1"/>
  <c r="D68" i="1"/>
  <c r="D69" i="1"/>
  <c r="D70" i="1"/>
  <c r="D71" i="1"/>
  <c r="D72" i="1"/>
  <c r="D73" i="1"/>
  <c r="D74" i="1"/>
  <c r="D75" i="1"/>
  <c r="D76" i="1"/>
  <c r="D77" i="1"/>
  <c r="D78" i="1"/>
  <c r="D79" i="1"/>
  <c r="D80" i="1"/>
  <c r="D81" i="1"/>
  <c r="D82" i="1"/>
  <c r="D83" i="1"/>
  <c r="D84" i="1"/>
  <c r="D85" i="1"/>
  <c r="D86" i="1"/>
  <c r="D87" i="1"/>
  <c r="D88" i="1"/>
  <c r="D89" i="1"/>
  <c r="D90" i="1"/>
  <c r="D91" i="1"/>
  <c r="D92" i="1"/>
  <c r="D93" i="1"/>
  <c r="D94" i="1"/>
  <c r="D95" i="1"/>
  <c r="D96" i="1"/>
  <c r="D97" i="1"/>
  <c r="D98" i="1"/>
  <c r="D99" i="1"/>
  <c r="D100" i="1"/>
  <c r="D101" i="1"/>
  <c r="D102" i="1"/>
  <c r="D103" i="1"/>
  <c r="D104" i="1"/>
  <c r="D105" i="1"/>
  <c r="D106" i="1"/>
  <c r="D107" i="1"/>
  <c r="D108" i="1"/>
  <c r="D109" i="1"/>
  <c r="D110" i="1"/>
  <c r="D111" i="1"/>
  <c r="D112" i="1"/>
  <c r="D113" i="1"/>
  <c r="D114" i="1"/>
  <c r="D115" i="1"/>
  <c r="D116" i="1"/>
  <c r="D117" i="1"/>
  <c r="D118" i="1"/>
  <c r="D119" i="1"/>
  <c r="D120" i="1"/>
  <c r="D121" i="1"/>
  <c r="D122" i="1"/>
  <c r="D123" i="1"/>
  <c r="D124" i="1"/>
  <c r="D125" i="1"/>
  <c r="D126" i="1"/>
  <c r="D127" i="1"/>
  <c r="D128" i="1"/>
  <c r="D129" i="1"/>
  <c r="D130" i="1"/>
  <c r="D131" i="1"/>
  <c r="D132" i="1"/>
  <c r="D133" i="1"/>
  <c r="D134" i="1"/>
  <c r="D135" i="1"/>
  <c r="D136" i="1"/>
  <c r="D137" i="1"/>
  <c r="D138" i="1"/>
  <c r="D139" i="1"/>
  <c r="D140" i="1"/>
  <c r="D141" i="1"/>
  <c r="D142" i="1"/>
  <c r="D143" i="1"/>
  <c r="D144" i="1"/>
  <c r="D145" i="1"/>
  <c r="D146" i="1"/>
  <c r="D147" i="1"/>
  <c r="D148" i="1"/>
  <c r="D149" i="1"/>
  <c r="D150" i="1"/>
  <c r="D151" i="1"/>
  <c r="D152" i="1"/>
  <c r="D153" i="1"/>
  <c r="D154" i="1"/>
  <c r="D155" i="1"/>
  <c r="D156" i="1"/>
  <c r="D157" i="1"/>
  <c r="D158" i="1"/>
  <c r="D159" i="1"/>
  <c r="D160" i="1"/>
  <c r="D161" i="1"/>
  <c r="D162" i="1"/>
  <c r="D163" i="1"/>
  <c r="D164" i="1"/>
  <c r="D165" i="1"/>
  <c r="D166" i="1"/>
  <c r="D167" i="1"/>
  <c r="D168" i="1"/>
  <c r="D169" i="1"/>
  <c r="D170" i="1"/>
  <c r="D171" i="1"/>
  <c r="D172" i="1"/>
  <c r="D173" i="1"/>
  <c r="D174" i="1"/>
  <c r="D175" i="1"/>
  <c r="D176" i="1"/>
  <c r="D177" i="1"/>
  <c r="D178" i="1"/>
  <c r="D179" i="1"/>
  <c r="D180" i="1"/>
  <c r="D181" i="1"/>
  <c r="D182" i="1"/>
  <c r="D183" i="1"/>
  <c r="D184" i="1"/>
  <c r="D185" i="1"/>
  <c r="D186" i="1"/>
  <c r="D187" i="1"/>
  <c r="D188" i="1"/>
  <c r="D189" i="1"/>
  <c r="D190" i="1"/>
  <c r="D191" i="1"/>
  <c r="D192" i="1"/>
  <c r="D193" i="1"/>
  <c r="D194" i="1"/>
  <c r="D195" i="1"/>
  <c r="D196" i="1"/>
  <c r="D197" i="1"/>
  <c r="D198" i="1"/>
  <c r="D199" i="1"/>
  <c r="D200" i="1"/>
  <c r="D201" i="1"/>
  <c r="D202" i="1"/>
  <c r="D203" i="1"/>
  <c r="D204" i="1"/>
  <c r="D205" i="1"/>
  <c r="D206" i="1"/>
  <c r="D207" i="1"/>
  <c r="D208" i="1"/>
  <c r="D209" i="1"/>
  <c r="D210" i="1"/>
  <c r="D211" i="1"/>
  <c r="D212" i="1"/>
  <c r="D213" i="1"/>
  <c r="D214" i="1"/>
  <c r="D215" i="1"/>
  <c r="D216" i="1"/>
  <c r="D217" i="1"/>
  <c r="D218" i="1"/>
  <c r="D219" i="1"/>
  <c r="D220" i="1"/>
  <c r="D221" i="1"/>
  <c r="D222" i="1"/>
  <c r="D223" i="1"/>
  <c r="D224" i="1"/>
  <c r="D225" i="1"/>
  <c r="D226" i="1"/>
  <c r="D227" i="1"/>
  <c r="D228" i="1"/>
  <c r="D229" i="1"/>
  <c r="D230" i="1"/>
  <c r="D231" i="1"/>
  <c r="D232" i="1"/>
  <c r="D233" i="1"/>
  <c r="D234" i="1"/>
  <c r="D235" i="1"/>
  <c r="D236" i="1"/>
  <c r="D237" i="1"/>
  <c r="D238" i="1"/>
  <c r="D239" i="1"/>
  <c r="D240" i="1"/>
  <c r="D241" i="1"/>
  <c r="D242" i="1"/>
  <c r="D243" i="1"/>
  <c r="D244" i="1"/>
  <c r="D245" i="1"/>
  <c r="D246" i="1"/>
  <c r="D247" i="1"/>
  <c r="D248" i="1"/>
  <c r="D249" i="1"/>
  <c r="D250" i="1"/>
  <c r="D251" i="1"/>
  <c r="D252" i="1"/>
  <c r="D253" i="1"/>
  <c r="D254" i="1"/>
  <c r="D255" i="1"/>
  <c r="D256" i="1"/>
  <c r="D257" i="1"/>
  <c r="D258" i="1"/>
  <c r="D259" i="1"/>
  <c r="D260" i="1"/>
  <c r="D261" i="1"/>
  <c r="D262" i="1"/>
  <c r="D263" i="1"/>
  <c r="D264" i="1"/>
  <c r="D265" i="1"/>
  <c r="D266" i="1"/>
  <c r="D267" i="1"/>
  <c r="D268" i="1"/>
  <c r="D269" i="1"/>
  <c r="D270" i="1"/>
  <c r="D271" i="1"/>
  <c r="D272" i="1"/>
  <c r="D273" i="1"/>
  <c r="D274" i="1"/>
  <c r="D275" i="1"/>
  <c r="D276" i="1"/>
  <c r="D277" i="1"/>
  <c r="D278" i="1"/>
  <c r="D279" i="1"/>
  <c r="D280" i="1"/>
  <c r="D281" i="1"/>
  <c r="D282" i="1"/>
  <c r="D283" i="1"/>
  <c r="D284" i="1"/>
  <c r="D285" i="1"/>
  <c r="D286" i="1"/>
  <c r="D287" i="1"/>
  <c r="D288" i="1"/>
  <c r="D289" i="1"/>
  <c r="D290" i="1"/>
  <c r="D291" i="1"/>
  <c r="D292" i="1"/>
  <c r="D293" i="1"/>
  <c r="D294" i="1"/>
  <c r="D295" i="1"/>
  <c r="D296" i="1"/>
  <c r="D297" i="1"/>
  <c r="D298" i="1"/>
  <c r="D299" i="1"/>
  <c r="D300" i="1"/>
  <c r="D301" i="1"/>
  <c r="D302" i="1"/>
  <c r="D303" i="1"/>
  <c r="D304" i="1"/>
  <c r="D305" i="1"/>
  <c r="D306" i="1"/>
  <c r="D307" i="1"/>
  <c r="D308" i="1"/>
  <c r="D309" i="1"/>
  <c r="D310" i="1"/>
  <c r="D311" i="1"/>
  <c r="D312" i="1"/>
  <c r="D313" i="1"/>
  <c r="D314" i="1"/>
  <c r="D315" i="1"/>
  <c r="D316" i="1"/>
  <c r="D317" i="1"/>
  <c r="D318" i="1"/>
  <c r="D319" i="1"/>
  <c r="D320" i="1"/>
  <c r="D321" i="1"/>
  <c r="D322" i="1"/>
  <c r="D323" i="1"/>
  <c r="D324" i="1"/>
  <c r="D325" i="1"/>
  <c r="D326" i="1"/>
  <c r="D327" i="1"/>
  <c r="D328" i="1"/>
  <c r="D329" i="1"/>
  <c r="D330" i="1"/>
  <c r="D331" i="1"/>
  <c r="D332" i="1"/>
  <c r="D333" i="1"/>
  <c r="D334" i="1"/>
  <c r="D335" i="1"/>
  <c r="D336" i="1"/>
  <c r="D337" i="1"/>
  <c r="D338" i="1"/>
  <c r="D339" i="1"/>
  <c r="D340" i="1"/>
  <c r="D341" i="1"/>
  <c r="D342" i="1"/>
  <c r="D343" i="1"/>
  <c r="D344" i="1"/>
  <c r="D345" i="1"/>
  <c r="D346" i="1"/>
  <c r="D347" i="1"/>
  <c r="D348" i="1"/>
  <c r="D349" i="1"/>
  <c r="D350" i="1"/>
  <c r="D351" i="1"/>
  <c r="D352" i="1"/>
  <c r="D353" i="1"/>
  <c r="D354" i="1"/>
  <c r="D355" i="1"/>
  <c r="D356" i="1"/>
  <c r="D357" i="1"/>
  <c r="D358" i="1"/>
  <c r="D359" i="1"/>
  <c r="D360" i="1"/>
  <c r="D361" i="1"/>
  <c r="D362" i="1"/>
  <c r="D363" i="1"/>
  <c r="D364" i="1"/>
  <c r="D365" i="1"/>
  <c r="D366" i="1"/>
  <c r="D367" i="1"/>
  <c r="D368" i="1"/>
  <c r="D369" i="1"/>
  <c r="D370" i="1"/>
  <c r="D371" i="1"/>
  <c r="D372" i="1"/>
  <c r="D373" i="1"/>
  <c r="D374" i="1"/>
  <c r="D375" i="1"/>
  <c r="D376" i="1"/>
  <c r="D377" i="1"/>
  <c r="D378" i="1"/>
  <c r="D379" i="1"/>
  <c r="D380" i="1"/>
  <c r="D381" i="1"/>
  <c r="D382" i="1"/>
  <c r="D383" i="1"/>
  <c r="D384" i="1"/>
  <c r="D385" i="1"/>
  <c r="D386" i="1"/>
  <c r="D387" i="1"/>
  <c r="D388" i="1"/>
  <c r="D389" i="1"/>
  <c r="D390" i="1"/>
  <c r="D391" i="1"/>
  <c r="D392" i="1"/>
  <c r="D393" i="1"/>
  <c r="D394" i="1"/>
  <c r="D395" i="1"/>
  <c r="D396" i="1"/>
  <c r="D397" i="1"/>
  <c r="D398" i="1"/>
  <c r="D399" i="1"/>
  <c r="D400" i="1"/>
  <c r="D401" i="1"/>
  <c r="D402" i="1"/>
  <c r="D403" i="1"/>
  <c r="D404" i="1"/>
  <c r="D405" i="1"/>
  <c r="D406" i="1"/>
  <c r="D407" i="1"/>
  <c r="D408" i="1"/>
  <c r="D409" i="1"/>
  <c r="D410" i="1"/>
  <c r="D411" i="1"/>
  <c r="D412" i="1"/>
  <c r="D413" i="1"/>
  <c r="D414" i="1"/>
  <c r="D415" i="1"/>
  <c r="D416" i="1"/>
  <c r="D417" i="1"/>
  <c r="D418" i="1"/>
  <c r="D419" i="1"/>
  <c r="D420" i="1"/>
  <c r="D421" i="1"/>
  <c r="D422" i="1"/>
  <c r="D423" i="1"/>
  <c r="D424" i="1"/>
  <c r="D425" i="1"/>
  <c r="D426" i="1"/>
  <c r="D427" i="1"/>
  <c r="D428" i="1"/>
  <c r="D429" i="1"/>
  <c r="D430" i="1"/>
  <c r="D431" i="1"/>
  <c r="D432" i="1"/>
  <c r="D433" i="1"/>
  <c r="D434" i="1"/>
  <c r="D435" i="1"/>
  <c r="D436" i="1"/>
  <c r="D437" i="1"/>
  <c r="D438" i="1"/>
  <c r="D439" i="1"/>
  <c r="D440" i="1"/>
  <c r="D441" i="1"/>
  <c r="D442" i="1"/>
  <c r="D443" i="1"/>
  <c r="D444" i="1"/>
  <c r="D445" i="1"/>
  <c r="D446" i="1"/>
  <c r="D447" i="1"/>
  <c r="D448" i="1"/>
  <c r="D449" i="1"/>
  <c r="D450" i="1"/>
  <c r="D451" i="1"/>
  <c r="D452" i="1"/>
  <c r="D453" i="1"/>
  <c r="D454" i="1"/>
  <c r="D455" i="1"/>
  <c r="D456" i="1"/>
  <c r="D457" i="1"/>
  <c r="D458" i="1"/>
  <c r="D459" i="1"/>
  <c r="D460" i="1"/>
  <c r="D461" i="1"/>
  <c r="D462" i="1"/>
  <c r="D463" i="1"/>
  <c r="D464" i="1"/>
  <c r="D465" i="1"/>
  <c r="D466" i="1"/>
  <c r="D467" i="1"/>
  <c r="D468" i="1"/>
  <c r="D469" i="1"/>
  <c r="D470" i="1"/>
  <c r="D471" i="1"/>
  <c r="D472" i="1"/>
  <c r="D473" i="1"/>
  <c r="D474" i="1"/>
  <c r="D475" i="1"/>
  <c r="D476" i="1"/>
  <c r="D477" i="1"/>
  <c r="D478" i="1"/>
  <c r="D479" i="1"/>
  <c r="D480" i="1"/>
  <c r="D481" i="1"/>
  <c r="D482" i="1"/>
  <c r="D483" i="1"/>
  <c r="D484" i="1"/>
  <c r="D485" i="1"/>
  <c r="D486" i="1"/>
  <c r="D487" i="1"/>
  <c r="D488" i="1"/>
  <c r="D489" i="1"/>
  <c r="D490" i="1"/>
  <c r="D491" i="1"/>
  <c r="D492" i="1"/>
  <c r="D493" i="1"/>
  <c r="D494" i="1"/>
  <c r="D495" i="1"/>
  <c r="D496" i="1"/>
  <c r="D497" i="1"/>
  <c r="D498" i="1"/>
  <c r="D499" i="1"/>
  <c r="D500" i="1"/>
  <c r="D501" i="1"/>
  <c r="D502" i="1"/>
  <c r="D503" i="1"/>
  <c r="D504" i="1"/>
  <c r="D505" i="1"/>
  <c r="D506" i="1"/>
  <c r="D507" i="1"/>
  <c r="D508" i="1"/>
  <c r="D509" i="1"/>
  <c r="D510" i="1"/>
  <c r="D511" i="1"/>
  <c r="D512" i="1"/>
  <c r="D513" i="1"/>
  <c r="D514" i="1"/>
  <c r="D515" i="1"/>
  <c r="D516" i="1"/>
  <c r="D517" i="1"/>
  <c r="D518" i="1"/>
  <c r="D519" i="1"/>
  <c r="D520" i="1"/>
  <c r="D521" i="1"/>
  <c r="D522" i="1"/>
  <c r="D523" i="1"/>
  <c r="D524" i="1"/>
  <c r="D525" i="1"/>
  <c r="D526" i="1"/>
  <c r="D527" i="1"/>
  <c r="D528" i="1"/>
  <c r="D529" i="1"/>
  <c r="D530" i="1"/>
  <c r="D531" i="1"/>
  <c r="D532" i="1"/>
  <c r="D533" i="1"/>
  <c r="D534" i="1"/>
  <c r="D535" i="1"/>
  <c r="D536" i="1"/>
  <c r="D537" i="1"/>
  <c r="D538" i="1"/>
  <c r="D539" i="1"/>
  <c r="D540" i="1"/>
  <c r="D541" i="1"/>
  <c r="D542" i="1"/>
  <c r="D543" i="1"/>
  <c r="D544" i="1"/>
  <c r="D545" i="1"/>
  <c r="D546" i="1"/>
  <c r="D547" i="1"/>
  <c r="D548" i="1"/>
  <c r="D549" i="1"/>
  <c r="D550" i="1"/>
  <c r="D551" i="1"/>
  <c r="D552" i="1"/>
  <c r="D553" i="1"/>
  <c r="D554" i="1"/>
  <c r="D555" i="1"/>
  <c r="D556" i="1"/>
  <c r="D557" i="1"/>
  <c r="D558" i="1"/>
  <c r="D559" i="1"/>
  <c r="D560" i="1"/>
  <c r="D561" i="1"/>
  <c r="D562" i="1"/>
  <c r="D563" i="1"/>
  <c r="D564" i="1"/>
  <c r="D565" i="1"/>
  <c r="D566" i="1"/>
  <c r="D567" i="1"/>
  <c r="D568" i="1"/>
  <c r="D569" i="1"/>
  <c r="D570" i="1"/>
  <c r="D571" i="1"/>
  <c r="D572" i="1"/>
  <c r="D573" i="1"/>
  <c r="D574" i="1"/>
  <c r="D575" i="1"/>
  <c r="D576" i="1"/>
  <c r="D577" i="1"/>
  <c r="D578" i="1"/>
  <c r="D579" i="1"/>
  <c r="D580" i="1"/>
  <c r="D581" i="1"/>
  <c r="D582" i="1"/>
  <c r="D583" i="1"/>
  <c r="D584" i="1"/>
  <c r="D585" i="1"/>
  <c r="D586" i="1"/>
  <c r="D587" i="1"/>
  <c r="D588" i="1"/>
  <c r="D589" i="1"/>
  <c r="D590" i="1"/>
  <c r="D591" i="1"/>
  <c r="D592" i="1"/>
  <c r="D593" i="1"/>
  <c r="D594" i="1"/>
  <c r="D595" i="1"/>
  <c r="D596" i="1"/>
  <c r="D597" i="1"/>
  <c r="D598" i="1"/>
  <c r="D599" i="1"/>
  <c r="D600" i="1"/>
  <c r="D601" i="1"/>
  <c r="D602" i="1"/>
  <c r="D603" i="1"/>
  <c r="D604" i="1"/>
  <c r="D605" i="1"/>
  <c r="D606" i="1"/>
  <c r="D607" i="1"/>
  <c r="D608" i="1"/>
  <c r="D609" i="1"/>
  <c r="D610" i="1"/>
  <c r="D611" i="1"/>
  <c r="D612" i="1"/>
  <c r="D613" i="1"/>
  <c r="D614" i="1"/>
  <c r="D615" i="1"/>
  <c r="D616" i="1"/>
  <c r="D617" i="1"/>
  <c r="D618" i="1"/>
  <c r="D619" i="1"/>
  <c r="D620" i="1"/>
  <c r="D621" i="1"/>
  <c r="D622" i="1"/>
  <c r="D623" i="1"/>
  <c r="D624" i="1"/>
  <c r="D625" i="1"/>
  <c r="D626" i="1"/>
  <c r="D627" i="1"/>
  <c r="D628" i="1"/>
  <c r="D629" i="1"/>
  <c r="D630" i="1"/>
  <c r="D631" i="1"/>
  <c r="D632" i="1"/>
  <c r="D633" i="1"/>
  <c r="D634" i="1"/>
  <c r="D635" i="1"/>
  <c r="D636" i="1"/>
  <c r="D637" i="1"/>
  <c r="D638" i="1"/>
  <c r="D639" i="1"/>
  <c r="D640" i="1"/>
  <c r="D641" i="1"/>
  <c r="D642" i="1"/>
  <c r="D643" i="1"/>
  <c r="D644" i="1"/>
  <c r="D645" i="1"/>
  <c r="D646" i="1"/>
  <c r="D647" i="1"/>
  <c r="D648" i="1"/>
  <c r="D649" i="1"/>
  <c r="D650" i="1"/>
  <c r="D651" i="1"/>
  <c r="D652" i="1"/>
  <c r="D653" i="1"/>
  <c r="D654" i="1"/>
  <c r="D655" i="1"/>
  <c r="D656" i="1"/>
  <c r="D657" i="1"/>
  <c r="D658" i="1"/>
  <c r="D659" i="1"/>
  <c r="D660" i="1"/>
  <c r="D661" i="1"/>
  <c r="D662" i="1"/>
  <c r="D663" i="1"/>
  <c r="D664" i="1"/>
  <c r="D665" i="1"/>
  <c r="D666" i="1"/>
  <c r="D667" i="1"/>
  <c r="D668" i="1"/>
  <c r="D669" i="1"/>
  <c r="D670" i="1"/>
  <c r="D671" i="1"/>
  <c r="D672" i="1"/>
  <c r="D673" i="1"/>
  <c r="D674" i="1"/>
  <c r="D675" i="1"/>
  <c r="D676" i="1"/>
  <c r="D677" i="1"/>
  <c r="D678" i="1"/>
  <c r="D679" i="1"/>
  <c r="D680" i="1"/>
  <c r="D681" i="1"/>
  <c r="D682" i="1"/>
  <c r="D683" i="1"/>
  <c r="D684" i="1"/>
  <c r="D685" i="1"/>
  <c r="D686" i="1"/>
  <c r="D687" i="1"/>
  <c r="D688" i="1"/>
  <c r="D689" i="1"/>
  <c r="D690" i="1"/>
  <c r="D691" i="1"/>
  <c r="D692" i="1"/>
  <c r="D693" i="1"/>
  <c r="D694" i="1"/>
  <c r="D695" i="1"/>
  <c r="D696" i="1"/>
  <c r="D697" i="1"/>
  <c r="D698" i="1"/>
  <c r="D699" i="1"/>
  <c r="D700" i="1"/>
  <c r="D701" i="1"/>
  <c r="D702" i="1"/>
  <c r="C4" i="1"/>
  <c r="C5" i="1"/>
  <c r="C6" i="1"/>
  <c r="C7" i="1"/>
  <c r="C8" i="1"/>
  <c r="C9" i="1"/>
  <c r="C10" i="1"/>
  <c r="C11" i="1"/>
  <c r="C12" i="1"/>
  <c r="C13" i="1"/>
  <c r="C14" i="1"/>
  <c r="C15" i="1"/>
  <c r="C16" i="1"/>
  <c r="C17" i="1"/>
  <c r="C18" i="1"/>
  <c r="C19" i="1"/>
  <c r="C20" i="1"/>
  <c r="C21" i="1"/>
  <c r="C22" i="1"/>
  <c r="C23" i="1"/>
  <c r="C24" i="1"/>
  <c r="C25" i="1"/>
  <c r="C26" i="1"/>
  <c r="C27" i="1"/>
  <c r="C28" i="1"/>
  <c r="C29" i="1"/>
  <c r="C30" i="1"/>
  <c r="C31" i="1"/>
  <c r="C32" i="1"/>
  <c r="C33" i="1"/>
  <c r="C34" i="1"/>
  <c r="C35" i="1"/>
  <c r="C36" i="1"/>
  <c r="C37" i="1"/>
  <c r="C38" i="1"/>
  <c r="C39" i="1"/>
  <c r="C40" i="1"/>
  <c r="C41" i="1"/>
  <c r="C42" i="1"/>
  <c r="C43" i="1"/>
  <c r="C44" i="1"/>
  <c r="C45" i="1"/>
  <c r="C46" i="1"/>
  <c r="C47" i="1"/>
  <c r="C48" i="1"/>
  <c r="C49" i="1"/>
  <c r="C50" i="1"/>
  <c r="C51" i="1"/>
  <c r="C52" i="1"/>
  <c r="C53" i="1"/>
  <c r="C54" i="1"/>
  <c r="C55" i="1"/>
  <c r="C56" i="1"/>
  <c r="C57" i="1"/>
  <c r="C58" i="1"/>
  <c r="C59" i="1"/>
  <c r="C60" i="1"/>
  <c r="C61" i="1"/>
  <c r="C62" i="1"/>
  <c r="C63" i="1"/>
  <c r="C64" i="1"/>
  <c r="C65" i="1"/>
  <c r="C66" i="1"/>
  <c r="C67" i="1"/>
  <c r="C68" i="1"/>
  <c r="C69" i="1"/>
  <c r="C70" i="1"/>
  <c r="C71" i="1"/>
  <c r="C72" i="1"/>
  <c r="C73" i="1"/>
  <c r="C74" i="1"/>
  <c r="C75" i="1"/>
  <c r="C76" i="1"/>
  <c r="C77" i="1"/>
  <c r="C78" i="1"/>
  <c r="C79" i="1"/>
  <c r="C80" i="1"/>
  <c r="C81" i="1"/>
  <c r="C82" i="1"/>
  <c r="C83" i="1"/>
  <c r="C84" i="1"/>
  <c r="C85" i="1"/>
  <c r="C86" i="1"/>
  <c r="C87" i="1"/>
  <c r="C88" i="1"/>
  <c r="C89" i="1"/>
  <c r="C90" i="1"/>
  <c r="C91" i="1"/>
  <c r="C92" i="1"/>
  <c r="C93" i="1"/>
  <c r="C94" i="1"/>
  <c r="C95" i="1"/>
  <c r="C96" i="1"/>
  <c r="C97" i="1"/>
  <c r="C98" i="1"/>
  <c r="C99" i="1"/>
  <c r="C100" i="1"/>
  <c r="C101" i="1"/>
  <c r="C102" i="1"/>
  <c r="C103" i="1"/>
  <c r="C104" i="1"/>
  <c r="C105" i="1"/>
  <c r="C106" i="1"/>
  <c r="C107" i="1"/>
  <c r="C108" i="1"/>
  <c r="C109" i="1"/>
  <c r="C110" i="1"/>
  <c r="C111" i="1"/>
  <c r="C112" i="1"/>
  <c r="C113" i="1"/>
  <c r="C114" i="1"/>
  <c r="C115" i="1"/>
  <c r="C116" i="1"/>
  <c r="C117" i="1"/>
  <c r="C118" i="1"/>
  <c r="C119" i="1"/>
  <c r="C120" i="1"/>
  <c r="C121" i="1"/>
  <c r="C122" i="1"/>
  <c r="C123" i="1"/>
  <c r="C124" i="1"/>
  <c r="C125" i="1"/>
  <c r="C126" i="1"/>
  <c r="C127" i="1"/>
  <c r="C128" i="1"/>
  <c r="C129" i="1"/>
  <c r="C130" i="1"/>
  <c r="C131" i="1"/>
  <c r="C132" i="1"/>
  <c r="C133" i="1"/>
  <c r="C134" i="1"/>
  <c r="C135" i="1"/>
  <c r="C136" i="1"/>
  <c r="C137" i="1"/>
  <c r="C138" i="1"/>
  <c r="C139" i="1"/>
  <c r="C140" i="1"/>
  <c r="C141" i="1"/>
  <c r="C142" i="1"/>
  <c r="C143" i="1"/>
  <c r="C144" i="1"/>
  <c r="C145" i="1"/>
  <c r="C146" i="1"/>
  <c r="C147" i="1"/>
  <c r="C148" i="1"/>
  <c r="C149" i="1"/>
  <c r="C150" i="1"/>
  <c r="C151" i="1"/>
  <c r="C152" i="1"/>
  <c r="C153" i="1"/>
  <c r="C154" i="1"/>
  <c r="C155" i="1"/>
  <c r="C156" i="1"/>
  <c r="C157" i="1"/>
  <c r="C158" i="1"/>
  <c r="C159" i="1"/>
  <c r="C160" i="1"/>
  <c r="C161" i="1"/>
  <c r="C162" i="1"/>
  <c r="C163" i="1"/>
  <c r="C164" i="1"/>
  <c r="C165" i="1"/>
  <c r="C166" i="1"/>
  <c r="C167" i="1"/>
  <c r="C168" i="1"/>
  <c r="C169" i="1"/>
  <c r="C170" i="1"/>
  <c r="C171" i="1"/>
  <c r="C172" i="1"/>
  <c r="C173" i="1"/>
  <c r="C174" i="1"/>
  <c r="C175" i="1"/>
  <c r="C176" i="1"/>
  <c r="C177" i="1"/>
  <c r="C178" i="1"/>
  <c r="C179" i="1"/>
  <c r="C180" i="1"/>
  <c r="C181" i="1"/>
  <c r="C182" i="1"/>
  <c r="C183" i="1"/>
  <c r="C184" i="1"/>
  <c r="C185" i="1"/>
  <c r="C186" i="1"/>
  <c r="C187" i="1"/>
  <c r="C188" i="1"/>
  <c r="C189" i="1"/>
  <c r="C190" i="1"/>
  <c r="C191" i="1"/>
  <c r="C192" i="1"/>
  <c r="C193" i="1"/>
  <c r="C194" i="1"/>
  <c r="C195" i="1"/>
  <c r="C196" i="1"/>
  <c r="C197" i="1"/>
  <c r="C198" i="1"/>
  <c r="C199" i="1"/>
  <c r="C200" i="1"/>
  <c r="C201" i="1"/>
  <c r="C202" i="1"/>
  <c r="C203" i="1"/>
  <c r="C204" i="1"/>
  <c r="C205" i="1"/>
  <c r="C206" i="1"/>
  <c r="C207" i="1"/>
  <c r="C208" i="1"/>
  <c r="C209" i="1"/>
  <c r="C210" i="1"/>
  <c r="C211" i="1"/>
  <c r="C212" i="1"/>
  <c r="C213" i="1"/>
  <c r="C214" i="1"/>
  <c r="C215" i="1"/>
  <c r="C216" i="1"/>
  <c r="C217" i="1"/>
  <c r="C218" i="1"/>
  <c r="C219" i="1"/>
  <c r="C220" i="1"/>
  <c r="C221" i="1"/>
  <c r="C222" i="1"/>
  <c r="C223" i="1"/>
  <c r="C224" i="1"/>
  <c r="C225" i="1"/>
  <c r="C226" i="1"/>
  <c r="C227" i="1"/>
  <c r="C228" i="1"/>
  <c r="C229" i="1"/>
  <c r="C230" i="1"/>
  <c r="C231" i="1"/>
  <c r="C232" i="1"/>
  <c r="C233" i="1"/>
  <c r="C234" i="1"/>
  <c r="C235" i="1"/>
  <c r="C236" i="1"/>
  <c r="C237" i="1"/>
  <c r="C238" i="1"/>
  <c r="C239" i="1"/>
  <c r="C240" i="1"/>
  <c r="C241" i="1"/>
  <c r="C242" i="1"/>
  <c r="C243" i="1"/>
  <c r="C244" i="1"/>
  <c r="C245" i="1"/>
  <c r="C246" i="1"/>
  <c r="C247" i="1"/>
  <c r="C248" i="1"/>
  <c r="C249" i="1"/>
  <c r="C250" i="1"/>
  <c r="C251" i="1"/>
  <c r="C252" i="1"/>
  <c r="C253" i="1"/>
  <c r="C254" i="1"/>
  <c r="C255" i="1"/>
  <c r="C256" i="1"/>
  <c r="C257" i="1"/>
  <c r="C258" i="1"/>
  <c r="C259" i="1"/>
  <c r="C260" i="1"/>
  <c r="C261" i="1"/>
  <c r="C262" i="1"/>
  <c r="C263" i="1"/>
  <c r="C264" i="1"/>
  <c r="C265" i="1"/>
  <c r="C266" i="1"/>
  <c r="C267" i="1"/>
  <c r="C268" i="1"/>
  <c r="C269" i="1"/>
  <c r="C270" i="1"/>
  <c r="C271" i="1"/>
  <c r="C272" i="1"/>
  <c r="C273" i="1"/>
  <c r="C274" i="1"/>
  <c r="C275" i="1"/>
  <c r="C276" i="1"/>
  <c r="C277" i="1"/>
  <c r="C278" i="1"/>
  <c r="C279" i="1"/>
  <c r="C280" i="1"/>
  <c r="C281" i="1"/>
  <c r="C282" i="1"/>
  <c r="C283" i="1"/>
  <c r="C284" i="1"/>
  <c r="C285" i="1"/>
  <c r="C286" i="1"/>
  <c r="C287" i="1"/>
  <c r="C288" i="1"/>
  <c r="C289" i="1"/>
  <c r="C290" i="1"/>
  <c r="C291" i="1"/>
  <c r="C292" i="1"/>
  <c r="C293" i="1"/>
  <c r="C294" i="1"/>
  <c r="C295" i="1"/>
  <c r="C296" i="1"/>
  <c r="C297" i="1"/>
  <c r="C298" i="1"/>
  <c r="C299" i="1"/>
  <c r="C300" i="1"/>
  <c r="C301" i="1"/>
  <c r="C302" i="1"/>
  <c r="C303" i="1"/>
  <c r="C304" i="1"/>
  <c r="C305" i="1"/>
  <c r="C306" i="1"/>
  <c r="C307" i="1"/>
  <c r="C308" i="1"/>
  <c r="C309" i="1"/>
  <c r="C310" i="1"/>
  <c r="C311" i="1"/>
  <c r="C312" i="1"/>
  <c r="C313" i="1"/>
  <c r="C314" i="1"/>
  <c r="C315" i="1"/>
  <c r="C316" i="1"/>
  <c r="C317" i="1"/>
  <c r="C318" i="1"/>
  <c r="C319" i="1"/>
  <c r="C320" i="1"/>
  <c r="C321" i="1"/>
  <c r="C322" i="1"/>
  <c r="C323" i="1"/>
  <c r="C324" i="1"/>
  <c r="C325" i="1"/>
  <c r="C326" i="1"/>
  <c r="C327" i="1"/>
  <c r="C328" i="1"/>
  <c r="C329" i="1"/>
  <c r="C330" i="1"/>
  <c r="C331" i="1"/>
  <c r="C332" i="1"/>
  <c r="C333" i="1"/>
  <c r="C334" i="1"/>
  <c r="C335" i="1"/>
  <c r="C336" i="1"/>
  <c r="C337" i="1"/>
  <c r="C338" i="1"/>
  <c r="C339" i="1"/>
  <c r="C340" i="1"/>
  <c r="C341" i="1"/>
  <c r="C342" i="1"/>
  <c r="C343" i="1"/>
  <c r="C344" i="1"/>
  <c r="C345" i="1"/>
  <c r="C346" i="1"/>
  <c r="C347" i="1"/>
  <c r="C348" i="1"/>
  <c r="C349" i="1"/>
  <c r="C350" i="1"/>
  <c r="C351" i="1"/>
  <c r="C352" i="1"/>
  <c r="C353" i="1"/>
  <c r="C354" i="1"/>
  <c r="C355" i="1"/>
  <c r="C356" i="1"/>
  <c r="C357" i="1"/>
  <c r="C358" i="1"/>
  <c r="C359" i="1"/>
  <c r="C360" i="1"/>
  <c r="C361" i="1"/>
  <c r="C362" i="1"/>
  <c r="C363" i="1"/>
  <c r="C364" i="1"/>
  <c r="C365" i="1"/>
  <c r="C366" i="1"/>
  <c r="C367" i="1"/>
  <c r="C368" i="1"/>
  <c r="C369" i="1"/>
  <c r="C370" i="1"/>
  <c r="C371" i="1"/>
  <c r="C372" i="1"/>
  <c r="C373" i="1"/>
  <c r="C374" i="1"/>
  <c r="C375" i="1"/>
  <c r="C376" i="1"/>
  <c r="C377" i="1"/>
  <c r="C378" i="1"/>
  <c r="C379" i="1"/>
  <c r="C380" i="1"/>
  <c r="C381" i="1"/>
  <c r="C382" i="1"/>
  <c r="C383" i="1"/>
  <c r="C384" i="1"/>
  <c r="C385" i="1"/>
  <c r="C386" i="1"/>
  <c r="C387" i="1"/>
  <c r="C388" i="1"/>
  <c r="C389" i="1"/>
  <c r="C390" i="1"/>
  <c r="C391" i="1"/>
  <c r="C392" i="1"/>
  <c r="C393" i="1"/>
  <c r="C394" i="1"/>
  <c r="C395" i="1"/>
  <c r="C396" i="1"/>
  <c r="C397" i="1"/>
  <c r="C398" i="1"/>
  <c r="C399" i="1"/>
  <c r="C400" i="1"/>
  <c r="C401" i="1"/>
  <c r="C402" i="1"/>
  <c r="C403" i="1"/>
  <c r="C404" i="1"/>
  <c r="C405" i="1"/>
  <c r="C406" i="1"/>
  <c r="C407" i="1"/>
  <c r="C408" i="1"/>
  <c r="C409" i="1"/>
  <c r="C410" i="1"/>
  <c r="C411" i="1"/>
  <c r="C412" i="1"/>
  <c r="C413" i="1"/>
  <c r="C414" i="1"/>
  <c r="C415" i="1"/>
  <c r="C416" i="1"/>
  <c r="C417" i="1"/>
  <c r="C418" i="1"/>
  <c r="C419" i="1"/>
  <c r="C420" i="1"/>
  <c r="C421" i="1"/>
  <c r="C422" i="1"/>
  <c r="C423" i="1"/>
  <c r="C424" i="1"/>
  <c r="C425" i="1"/>
  <c r="C426" i="1"/>
  <c r="C427" i="1"/>
  <c r="C428" i="1"/>
  <c r="C429" i="1"/>
  <c r="C430" i="1"/>
  <c r="C431" i="1"/>
  <c r="C432" i="1"/>
  <c r="C433" i="1"/>
  <c r="C434" i="1"/>
  <c r="C435" i="1"/>
  <c r="C436" i="1"/>
  <c r="C437" i="1"/>
  <c r="C438" i="1"/>
  <c r="C439" i="1"/>
  <c r="C440" i="1"/>
  <c r="C441" i="1"/>
  <c r="C442" i="1"/>
  <c r="C443" i="1"/>
  <c r="C444" i="1"/>
  <c r="C445" i="1"/>
  <c r="C446" i="1"/>
  <c r="C447" i="1"/>
  <c r="C448" i="1"/>
  <c r="C449" i="1"/>
  <c r="C450" i="1"/>
  <c r="C451" i="1"/>
  <c r="C452" i="1"/>
  <c r="C453" i="1"/>
  <c r="C454" i="1"/>
  <c r="C455" i="1"/>
  <c r="C456" i="1"/>
  <c r="C457" i="1"/>
  <c r="C458" i="1"/>
  <c r="C459" i="1"/>
  <c r="C460" i="1"/>
  <c r="C461" i="1"/>
  <c r="C462" i="1"/>
  <c r="C463" i="1"/>
  <c r="C464" i="1"/>
  <c r="C465" i="1"/>
  <c r="C466" i="1"/>
  <c r="C467" i="1"/>
  <c r="C468" i="1"/>
  <c r="C469" i="1"/>
  <c r="C470" i="1"/>
  <c r="C471" i="1"/>
  <c r="C472" i="1"/>
  <c r="C473" i="1"/>
  <c r="C474" i="1"/>
  <c r="C475" i="1"/>
  <c r="C476" i="1"/>
  <c r="C477" i="1"/>
  <c r="C478" i="1"/>
  <c r="C479" i="1"/>
  <c r="C480" i="1"/>
  <c r="C481" i="1"/>
  <c r="C482" i="1"/>
  <c r="C483" i="1"/>
  <c r="C484" i="1"/>
  <c r="C485" i="1"/>
  <c r="C486" i="1"/>
  <c r="C487" i="1"/>
  <c r="C488" i="1"/>
  <c r="C489" i="1"/>
  <c r="C490" i="1"/>
  <c r="C491" i="1"/>
  <c r="C492" i="1"/>
  <c r="C493" i="1"/>
  <c r="C494" i="1"/>
  <c r="C495" i="1"/>
  <c r="C496" i="1"/>
  <c r="C497" i="1"/>
  <c r="C498" i="1"/>
  <c r="C499" i="1"/>
  <c r="C500" i="1"/>
  <c r="C501" i="1"/>
  <c r="C502" i="1"/>
  <c r="C503" i="1"/>
  <c r="C504" i="1"/>
  <c r="C505" i="1"/>
  <c r="C506" i="1"/>
  <c r="C507" i="1"/>
  <c r="C508" i="1"/>
  <c r="C509" i="1"/>
  <c r="C510" i="1"/>
  <c r="C511" i="1"/>
  <c r="C512" i="1"/>
  <c r="C513" i="1"/>
  <c r="C514" i="1"/>
  <c r="C515" i="1"/>
  <c r="C516" i="1"/>
  <c r="C517" i="1"/>
  <c r="C518" i="1"/>
  <c r="C519" i="1"/>
  <c r="C520" i="1"/>
  <c r="C521" i="1"/>
  <c r="C522" i="1"/>
  <c r="C523" i="1"/>
  <c r="C524" i="1"/>
  <c r="C525" i="1"/>
  <c r="C526" i="1"/>
  <c r="C527" i="1"/>
  <c r="C528" i="1"/>
  <c r="C529" i="1"/>
  <c r="C530" i="1"/>
  <c r="C531" i="1"/>
  <c r="C532" i="1"/>
  <c r="C533" i="1"/>
  <c r="C534" i="1"/>
  <c r="C535" i="1"/>
  <c r="C536" i="1"/>
  <c r="C537" i="1"/>
  <c r="C538" i="1"/>
  <c r="C539" i="1"/>
  <c r="C540" i="1"/>
  <c r="C541" i="1"/>
  <c r="C542" i="1"/>
  <c r="C543" i="1"/>
  <c r="C544" i="1"/>
  <c r="C545" i="1"/>
  <c r="C546" i="1"/>
  <c r="C547" i="1"/>
  <c r="C548" i="1"/>
  <c r="C549" i="1"/>
  <c r="C550" i="1"/>
  <c r="C551" i="1"/>
  <c r="C552" i="1"/>
  <c r="C553" i="1"/>
  <c r="C554" i="1"/>
  <c r="C555" i="1"/>
  <c r="C556" i="1"/>
  <c r="C557" i="1"/>
  <c r="C558" i="1"/>
  <c r="C559" i="1"/>
  <c r="C560" i="1"/>
  <c r="C561" i="1"/>
  <c r="C562" i="1"/>
  <c r="C563" i="1"/>
  <c r="C564" i="1"/>
  <c r="C565" i="1"/>
  <c r="C566" i="1"/>
  <c r="C567" i="1"/>
  <c r="C568" i="1"/>
  <c r="C569" i="1"/>
  <c r="C570" i="1"/>
  <c r="C571" i="1"/>
  <c r="C572" i="1"/>
  <c r="C573" i="1"/>
  <c r="C574" i="1"/>
  <c r="C575" i="1"/>
  <c r="C576" i="1"/>
  <c r="C577" i="1"/>
  <c r="C578" i="1"/>
  <c r="C579" i="1"/>
  <c r="C580" i="1"/>
  <c r="C581" i="1"/>
  <c r="C582" i="1"/>
  <c r="C583" i="1"/>
  <c r="C584" i="1"/>
  <c r="C585" i="1"/>
  <c r="C586" i="1"/>
  <c r="C587" i="1"/>
  <c r="C588" i="1"/>
  <c r="C589" i="1"/>
  <c r="C590" i="1"/>
  <c r="C591" i="1"/>
  <c r="C592" i="1"/>
  <c r="C593" i="1"/>
  <c r="C594" i="1"/>
  <c r="C595" i="1"/>
  <c r="C596" i="1"/>
  <c r="C597" i="1"/>
  <c r="C598" i="1"/>
  <c r="C599" i="1"/>
  <c r="C600" i="1"/>
  <c r="C601" i="1"/>
  <c r="C602" i="1"/>
  <c r="C603" i="1"/>
  <c r="C604" i="1"/>
  <c r="C605" i="1"/>
  <c r="C606" i="1"/>
  <c r="C607" i="1"/>
  <c r="C608" i="1"/>
  <c r="C609" i="1"/>
  <c r="C610" i="1"/>
  <c r="C611" i="1"/>
  <c r="C612" i="1"/>
  <c r="C613" i="1"/>
  <c r="C614" i="1"/>
  <c r="C615" i="1"/>
  <c r="C616" i="1"/>
  <c r="C617" i="1"/>
  <c r="C618" i="1"/>
  <c r="C619" i="1"/>
  <c r="C620" i="1"/>
  <c r="C621" i="1"/>
  <c r="C622" i="1"/>
  <c r="C623" i="1"/>
  <c r="C624" i="1"/>
  <c r="C625" i="1"/>
  <c r="C626" i="1"/>
  <c r="C627" i="1"/>
  <c r="C628" i="1"/>
  <c r="C629" i="1"/>
  <c r="C630" i="1"/>
  <c r="C631" i="1"/>
  <c r="C632" i="1"/>
  <c r="C633" i="1"/>
  <c r="C634" i="1"/>
  <c r="C635" i="1"/>
  <c r="C636" i="1"/>
  <c r="C637" i="1"/>
  <c r="C638" i="1"/>
  <c r="C639" i="1"/>
  <c r="C640" i="1"/>
  <c r="C641" i="1"/>
  <c r="C642" i="1"/>
  <c r="C643" i="1"/>
  <c r="C644" i="1"/>
  <c r="C645" i="1"/>
  <c r="C646" i="1"/>
  <c r="C647" i="1"/>
  <c r="C648" i="1"/>
  <c r="C649" i="1"/>
  <c r="C650" i="1"/>
  <c r="C651" i="1"/>
  <c r="C652" i="1"/>
  <c r="C653" i="1"/>
  <c r="C654" i="1"/>
  <c r="C655" i="1"/>
  <c r="C656" i="1"/>
  <c r="C657" i="1"/>
  <c r="C658" i="1"/>
  <c r="C659" i="1"/>
  <c r="C660" i="1"/>
  <c r="C661" i="1"/>
  <c r="C662" i="1"/>
  <c r="C663" i="1"/>
  <c r="C664" i="1"/>
  <c r="C665" i="1"/>
  <c r="C666" i="1"/>
  <c r="C667" i="1"/>
  <c r="C668" i="1"/>
  <c r="C669" i="1"/>
  <c r="C670" i="1"/>
  <c r="C671" i="1"/>
  <c r="C672" i="1"/>
  <c r="C673" i="1"/>
  <c r="C674" i="1"/>
  <c r="C675" i="1"/>
  <c r="C676" i="1"/>
  <c r="C677" i="1"/>
  <c r="C678" i="1"/>
  <c r="C679" i="1"/>
  <c r="C680" i="1"/>
  <c r="C681" i="1"/>
  <c r="C682" i="1"/>
  <c r="C683" i="1"/>
  <c r="C684" i="1"/>
  <c r="C685" i="1"/>
  <c r="C686" i="1"/>
  <c r="C687" i="1"/>
  <c r="C688" i="1"/>
  <c r="C689" i="1"/>
  <c r="C690" i="1"/>
  <c r="C691" i="1"/>
  <c r="C692" i="1"/>
  <c r="C693" i="1"/>
  <c r="C694" i="1"/>
  <c r="C695" i="1"/>
  <c r="C696" i="1"/>
  <c r="C697" i="1"/>
  <c r="C698" i="1"/>
  <c r="C699" i="1"/>
  <c r="C700" i="1"/>
  <c r="C701" i="1"/>
  <c r="C702" i="1"/>
  <c r="AL720" i="1" l="1"/>
  <c r="AL728" i="1"/>
  <c r="AI728" i="1" a="1"/>
  <c r="AI728" i="1" s="1"/>
  <c r="AJ730" i="1" a="1"/>
  <c r="AJ730" i="1" s="1"/>
  <c r="AR730" i="1" s="1"/>
  <c r="AM727" i="1" a="1"/>
  <c r="AM727" i="1" s="1"/>
  <c r="AO730" i="1" a="1"/>
  <c r="AO730" i="1" s="1"/>
  <c r="AO729" i="1" a="1"/>
  <c r="AO729" i="1" s="1"/>
  <c r="AS729" i="1" s="1"/>
  <c r="AJ729" i="1" a="1"/>
  <c r="AJ729" i="1" s="1"/>
  <c r="AH727" i="1" a="1"/>
  <c r="AH727" i="1" s="1"/>
  <c r="AI717" i="1" a="1"/>
  <c r="AI717" i="1" s="1"/>
  <c r="AP717" i="1" a="1"/>
  <c r="AP717" i="1" s="1"/>
  <c r="AM717" i="1" a="1"/>
  <c r="AM717" i="1" s="1"/>
  <c r="AN726" i="1" a="1"/>
  <c r="AN726" i="1" s="1"/>
  <c r="AI726" i="1" a="1"/>
  <c r="AI726" i="1" s="1"/>
  <c r="AR726" i="1" s="1"/>
  <c r="AH725" i="1" a="1"/>
  <c r="AH725" i="1" s="1"/>
  <c r="AM725" i="1" a="1"/>
  <c r="AM725" i="1" s="1"/>
  <c r="AH724" i="1" a="1"/>
  <c r="AH724" i="1" s="1"/>
  <c r="AR724" i="1" s="1"/>
  <c r="AM724" i="1" a="1"/>
  <c r="AM724" i="1" s="1"/>
  <c r="AI725" i="1" a="1"/>
  <c r="AI725" i="1" s="1"/>
  <c r="AI727" i="1" a="1"/>
  <c r="AI727" i="1" s="1"/>
  <c r="AN724" i="1" a="1"/>
  <c r="AN724" i="1" s="1"/>
  <c r="AP722" i="1" a="1"/>
  <c r="AP722" i="1" s="1"/>
  <c r="AQ717" i="1"/>
  <c r="AK722" i="1" a="1"/>
  <c r="AK722" i="1" s="1"/>
  <c r="AR722" i="1" s="1"/>
  <c r="AK717" i="1" a="1"/>
  <c r="AK717" i="1" s="1"/>
  <c r="AH717" i="1" a="1"/>
  <c r="AH717" i="1" s="1"/>
  <c r="AQ722" i="1"/>
  <c r="AL717" i="1"/>
  <c r="AO717" i="1" a="1"/>
  <c r="AO717" i="1" s="1"/>
  <c r="AJ717" i="1" a="1"/>
  <c r="AJ717" i="1" s="1"/>
  <c r="AQ730" i="1"/>
  <c r="AQ726" i="1"/>
  <c r="AQ718" i="1"/>
  <c r="AS718" i="1" s="1"/>
  <c r="AR718" i="1"/>
  <c r="AR723" i="1"/>
  <c r="AS723" i="1"/>
  <c r="AR728" i="1"/>
  <c r="AS728" i="1"/>
  <c r="AS720" i="1"/>
  <c r="AR720" i="1"/>
  <c r="AN713" i="1" a="1"/>
  <c r="AN713" i="1" s="1"/>
  <c r="AI715" i="1" a="1"/>
  <c r="AI715" i="1" s="1"/>
  <c r="AP715" i="1" a="1"/>
  <c r="AP715" i="1" s="1"/>
  <c r="AK715" i="1" a="1"/>
  <c r="AK715" i="1" s="1"/>
  <c r="AN715" i="1" a="1"/>
  <c r="AN715" i="1" s="1"/>
  <c r="AM714" i="1" a="1"/>
  <c r="AM714" i="1" s="1"/>
  <c r="AL707" i="1"/>
  <c r="AR707" i="1" s="1"/>
  <c r="AQ707" i="1"/>
  <c r="AM713" i="1" a="1"/>
  <c r="AM713" i="1" s="1"/>
  <c r="AN707" i="1" a="1"/>
  <c r="AN707" i="1" s="1"/>
  <c r="AH713" i="1" a="1"/>
  <c r="AH713" i="1" s="1"/>
  <c r="AI713" i="1" a="1"/>
  <c r="AI713" i="1" s="1"/>
  <c r="AL708" i="1"/>
  <c r="AQ713" i="1"/>
  <c r="AR716" i="1"/>
  <c r="AK708" i="1" a="1"/>
  <c r="AK708" i="1" s="1"/>
  <c r="AP708" i="1" a="1"/>
  <c r="AP708" i="1" s="1"/>
  <c r="AQ708" i="1"/>
  <c r="AQ712" i="1"/>
  <c r="AH711" i="1" a="1"/>
  <c r="AH711" i="1" s="1"/>
  <c r="AQ710" i="1"/>
  <c r="AI712" i="1" a="1"/>
  <c r="AI712" i="1" s="1"/>
  <c r="AR712" i="1" s="1"/>
  <c r="AN712" i="1" a="1"/>
  <c r="AN712" i="1" s="1"/>
  <c r="AL710" i="1"/>
  <c r="AM710" i="1" a="1"/>
  <c r="AM710" i="1" s="1"/>
  <c r="AH710" i="1" a="1"/>
  <c r="AH710" i="1" s="1"/>
  <c r="AQ705" i="1"/>
  <c r="AS705" i="1" s="1"/>
  <c r="AI710" i="1" a="1"/>
  <c r="AI710" i="1" s="1"/>
  <c r="AL705" i="1"/>
  <c r="AH705" i="1" a="1"/>
  <c r="AH705" i="1" s="1"/>
  <c r="AL729" i="1"/>
  <c r="AQ724" i="1"/>
  <c r="AL721" i="1"/>
  <c r="AR721" i="1" s="1"/>
  <c r="AQ721" i="1"/>
  <c r="AS721" i="1" s="1"/>
  <c r="AQ716" i="1"/>
  <c r="AS716" i="1" s="1"/>
  <c r="AN706" i="1" a="1"/>
  <c r="AN706" i="1" s="1"/>
  <c r="AQ706" i="1"/>
  <c r="AO706" i="1" a="1"/>
  <c r="AO706" i="1" s="1"/>
  <c r="AP709" i="1" a="1"/>
  <c r="AP709" i="1" s="1"/>
  <c r="AK709" i="1" a="1"/>
  <c r="AK709" i="1" s="1"/>
  <c r="AL706" i="1"/>
  <c r="AJ706" i="1" a="1"/>
  <c r="AJ706" i="1" s="1"/>
  <c r="AK706" i="1" a="1"/>
  <c r="AK706" i="1" s="1"/>
  <c r="AI706" i="1" a="1"/>
  <c r="AI706" i="1" s="1"/>
  <c r="AP706" i="1" a="1"/>
  <c r="AP706" i="1" s="1"/>
  <c r="AM706" i="1" a="1"/>
  <c r="AM706" i="1" s="1"/>
  <c r="AN709" i="1" a="1"/>
  <c r="AN709" i="1" s="1"/>
  <c r="AL709" i="1"/>
  <c r="AJ709" i="1" a="1"/>
  <c r="AJ709" i="1" s="1"/>
  <c r="AM709" i="1" a="1"/>
  <c r="AM709" i="1" s="1"/>
  <c r="AO709" i="1" a="1"/>
  <c r="AO709" i="1" s="1"/>
  <c r="AH709" i="1" a="1"/>
  <c r="AH709" i="1" s="1"/>
  <c r="AQ709" i="1"/>
  <c r="AQ704" i="1"/>
  <c r="AI704" i="1" a="1"/>
  <c r="AI704" i="1" s="1"/>
  <c r="AR704" i="1" s="1"/>
  <c r="AN704" i="1" a="1"/>
  <c r="AN704" i="1" s="1"/>
  <c r="AL714" i="1"/>
  <c r="AR714" i="1" s="1"/>
  <c r="AQ714" i="1"/>
  <c r="AQ725" i="1"/>
  <c r="AL725" i="1"/>
  <c r="AL719" i="1"/>
  <c r="AR719" i="1" s="1"/>
  <c r="AQ719" i="1"/>
  <c r="AS719" i="1" s="1"/>
  <c r="AL711" i="1"/>
  <c r="AQ711" i="1"/>
  <c r="AS711" i="1" s="1"/>
  <c r="AL727" i="1"/>
  <c r="AQ727" i="1"/>
  <c r="AO703" i="1" a="1"/>
  <c r="AO703" i="1" s="1"/>
  <c r="AG703" i="1"/>
  <c r="AQ703" i="1" s="1"/>
  <c r="AH703" i="1" a="1"/>
  <c r="AH703" i="1" s="1"/>
  <c r="AK703" i="1" a="1"/>
  <c r="AK703" i="1" s="1"/>
  <c r="AP703" i="1" a="1"/>
  <c r="AP703" i="1" s="1"/>
  <c r="AD8" i="1" a="1"/>
  <c r="AD8" i="1" s="1"/>
  <c r="AE8" i="1" a="1"/>
  <c r="AE8" i="1" s="1"/>
  <c r="AF8" i="1" a="1"/>
  <c r="AF8" i="1" s="1"/>
  <c r="AD9" i="1" a="1"/>
  <c r="AD9" i="1" s="1"/>
  <c r="AD15" i="1" a="1"/>
  <c r="AD15" i="1" s="1"/>
  <c r="AE15" i="1" a="1"/>
  <c r="AE15" i="1" s="1"/>
  <c r="AF15" i="1" a="1"/>
  <c r="AF15" i="1" s="1"/>
  <c r="AD21" i="1" a="1"/>
  <c r="AD21" i="1" s="1"/>
  <c r="AE23" i="1" a="1"/>
  <c r="AE23" i="1" s="1"/>
  <c r="AD25" i="1" a="1"/>
  <c r="AD25" i="1" s="1"/>
  <c r="AE25" i="1" a="1"/>
  <c r="AE25" i="1" s="1"/>
  <c r="AD27" i="1" a="1"/>
  <c r="AD27" i="1" s="1"/>
  <c r="AE27" i="1" a="1"/>
  <c r="AE27" i="1" s="1"/>
  <c r="AD34" i="1" a="1"/>
  <c r="AD34" i="1" s="1"/>
  <c r="AD35" i="1" a="1"/>
  <c r="AD35" i="1" s="1"/>
  <c r="AD36" i="1" a="1"/>
  <c r="AD36" i="1" s="1"/>
  <c r="AF37" i="1" a="1"/>
  <c r="AF37" i="1" s="1"/>
  <c r="AF38" i="1" a="1"/>
  <c r="AF38" i="1" s="1"/>
  <c r="AE39" i="1" a="1"/>
  <c r="AE39" i="1" s="1"/>
  <c r="AE40" i="1" a="1"/>
  <c r="AE40" i="1" s="1"/>
  <c r="AE41" i="1" a="1"/>
  <c r="AE41" i="1" s="1"/>
  <c r="AD51" i="1" a="1"/>
  <c r="AD51" i="1" s="1"/>
  <c r="AE52" i="1" a="1"/>
  <c r="AE52" i="1" s="1"/>
  <c r="AE53" i="1" a="1"/>
  <c r="AE53" i="1" s="1"/>
  <c r="AF54" i="1" a="1"/>
  <c r="AF54" i="1" s="1"/>
  <c r="AF55" i="1" a="1"/>
  <c r="AF55" i="1" s="1"/>
  <c r="AF56" i="1" a="1"/>
  <c r="AF56" i="1" s="1"/>
  <c r="AD58" i="1" a="1"/>
  <c r="AD58" i="1" s="1"/>
  <c r="AD59" i="1" a="1"/>
  <c r="AD59" i="1" s="1"/>
  <c r="AD66" i="1" a="1"/>
  <c r="AD66" i="1" s="1"/>
  <c r="AD67" i="1" a="1"/>
  <c r="AD67" i="1" s="1"/>
  <c r="AE68" i="1" a="1"/>
  <c r="AE68" i="1" s="1"/>
  <c r="AE69" i="1" a="1"/>
  <c r="AE69" i="1" s="1"/>
  <c r="AE70" i="1" a="1"/>
  <c r="AE70" i="1" s="1"/>
  <c r="AE71" i="1" a="1"/>
  <c r="AE71" i="1" s="1"/>
  <c r="AE72" i="1" a="1"/>
  <c r="AE72" i="1" s="1"/>
  <c r="AE74" i="1" a="1"/>
  <c r="AE74" i="1" s="1"/>
  <c r="AF74" i="1" a="1"/>
  <c r="AF74" i="1" s="1"/>
  <c r="AD78" i="1" a="1"/>
  <c r="AD78" i="1" s="1"/>
  <c r="AE78" i="1" a="1"/>
  <c r="AE78" i="1" s="1"/>
  <c r="AF78" i="1" a="1"/>
  <c r="AF78" i="1" s="1"/>
  <c r="AD80" i="1" a="1"/>
  <c r="AD80" i="1" s="1"/>
  <c r="AD94" i="1" a="1"/>
  <c r="AD94" i="1" s="1"/>
  <c r="AD95" i="1" a="1"/>
  <c r="AD95" i="1" s="1"/>
  <c r="AD100" i="1" a="1"/>
  <c r="AD100" i="1" s="1"/>
  <c r="AD101" i="1" a="1"/>
  <c r="AD101" i="1" s="1"/>
  <c r="AD109" i="1" a="1"/>
  <c r="AD109" i="1" s="1"/>
  <c r="AD112" i="1" a="1"/>
  <c r="AD112" i="1" s="1"/>
  <c r="AD114" i="1" a="1"/>
  <c r="AD114" i="1" s="1"/>
  <c r="AD119" i="1" a="1"/>
  <c r="AD119" i="1" s="1"/>
  <c r="AE119" i="1" a="1"/>
  <c r="AE119" i="1" s="1"/>
  <c r="AD121" i="1" a="1"/>
  <c r="AD121" i="1" s="1"/>
  <c r="AE124" i="1" a="1"/>
  <c r="AE124" i="1" s="1"/>
  <c r="AE125" i="1" a="1"/>
  <c r="AE125" i="1" s="1"/>
  <c r="AE126" i="1" a="1"/>
  <c r="AE126" i="1" s="1"/>
  <c r="AD133" i="1" a="1"/>
  <c r="AD133" i="1" s="1"/>
  <c r="AD135" i="1" a="1"/>
  <c r="AD135" i="1" s="1"/>
  <c r="AD145" i="1" a="1"/>
  <c r="AD145" i="1" s="1"/>
  <c r="AF145" i="1" a="1"/>
  <c r="AF145" i="1" s="1"/>
  <c r="AD149" i="1" a="1"/>
  <c r="AD149" i="1" s="1"/>
  <c r="AF160" i="1" a="1"/>
  <c r="AF160" i="1" s="1"/>
  <c r="AD161" i="1" a="1"/>
  <c r="AD161" i="1" s="1"/>
  <c r="AD162" i="1" a="1"/>
  <c r="AD162" i="1" s="1"/>
  <c r="AD163" i="1" a="1"/>
  <c r="AD163" i="1" s="1"/>
  <c r="AD164" i="1" a="1"/>
  <c r="AD164" i="1" s="1"/>
  <c r="AE165" i="1" a="1"/>
  <c r="AE165" i="1" s="1"/>
  <c r="AE166" i="1" a="1"/>
  <c r="AE166" i="1" s="1"/>
  <c r="AF166" i="1" a="1"/>
  <c r="AF166" i="1" s="1"/>
  <c r="AE167" i="1" a="1"/>
  <c r="AE167" i="1" s="1"/>
  <c r="AE168" i="1" a="1"/>
  <c r="AE168" i="1" s="1"/>
  <c r="AD169" i="1" a="1"/>
  <c r="AD169" i="1" s="1"/>
  <c r="AF170" i="1" a="1"/>
  <c r="AF170" i="1" s="1"/>
  <c r="AF171" i="1" a="1"/>
  <c r="AF171" i="1" s="1"/>
  <c r="AD172" i="1" a="1"/>
  <c r="AD172" i="1" s="1"/>
  <c r="AD175" i="1" a="1"/>
  <c r="AD175" i="1" s="1"/>
  <c r="AD176" i="1" a="1"/>
  <c r="AD176" i="1" s="1"/>
  <c r="AD178" i="1" a="1"/>
  <c r="AD178" i="1" s="1"/>
  <c r="AD180" i="1" a="1"/>
  <c r="AD180" i="1" s="1"/>
  <c r="AE180" i="1" a="1"/>
  <c r="AE180" i="1" s="1"/>
  <c r="AE182" i="1" a="1"/>
  <c r="AE182" i="1" s="1"/>
  <c r="AD185" i="1" a="1"/>
  <c r="AD185" i="1" s="1"/>
  <c r="AD186" i="1" a="1"/>
  <c r="AD186" i="1" s="1"/>
  <c r="AD194" i="1" a="1"/>
  <c r="AD194" i="1" s="1"/>
  <c r="AD199" i="1" a="1"/>
  <c r="AD199" i="1" s="1"/>
  <c r="AE199" i="1" a="1"/>
  <c r="AE199" i="1" s="1"/>
  <c r="AD200" i="1" a="1"/>
  <c r="AD200" i="1" s="1"/>
  <c r="AE200" i="1" a="1"/>
  <c r="AE200" i="1" s="1"/>
  <c r="AD201" i="1" a="1"/>
  <c r="AD201" i="1" s="1"/>
  <c r="AD202" i="1" a="1"/>
  <c r="AD202" i="1" s="1"/>
  <c r="AD203" i="1" a="1"/>
  <c r="AD203" i="1" s="1"/>
  <c r="AE204" i="1" a="1"/>
  <c r="AE204" i="1" s="1"/>
  <c r="AF205" i="1" a="1"/>
  <c r="AF205" i="1" s="1"/>
  <c r="AD211" i="1" a="1"/>
  <c r="AD211" i="1" s="1"/>
  <c r="AD220" i="1" a="1"/>
  <c r="AD220" i="1" s="1"/>
  <c r="AD222" i="1" a="1"/>
  <c r="AD222" i="1" s="1"/>
  <c r="AD229" i="1" a="1"/>
  <c r="AD229" i="1" s="1"/>
  <c r="AD230" i="1" a="1"/>
  <c r="AD230" i="1" s="1"/>
  <c r="AE231" i="1" a="1"/>
  <c r="AE231" i="1" s="1"/>
  <c r="AE232" i="1" a="1"/>
  <c r="AE232" i="1" s="1"/>
  <c r="AE233" i="1" a="1"/>
  <c r="AE233" i="1" s="1"/>
  <c r="AE234" i="1" a="1"/>
  <c r="AE234" i="1" s="1"/>
  <c r="AE235" i="1" a="1"/>
  <c r="AE235" i="1" s="1"/>
  <c r="AD241" i="1" a="1"/>
  <c r="AD241" i="1" s="1"/>
  <c r="AF241" i="1" a="1"/>
  <c r="AF241" i="1" s="1"/>
  <c r="AD242" i="1" a="1"/>
  <c r="AD242" i="1" s="1"/>
  <c r="AF242" i="1" a="1"/>
  <c r="AF242" i="1" s="1"/>
  <c r="AD243" i="1" a="1"/>
  <c r="AD243" i="1" s="1"/>
  <c r="AD244" i="1" a="1"/>
  <c r="AD244" i="1" s="1"/>
  <c r="AD246" i="1" a="1"/>
  <c r="AD246" i="1" s="1"/>
  <c r="AD247" i="1" a="1"/>
  <c r="AD247" i="1" s="1"/>
  <c r="AD250" i="1" a="1"/>
  <c r="AD250" i="1" s="1"/>
  <c r="AD251" i="1" a="1"/>
  <c r="AD251" i="1" s="1"/>
  <c r="AD252" i="1" a="1"/>
  <c r="AD252" i="1" s="1"/>
  <c r="AD258" i="1" a="1"/>
  <c r="AD258" i="1" s="1"/>
  <c r="AD259" i="1" a="1"/>
  <c r="AD259" i="1" s="1"/>
  <c r="AD264" i="1" a="1"/>
  <c r="AD264" i="1" s="1"/>
  <c r="AD265" i="1" a="1"/>
  <c r="AD265" i="1" s="1"/>
  <c r="AF266" i="1" a="1"/>
  <c r="AF266" i="1" s="1"/>
  <c r="AD268" i="1" a="1"/>
  <c r="AD268" i="1" s="1"/>
  <c r="AD269" i="1" a="1"/>
  <c r="AD269" i="1" s="1"/>
  <c r="AD270" i="1" a="1"/>
  <c r="AD270" i="1" s="1"/>
  <c r="AE271" i="1" a="1"/>
  <c r="AE271" i="1" s="1"/>
  <c r="AE272" i="1" a="1"/>
  <c r="AE272" i="1" s="1"/>
  <c r="AE273" i="1" a="1"/>
  <c r="AE273" i="1" s="1"/>
  <c r="AF274" i="1" a="1"/>
  <c r="AF274" i="1" s="1"/>
  <c r="AF275" i="1" a="1"/>
  <c r="AF275" i="1" s="1"/>
  <c r="AE285" i="1" a="1"/>
  <c r="AE285" i="1" s="1"/>
  <c r="AE286" i="1" a="1"/>
  <c r="AE286" i="1" s="1"/>
  <c r="AE287" i="1" a="1"/>
  <c r="AE287" i="1" s="1"/>
  <c r="AE288" i="1" a="1"/>
  <c r="AE288" i="1" s="1"/>
  <c r="AE289" i="1" a="1"/>
  <c r="AE289" i="1" s="1"/>
  <c r="AD301" i="1" a="1"/>
  <c r="AD301" i="1" s="1"/>
  <c r="AD304" i="1" a="1"/>
  <c r="AD304" i="1" s="1"/>
  <c r="AD305" i="1" a="1"/>
  <c r="AD305" i="1" s="1"/>
  <c r="AD310" i="1" a="1"/>
  <c r="AD310" i="1" s="1"/>
  <c r="AD312" i="1" a="1"/>
  <c r="AD312" i="1" s="1"/>
  <c r="AD314" i="1" a="1"/>
  <c r="AD314" i="1" s="1"/>
  <c r="AD317" i="1" a="1"/>
  <c r="AD317" i="1" s="1"/>
  <c r="AD320" i="1" a="1"/>
  <c r="AD320" i="1" s="1"/>
  <c r="AD321" i="1" a="1"/>
  <c r="AD321" i="1" s="1"/>
  <c r="AD322" i="1" a="1"/>
  <c r="AD322" i="1" s="1"/>
  <c r="AD323" i="1" a="1"/>
  <c r="AD323" i="1" s="1"/>
  <c r="AD327" i="1" a="1"/>
  <c r="AD327" i="1" s="1"/>
  <c r="AD329" i="1" a="1"/>
  <c r="AD329" i="1" s="1"/>
  <c r="AE329" i="1" a="1"/>
  <c r="AE329" i="1" s="1"/>
  <c r="AE330" i="1" a="1"/>
  <c r="AE330" i="1" s="1"/>
  <c r="AD336" i="1" a="1"/>
  <c r="AD336" i="1" s="1"/>
  <c r="AF339" i="1" a="1"/>
  <c r="AF339" i="1" s="1"/>
  <c r="AF340" i="1" a="1"/>
  <c r="AF340" i="1" s="1"/>
  <c r="AD343" i="1" a="1"/>
  <c r="AD343" i="1" s="1"/>
  <c r="AD344" i="1" a="1"/>
  <c r="AD344" i="1" s="1"/>
  <c r="AD345" i="1" a="1"/>
  <c r="AD345" i="1" s="1"/>
  <c r="AD346" i="1" a="1"/>
  <c r="AD346" i="1" s="1"/>
  <c r="AD347" i="1" a="1"/>
  <c r="AD347" i="1" s="1"/>
  <c r="AD350" i="1" a="1"/>
  <c r="AD350" i="1" s="1"/>
  <c r="AD353" i="1" a="1"/>
  <c r="AD353" i="1" s="1"/>
  <c r="AD354" i="1" a="1"/>
  <c r="AD354" i="1" s="1"/>
  <c r="AD355" i="1" a="1"/>
  <c r="AD355" i="1" s="1"/>
  <c r="AD362" i="1" a="1"/>
  <c r="AD362" i="1" s="1"/>
  <c r="AD364" i="1" a="1"/>
  <c r="AD364" i="1" s="1"/>
  <c r="AD365" i="1" a="1"/>
  <c r="AD365" i="1" s="1"/>
  <c r="AD366" i="1" a="1"/>
  <c r="AD366" i="1" s="1"/>
  <c r="AD367" i="1" a="1"/>
  <c r="AD367" i="1" s="1"/>
  <c r="AD368" i="1" a="1"/>
  <c r="AD368" i="1" s="1"/>
  <c r="AD369" i="1" a="1"/>
  <c r="AD369" i="1" s="1"/>
  <c r="AD373" i="1" a="1"/>
  <c r="AD373" i="1" s="1"/>
  <c r="AF373" i="1" a="1"/>
  <c r="AF373" i="1" s="1"/>
  <c r="AD381" i="1" a="1"/>
  <c r="AD381" i="1" s="1"/>
  <c r="AE381" i="1" a="1"/>
  <c r="AE381" i="1" s="1"/>
  <c r="AD385" i="1" a="1"/>
  <c r="AD385" i="1" s="1"/>
  <c r="AE386" i="1" a="1"/>
  <c r="AE386" i="1" s="1"/>
  <c r="AD387" i="1" a="1"/>
  <c r="AD387" i="1" s="1"/>
  <c r="AD389" i="1" a="1"/>
  <c r="AD389" i="1" s="1"/>
  <c r="AE389" i="1" a="1"/>
  <c r="AE389" i="1" s="1"/>
  <c r="AD390" i="1" a="1"/>
  <c r="AD390" i="1" s="1"/>
  <c r="AE390" i="1" a="1"/>
  <c r="AE390" i="1" s="1"/>
  <c r="AD391" i="1" a="1"/>
  <c r="AD391" i="1" s="1"/>
  <c r="AE391" i="1" a="1"/>
  <c r="AE391" i="1" s="1"/>
  <c r="AF391" i="1" a="1"/>
  <c r="AF391" i="1" s="1"/>
  <c r="AD393" i="1" a="1"/>
  <c r="AD393" i="1" s="1"/>
  <c r="AD395" i="1" a="1"/>
  <c r="AD395" i="1" s="1"/>
  <c r="AD402" i="1" a="1"/>
  <c r="AD402" i="1" s="1"/>
  <c r="AD403" i="1" a="1"/>
  <c r="AD403" i="1" s="1"/>
  <c r="AE404" i="1" a="1"/>
  <c r="AE404" i="1" s="1"/>
  <c r="AE405" i="1" a="1"/>
  <c r="AE405" i="1" s="1"/>
  <c r="AE406" i="1" a="1"/>
  <c r="AE406" i="1" s="1"/>
  <c r="AE407" i="1" a="1"/>
  <c r="AE407" i="1" s="1"/>
  <c r="AE408" i="1" a="1"/>
  <c r="AE408" i="1" s="1"/>
  <c r="AD414" i="1" a="1"/>
  <c r="AD414" i="1" s="1"/>
  <c r="AD415" i="1" a="1"/>
  <c r="AD415" i="1" s="1"/>
  <c r="AD416" i="1" a="1"/>
  <c r="AD416" i="1" s="1"/>
  <c r="AE417" i="1" a="1"/>
  <c r="AE417" i="1" s="1"/>
  <c r="AE418" i="1" a="1"/>
  <c r="AE418" i="1" s="1"/>
  <c r="AE419" i="1" a="1"/>
  <c r="AE419" i="1" s="1"/>
  <c r="AF420" i="1" a="1"/>
  <c r="AF420" i="1" s="1"/>
  <c r="AF421" i="1" a="1"/>
  <c r="AF421" i="1" s="1"/>
  <c r="AF422" i="1" a="1"/>
  <c r="AF422" i="1" s="1"/>
  <c r="AD423" i="1" a="1"/>
  <c r="AD423" i="1" s="1"/>
  <c r="AE423" i="1" a="1"/>
  <c r="AE423" i="1" s="1"/>
  <c r="AD425" i="1" a="1"/>
  <c r="AD425" i="1" s="1"/>
  <c r="AD426" i="1" a="1"/>
  <c r="AD426" i="1" s="1"/>
  <c r="AD432" i="1" a="1"/>
  <c r="AD432" i="1" s="1"/>
  <c r="AE433" i="1" a="1"/>
  <c r="AE433" i="1" s="1"/>
  <c r="AF434" i="1" a="1"/>
  <c r="AF434" i="1" s="1"/>
  <c r="AE436" i="1" a="1"/>
  <c r="AE436" i="1" s="1"/>
  <c r="AD437" i="1" a="1"/>
  <c r="AD437" i="1" s="1"/>
  <c r="AD438" i="1" a="1"/>
  <c r="AD438" i="1" s="1"/>
  <c r="AD441" i="1" a="1"/>
  <c r="AD441" i="1" s="1"/>
  <c r="AE442" i="1" a="1"/>
  <c r="AE442" i="1" s="1"/>
  <c r="AD444" i="1" a="1"/>
  <c r="AD444" i="1" s="1"/>
  <c r="AE447" i="1" a="1"/>
  <c r="AE447" i="1" s="1"/>
  <c r="AD449" i="1" a="1"/>
  <c r="AD449" i="1" s="1"/>
  <c r="AE449" i="1" a="1"/>
  <c r="AE449" i="1" s="1"/>
  <c r="AD452" i="1" a="1"/>
  <c r="AD452" i="1" s="1"/>
  <c r="AF458" i="1" a="1"/>
  <c r="AF458" i="1" s="1"/>
  <c r="AF459" i="1" a="1"/>
  <c r="AF459" i="1" s="1"/>
  <c r="AF460" i="1" a="1"/>
  <c r="AF460" i="1" s="1"/>
  <c r="AD461" i="1" a="1"/>
  <c r="AD461" i="1" s="1"/>
  <c r="AD462" i="1" a="1"/>
  <c r="AD462" i="1" s="1"/>
  <c r="AD463" i="1" a="1"/>
  <c r="AD463" i="1" s="1"/>
  <c r="AD464" i="1" a="1"/>
  <c r="AD464" i="1" s="1"/>
  <c r="AD467" i="1" a="1"/>
  <c r="AD467" i="1" s="1"/>
  <c r="AD472" i="1" a="1"/>
  <c r="AD472" i="1" s="1"/>
  <c r="AD473" i="1" a="1"/>
  <c r="AD473" i="1" s="1"/>
  <c r="AD474" i="1" a="1"/>
  <c r="AD474" i="1" s="1"/>
  <c r="AF475" i="1" a="1"/>
  <c r="AF475" i="1" s="1"/>
  <c r="AF476" i="1" a="1"/>
  <c r="AF476" i="1" s="1"/>
  <c r="AD478" i="1" a="1"/>
  <c r="AD478" i="1" s="1"/>
  <c r="AE479" i="1" a="1"/>
  <c r="AE479" i="1" s="1"/>
  <c r="AF480" i="1" a="1"/>
  <c r="AF480" i="1" s="1"/>
  <c r="AD481" i="1" a="1"/>
  <c r="AD481" i="1" s="1"/>
  <c r="AE482" i="1" a="1"/>
  <c r="AE482" i="1" s="1"/>
  <c r="AD487" i="1" a="1"/>
  <c r="AD487" i="1" s="1"/>
  <c r="AD489" i="1" a="1"/>
  <c r="AD489" i="1" s="1"/>
  <c r="AE489" i="1" a="1"/>
  <c r="AE489" i="1" s="1"/>
  <c r="AF489" i="1" a="1"/>
  <c r="AF489" i="1" s="1"/>
  <c r="AD491" i="1" a="1"/>
  <c r="AD491" i="1" s="1"/>
  <c r="AE491" i="1" a="1"/>
  <c r="AE491" i="1" s="1"/>
  <c r="AF491" i="1" a="1"/>
  <c r="AF491" i="1" s="1"/>
  <c r="AD495" i="1" a="1"/>
  <c r="AD495" i="1" s="1"/>
  <c r="AE495" i="1" a="1"/>
  <c r="AE495" i="1" s="1"/>
  <c r="AF495" i="1" a="1"/>
  <c r="AF495" i="1" s="1"/>
  <c r="AD505" i="1" a="1"/>
  <c r="AD505" i="1" s="1"/>
  <c r="AF512" i="1" a="1"/>
  <c r="AF512" i="1" s="1"/>
  <c r="AD519" i="1" a="1"/>
  <c r="AD519" i="1" s="1"/>
  <c r="AD520" i="1" a="1"/>
  <c r="AD520" i="1" s="1"/>
  <c r="AD521" i="1" a="1"/>
  <c r="AD521" i="1" s="1"/>
  <c r="AD522" i="1" a="1"/>
  <c r="AD522" i="1" s="1"/>
  <c r="AD523" i="1" a="1"/>
  <c r="AD523" i="1" s="1"/>
  <c r="AD524" i="1" a="1"/>
  <c r="AD524" i="1" s="1"/>
  <c r="AD528" i="1" a="1"/>
  <c r="AD528" i="1" s="1"/>
  <c r="AD540" i="1" a="1"/>
  <c r="AD540" i="1" s="1"/>
  <c r="AE540" i="1" a="1"/>
  <c r="AE540" i="1" s="1"/>
  <c r="AF542" i="1" a="1"/>
  <c r="AF542" i="1" s="1"/>
  <c r="AD546" i="1" a="1"/>
  <c r="AD546" i="1" s="1"/>
  <c r="AE546" i="1" a="1"/>
  <c r="AE546" i="1" s="1"/>
  <c r="AF547" i="1" a="1"/>
  <c r="AF547" i="1" s="1"/>
  <c r="AF548" i="1" a="1"/>
  <c r="AF548" i="1" s="1"/>
  <c r="AF549" i="1" a="1"/>
  <c r="AF549" i="1" s="1"/>
  <c r="AD557" i="1" a="1"/>
  <c r="AD557" i="1" s="1"/>
  <c r="AD559" i="1" a="1"/>
  <c r="AD559" i="1" s="1"/>
  <c r="AD561" i="1" a="1"/>
  <c r="AD561" i="1" s="1"/>
  <c r="AD562" i="1" a="1"/>
  <c r="AD562" i="1" s="1"/>
  <c r="AD563" i="1" a="1"/>
  <c r="AD563" i="1" s="1"/>
  <c r="AF563" i="1" a="1"/>
  <c r="AF563" i="1" s="1"/>
  <c r="AD568" i="1" a="1"/>
  <c r="AD568" i="1" s="1"/>
  <c r="AD570" i="1" a="1"/>
  <c r="AD570" i="1" s="1"/>
  <c r="AD572" i="1" a="1"/>
  <c r="AD572" i="1" s="1"/>
  <c r="AD581" i="1" a="1"/>
  <c r="AD581" i="1" s="1"/>
  <c r="AD582" i="1" a="1"/>
  <c r="AD582" i="1" s="1"/>
  <c r="AE583" i="1" a="1"/>
  <c r="AE583" i="1" s="1"/>
  <c r="AE585" i="1" a="1"/>
  <c r="AE585" i="1" s="1"/>
  <c r="AE586" i="1" a="1"/>
  <c r="AE586" i="1" s="1"/>
  <c r="AD592" i="1" a="1"/>
  <c r="AD592" i="1" s="1"/>
  <c r="AF593" i="1" a="1"/>
  <c r="AF593" i="1" s="1"/>
  <c r="AE608" i="1" a="1"/>
  <c r="AE608" i="1" s="1"/>
  <c r="AE609" i="1" a="1"/>
  <c r="AE609" i="1" s="1"/>
  <c r="AE610" i="1" a="1"/>
  <c r="AE610" i="1" s="1"/>
  <c r="AE611" i="1" a="1"/>
  <c r="AE611" i="1" s="1"/>
  <c r="AE612" i="1" a="1"/>
  <c r="AE612" i="1" s="1"/>
  <c r="AD614" i="1" a="1"/>
  <c r="AD614" i="1" s="1"/>
  <c r="AD624" i="1" a="1"/>
  <c r="AD624" i="1" s="1"/>
  <c r="AD627" i="1" a="1"/>
  <c r="AD627" i="1" s="1"/>
  <c r="AD628" i="1" a="1"/>
  <c r="AD628" i="1" s="1"/>
  <c r="AE629" i="1" a="1"/>
  <c r="AE629" i="1" s="1"/>
  <c r="AE630" i="1" a="1"/>
  <c r="AE630" i="1" s="1"/>
  <c r="AE631" i="1" a="1"/>
  <c r="AE631" i="1" s="1"/>
  <c r="AD646" i="1" a="1"/>
  <c r="AD646" i="1" s="1"/>
  <c r="AD647" i="1" a="1"/>
  <c r="AD647" i="1" s="1"/>
  <c r="AD650" i="1" a="1"/>
  <c r="AD650" i="1" s="1"/>
  <c r="AD652" i="1" a="1"/>
  <c r="AD652" i="1" s="1"/>
  <c r="AD653" i="1" a="1"/>
  <c r="AD653" i="1" s="1"/>
  <c r="AD655" i="1" a="1"/>
  <c r="AD655" i="1" s="1"/>
  <c r="AD657" i="1" a="1"/>
  <c r="AD657" i="1" s="1"/>
  <c r="AD662" i="1" a="1"/>
  <c r="AD662" i="1" s="1"/>
  <c r="AE663" i="1" a="1"/>
  <c r="AE663" i="1" s="1"/>
  <c r="AF664" i="1" a="1"/>
  <c r="AF664" i="1" s="1"/>
  <c r="AD666" i="1" a="1"/>
  <c r="AD666" i="1" s="1"/>
  <c r="AD671" i="1" a="1"/>
  <c r="AD671" i="1" s="1"/>
  <c r="AE671" i="1" a="1"/>
  <c r="AE671" i="1" s="1"/>
  <c r="AF671" i="1" a="1"/>
  <c r="AF671" i="1" s="1"/>
  <c r="AD675" i="1" a="1"/>
  <c r="AD675" i="1" s="1"/>
  <c r="AD676" i="1" a="1"/>
  <c r="AD676" i="1" s="1"/>
  <c r="AE677" i="1" a="1"/>
  <c r="AE677" i="1" s="1"/>
  <c r="AE678" i="1" a="1"/>
  <c r="AE678" i="1" s="1"/>
  <c r="AE679" i="1" a="1"/>
  <c r="AE679" i="1" s="1"/>
  <c r="AE680" i="1" a="1"/>
  <c r="AE680" i="1" s="1"/>
  <c r="AE681" i="1" a="1"/>
  <c r="AE681" i="1" s="1"/>
  <c r="AD687" i="1" a="1"/>
  <c r="AD687" i="1" s="1"/>
  <c r="AF687" i="1" a="1"/>
  <c r="AF687" i="1" s="1"/>
  <c r="AD688" i="1" a="1"/>
  <c r="AD688" i="1" s="1"/>
  <c r="AF689" i="1" a="1"/>
  <c r="AF689" i="1" s="1"/>
  <c r="AF692" i="1" a="1"/>
  <c r="AF692" i="1" s="1"/>
  <c r="AF693" i="1" a="1"/>
  <c r="AF693" i="1" s="1"/>
  <c r="AD698" i="1" a="1"/>
  <c r="AD698" i="1" s="1"/>
  <c r="AF698" i="1" a="1"/>
  <c r="AF698" i="1" s="1"/>
  <c r="AD699" i="1" a="1"/>
  <c r="AD699" i="1" s="1"/>
  <c r="AE699" i="1" a="1"/>
  <c r="AE699" i="1" s="1"/>
  <c r="AD702" i="1" a="1"/>
  <c r="AD702" i="1" s="1"/>
  <c r="AE702" i="1" a="1"/>
  <c r="AE702" i="1" s="1"/>
  <c r="AF702" i="1" a="1"/>
  <c r="AF702" i="1" s="1"/>
  <c r="AC14" i="1" a="1"/>
  <c r="AC14" i="1" s="1"/>
  <c r="AC22" i="1" a="1"/>
  <c r="AC22" i="1" s="1"/>
  <c r="AC24" i="1" a="1"/>
  <c r="AC24" i="1" s="1"/>
  <c r="AC32" i="1" a="1"/>
  <c r="AC32" i="1" s="1"/>
  <c r="AC49" i="1" a="1"/>
  <c r="AC49" i="1" s="1"/>
  <c r="AC64" i="1" a="1"/>
  <c r="AC64" i="1" s="1"/>
  <c r="AC65" i="1" a="1"/>
  <c r="AC65" i="1" s="1"/>
  <c r="AC66" i="1" a="1"/>
  <c r="AC66" i="1" s="1"/>
  <c r="AC67" i="1" a="1"/>
  <c r="AC67" i="1" s="1"/>
  <c r="AC77" i="1" a="1"/>
  <c r="AC77" i="1" s="1"/>
  <c r="AC97" i="1" a="1"/>
  <c r="AC97" i="1" s="1"/>
  <c r="AC99" i="1" a="1"/>
  <c r="AC99" i="1" s="1"/>
  <c r="AC111" i="1" a="1"/>
  <c r="AC111" i="1" s="1"/>
  <c r="AC122" i="1" a="1"/>
  <c r="AC122" i="1" s="1"/>
  <c r="AC123" i="1" a="1"/>
  <c r="AC123" i="1" s="1"/>
  <c r="AC132" i="1" a="1"/>
  <c r="AC132" i="1" s="1"/>
  <c r="AC133" i="1" a="1"/>
  <c r="AC133" i="1" s="1"/>
  <c r="AC135" i="1" a="1"/>
  <c r="AC135" i="1" s="1"/>
  <c r="AC136" i="1" a="1"/>
  <c r="AC136" i="1" s="1"/>
  <c r="AC137" i="1" a="1"/>
  <c r="AC137" i="1" s="1"/>
  <c r="AC144" i="1" a="1"/>
  <c r="AC144" i="1" s="1"/>
  <c r="AC173" i="1" a="1"/>
  <c r="AC173" i="1" s="1"/>
  <c r="AC174" i="1" a="1"/>
  <c r="AC174" i="1" s="1"/>
  <c r="AC189" i="1" a="1"/>
  <c r="AC189" i="1" s="1"/>
  <c r="AC195" i="1" a="1"/>
  <c r="AC195" i="1" s="1"/>
  <c r="AC196" i="1" a="1"/>
  <c r="AC196" i="1" s="1"/>
  <c r="AC200" i="1" a="1"/>
  <c r="AC200" i="1" s="1"/>
  <c r="AC206" i="1" a="1"/>
  <c r="AC206" i="1" s="1"/>
  <c r="AC207" i="1" a="1"/>
  <c r="AC207" i="1" s="1"/>
  <c r="AC208" i="1" a="1"/>
  <c r="AC208" i="1" s="1"/>
  <c r="AC209" i="1" a="1"/>
  <c r="AC209" i="1" s="1"/>
  <c r="AC210" i="1" a="1"/>
  <c r="AC210" i="1" s="1"/>
  <c r="AC211" i="1" a="1"/>
  <c r="AC211" i="1" s="1"/>
  <c r="AC227" i="1" a="1"/>
  <c r="AC227" i="1" s="1"/>
  <c r="AC228" i="1" a="1"/>
  <c r="AC228" i="1" s="1"/>
  <c r="AC229" i="1" a="1"/>
  <c r="AC229" i="1" s="1"/>
  <c r="AC230" i="1" a="1"/>
  <c r="AC230" i="1" s="1"/>
  <c r="AC237" i="1" a="1"/>
  <c r="AC237" i="1" s="1"/>
  <c r="AC238" i="1" a="1"/>
  <c r="AC238" i="1" s="1"/>
  <c r="AC239" i="1" a="1"/>
  <c r="AC239" i="1" s="1"/>
  <c r="AC248" i="1" a="1"/>
  <c r="AC248" i="1" s="1"/>
  <c r="AC254" i="1" a="1"/>
  <c r="AC254" i="1" s="1"/>
  <c r="AC258" i="1" a="1"/>
  <c r="AC258" i="1" s="1"/>
  <c r="AC259" i="1" a="1"/>
  <c r="AC259" i="1" s="1"/>
  <c r="AC261" i="1" a="1"/>
  <c r="AC261" i="1" s="1"/>
  <c r="AC262" i="1" a="1"/>
  <c r="AC262" i="1" s="1"/>
  <c r="AC263" i="1" a="1"/>
  <c r="AC263" i="1" s="1"/>
  <c r="AC267" i="1" a="1"/>
  <c r="AC267" i="1" s="1"/>
  <c r="AC282" i="1" a="1"/>
  <c r="AC282" i="1" s="1"/>
  <c r="AC283" i="1" a="1"/>
  <c r="AC283" i="1" s="1"/>
  <c r="AC284" i="1" a="1"/>
  <c r="AC284" i="1" s="1"/>
  <c r="AC295" i="1" a="1"/>
  <c r="AC295" i="1" s="1"/>
  <c r="AC296" i="1" a="1"/>
  <c r="AC296" i="1" s="1"/>
  <c r="AC297" i="1" a="1"/>
  <c r="AC297" i="1" s="1"/>
  <c r="AC298" i="1" a="1"/>
  <c r="AC298" i="1" s="1"/>
  <c r="AC300" i="1" a="1"/>
  <c r="AC300" i="1" s="1"/>
  <c r="AC307" i="1" a="1"/>
  <c r="AC307" i="1" s="1"/>
  <c r="AC310" i="1" a="1"/>
  <c r="AC310" i="1" s="1"/>
  <c r="AC311" i="1" a="1"/>
  <c r="AC311" i="1" s="1"/>
  <c r="AC313" i="1" a="1"/>
  <c r="AC313" i="1" s="1"/>
  <c r="AC314" i="1" a="1"/>
  <c r="AC314" i="1" s="1"/>
  <c r="AC317" i="1" a="1"/>
  <c r="AC317" i="1" s="1"/>
  <c r="AC318" i="1" a="1"/>
  <c r="AC318" i="1" s="1"/>
  <c r="AC330" i="1" a="1"/>
  <c r="AC330" i="1" s="1"/>
  <c r="AC356" i="1" a="1"/>
  <c r="AC356" i="1" s="1"/>
  <c r="AC357" i="1" a="1"/>
  <c r="AC357" i="1" s="1"/>
  <c r="AC358" i="1" a="1"/>
  <c r="AC358" i="1" s="1"/>
  <c r="AC359" i="1" a="1"/>
  <c r="AC359" i="1" s="1"/>
  <c r="AC360" i="1" a="1"/>
  <c r="AC360" i="1" s="1"/>
  <c r="AC361" i="1" a="1"/>
  <c r="AC361" i="1" s="1"/>
  <c r="AC362" i="1" a="1"/>
  <c r="AC362" i="1" s="1"/>
  <c r="AC363" i="1" a="1"/>
  <c r="AC363" i="1" s="1"/>
  <c r="AC366" i="1" a="1"/>
  <c r="AC366" i="1" s="1"/>
  <c r="AC368" i="1" a="1"/>
  <c r="AC368" i="1" s="1"/>
  <c r="AC369" i="1" a="1"/>
  <c r="AC369" i="1" s="1"/>
  <c r="AC375" i="1" a="1"/>
  <c r="AC375" i="1" s="1"/>
  <c r="AC376" i="1" a="1"/>
  <c r="AC376" i="1" s="1"/>
  <c r="AC378" i="1" a="1"/>
  <c r="AC378" i="1" s="1"/>
  <c r="AC379" i="1" a="1"/>
  <c r="AC379" i="1" s="1"/>
  <c r="AC386" i="1" a="1"/>
  <c r="AC386" i="1" s="1"/>
  <c r="AC394" i="1" a="1"/>
  <c r="AC394" i="1" s="1"/>
  <c r="AC400" i="1" a="1"/>
  <c r="AC400" i="1" s="1"/>
  <c r="AC401" i="1" a="1"/>
  <c r="AC401" i="1" s="1"/>
  <c r="AC402" i="1" a="1"/>
  <c r="AC402" i="1" s="1"/>
  <c r="AC403" i="1" a="1"/>
  <c r="AC403" i="1" s="1"/>
  <c r="AC409" i="1" a="1"/>
  <c r="AC409" i="1" s="1"/>
  <c r="AC410" i="1" a="1"/>
  <c r="AC410" i="1" s="1"/>
  <c r="AC411" i="1" a="1"/>
  <c r="AC411" i="1" s="1"/>
  <c r="AC412" i="1" a="1"/>
  <c r="AC412" i="1" s="1"/>
  <c r="AC413" i="1" a="1"/>
  <c r="AC413" i="1" s="1"/>
  <c r="AC427" i="1" a="1"/>
  <c r="AC427" i="1" s="1"/>
  <c r="AC428" i="1" a="1"/>
  <c r="AC428" i="1" s="1"/>
  <c r="AC429" i="1" a="1"/>
  <c r="AC429" i="1" s="1"/>
  <c r="AC430" i="1" a="1"/>
  <c r="AC430" i="1" s="1"/>
  <c r="AC444" i="1" a="1"/>
  <c r="AC444" i="1" s="1"/>
  <c r="AC445" i="1" a="1"/>
  <c r="AC445" i="1" s="1"/>
  <c r="AC446" i="1" a="1"/>
  <c r="AC446" i="1" s="1"/>
  <c r="AC455" i="1" a="1"/>
  <c r="AC455" i="1" s="1"/>
  <c r="AC456" i="1" a="1"/>
  <c r="AC456" i="1" s="1"/>
  <c r="AC457" i="1" a="1"/>
  <c r="AC457" i="1" s="1"/>
  <c r="AC468" i="1" a="1"/>
  <c r="AC468" i="1" s="1"/>
  <c r="AC469" i="1" a="1"/>
  <c r="AC469" i="1" s="1"/>
  <c r="AC470" i="1" a="1"/>
  <c r="AC470" i="1" s="1"/>
  <c r="AC471" i="1" a="1"/>
  <c r="AC471" i="1" s="1"/>
  <c r="AC481" i="1" a="1"/>
  <c r="AC481" i="1" s="1"/>
  <c r="AC490" i="1" a="1"/>
  <c r="AC490" i="1" s="1"/>
  <c r="AC493" i="1" a="1"/>
  <c r="AC493" i="1" s="1"/>
  <c r="AC500" i="1" a="1"/>
  <c r="AC500" i="1" s="1"/>
  <c r="AC501" i="1" a="1"/>
  <c r="AC501" i="1" s="1"/>
  <c r="AC502" i="1" a="1"/>
  <c r="AC502" i="1" s="1"/>
  <c r="AC503" i="1" a="1"/>
  <c r="AC503" i="1" s="1"/>
  <c r="AC514" i="1" a="1"/>
  <c r="AC514" i="1" s="1"/>
  <c r="AC515" i="1" a="1"/>
  <c r="AC515" i="1" s="1"/>
  <c r="AC516" i="1" a="1"/>
  <c r="AC516" i="1" s="1"/>
  <c r="AC517" i="1" a="1"/>
  <c r="AC517" i="1" s="1"/>
  <c r="AC518" i="1" a="1"/>
  <c r="AC518" i="1" s="1"/>
  <c r="AC531" i="1" a="1"/>
  <c r="AC531" i="1" s="1"/>
  <c r="AC532" i="1" a="1"/>
  <c r="AC532" i="1" s="1"/>
  <c r="AC533" i="1" a="1"/>
  <c r="AC533" i="1" s="1"/>
  <c r="AC534" i="1" a="1"/>
  <c r="AC534" i="1" s="1"/>
  <c r="AC535" i="1" a="1"/>
  <c r="AC535" i="1" s="1"/>
  <c r="AC536" i="1" a="1"/>
  <c r="AC536" i="1" s="1"/>
  <c r="AC537" i="1" a="1"/>
  <c r="AC537" i="1" s="1"/>
  <c r="AC545" i="1" a="1"/>
  <c r="AC545" i="1" s="1"/>
  <c r="AC551" i="1" a="1"/>
  <c r="AC551" i="1" s="1"/>
  <c r="AC552" i="1" a="1"/>
  <c r="AC552" i="1" s="1"/>
  <c r="AC553" i="1" a="1"/>
  <c r="AC553" i="1" s="1"/>
  <c r="AC554" i="1" a="1"/>
  <c r="AC554" i="1" s="1"/>
  <c r="AC555" i="1" a="1"/>
  <c r="AC555" i="1" s="1"/>
  <c r="AC556" i="1" a="1"/>
  <c r="AC556" i="1" s="1"/>
  <c r="AC558" i="1" a="1"/>
  <c r="AC558" i="1" s="1"/>
  <c r="AC559" i="1" a="1"/>
  <c r="AC559" i="1" s="1"/>
  <c r="AC563" i="1" a="1"/>
  <c r="AC563" i="1" s="1"/>
  <c r="AC565" i="1" a="1"/>
  <c r="AC565" i="1" s="1"/>
  <c r="AC568" i="1" a="1"/>
  <c r="AC568" i="1" s="1"/>
  <c r="AC569" i="1" a="1"/>
  <c r="AC569" i="1" s="1"/>
  <c r="AC570" i="1" a="1"/>
  <c r="AC570" i="1" s="1"/>
  <c r="AC572" i="1" a="1"/>
  <c r="AC572" i="1" s="1"/>
  <c r="AC574" i="1" a="1"/>
  <c r="AC574" i="1" s="1"/>
  <c r="AC575" i="1" a="1"/>
  <c r="AC575" i="1" s="1"/>
  <c r="AC576" i="1" a="1"/>
  <c r="AC576" i="1" s="1"/>
  <c r="AC577" i="1" a="1"/>
  <c r="AC577" i="1" s="1"/>
  <c r="AC579" i="1" a="1"/>
  <c r="AC579" i="1" s="1"/>
  <c r="AC580" i="1" a="1"/>
  <c r="AC580" i="1" s="1"/>
  <c r="AC591" i="1" a="1"/>
  <c r="AC591" i="1" s="1"/>
  <c r="AC595" i="1" a="1"/>
  <c r="AC595" i="1" s="1"/>
  <c r="AC596" i="1" a="1"/>
  <c r="AC596" i="1" s="1"/>
  <c r="AC597" i="1" a="1"/>
  <c r="AC597" i="1" s="1"/>
  <c r="AC604" i="1" a="1"/>
  <c r="AC604" i="1" s="1"/>
  <c r="AC606" i="1" a="1"/>
  <c r="AC606" i="1" s="1"/>
  <c r="AC607" i="1" a="1"/>
  <c r="AC607" i="1" s="1"/>
  <c r="AC615" i="1" a="1"/>
  <c r="AC615" i="1" s="1"/>
  <c r="AC616" i="1" a="1"/>
  <c r="AC616" i="1" s="1"/>
  <c r="AC617" i="1" a="1"/>
  <c r="AC617" i="1" s="1"/>
  <c r="AC618" i="1" a="1"/>
  <c r="AC618" i="1" s="1"/>
  <c r="AC619" i="1" a="1"/>
  <c r="AC619" i="1" s="1"/>
  <c r="AC620" i="1" a="1"/>
  <c r="AC620" i="1" s="1"/>
  <c r="AC621" i="1" a="1"/>
  <c r="AC621" i="1" s="1"/>
  <c r="AC626" i="1" a="1"/>
  <c r="AC626" i="1" s="1"/>
  <c r="AC627" i="1" a="1"/>
  <c r="AC627" i="1" s="1"/>
  <c r="AC632" i="1" a="1"/>
  <c r="AC632" i="1" s="1"/>
  <c r="AC633" i="1" a="1"/>
  <c r="AC633" i="1" s="1"/>
  <c r="AC634" i="1" a="1"/>
  <c r="AC634" i="1" s="1"/>
  <c r="AC635" i="1" a="1"/>
  <c r="AC635" i="1" s="1"/>
  <c r="AC636" i="1" a="1"/>
  <c r="AC636" i="1" s="1"/>
  <c r="AC637" i="1" a="1"/>
  <c r="AC637" i="1" s="1"/>
  <c r="AC638" i="1" a="1"/>
  <c r="AC638" i="1" s="1"/>
  <c r="AC639" i="1" a="1"/>
  <c r="AC639" i="1" s="1"/>
  <c r="AC640" i="1" a="1"/>
  <c r="AC640" i="1" s="1"/>
  <c r="AC641" i="1" a="1"/>
  <c r="AC641" i="1" s="1"/>
  <c r="AC642" i="1" a="1"/>
  <c r="AC642" i="1" s="1"/>
  <c r="AC643" i="1" a="1"/>
  <c r="AC643" i="1" s="1"/>
  <c r="AC644" i="1" a="1"/>
  <c r="AC644" i="1" s="1"/>
  <c r="AC645" i="1" a="1"/>
  <c r="AC645" i="1" s="1"/>
  <c r="AC648" i="1" a="1"/>
  <c r="AC648" i="1" s="1"/>
  <c r="AC651" i="1" a="1"/>
  <c r="AC651" i="1" s="1"/>
  <c r="AC659" i="1" a="1"/>
  <c r="AC659" i="1" s="1"/>
  <c r="AC660" i="1" a="1"/>
  <c r="AC660" i="1" s="1"/>
  <c r="AC661" i="1" a="1"/>
  <c r="AC661" i="1" s="1"/>
  <c r="AC673" i="1" a="1"/>
  <c r="AC673" i="1" s="1"/>
  <c r="AC674" i="1" a="1"/>
  <c r="AC674" i="1" s="1"/>
  <c r="AC675" i="1" a="1"/>
  <c r="AC675" i="1" s="1"/>
  <c r="AC676" i="1" a="1"/>
  <c r="AC676" i="1" s="1"/>
  <c r="AC685" i="1" a="1"/>
  <c r="AC685" i="1" s="1"/>
  <c r="AC686" i="1" a="1"/>
  <c r="AC686" i="1" s="1"/>
  <c r="AC701" i="1" a="1"/>
  <c r="AC701" i="1" s="1"/>
  <c r="X4" i="1"/>
  <c r="X5" i="1"/>
  <c r="X6" i="1"/>
  <c r="X7" i="1"/>
  <c r="X8" i="1"/>
  <c r="AC8" i="1" s="1" a="1"/>
  <c r="AC8" i="1" s="1"/>
  <c r="AM8" i="1" s="1" a="1"/>
  <c r="AM8" i="1" s="1"/>
  <c r="X9" i="1"/>
  <c r="X10" i="1"/>
  <c r="X11" i="1"/>
  <c r="X12" i="1"/>
  <c r="X13" i="1"/>
  <c r="X14" i="1"/>
  <c r="X15" i="1"/>
  <c r="AC15" i="1" s="1" a="1"/>
  <c r="AC15" i="1" s="1"/>
  <c r="AM15" i="1" s="1" a="1"/>
  <c r="AM15" i="1" s="1"/>
  <c r="X16" i="1"/>
  <c r="X17" i="1"/>
  <c r="X18" i="1"/>
  <c r="X19" i="1"/>
  <c r="X20" i="1"/>
  <c r="X21" i="1"/>
  <c r="X22" i="1"/>
  <c r="X23" i="1"/>
  <c r="X24" i="1"/>
  <c r="X25" i="1"/>
  <c r="X26" i="1"/>
  <c r="X27" i="1"/>
  <c r="X28" i="1"/>
  <c r="X29" i="1"/>
  <c r="X30" i="1"/>
  <c r="X31" i="1"/>
  <c r="X32" i="1"/>
  <c r="X33" i="1"/>
  <c r="X34" i="1"/>
  <c r="X35" i="1"/>
  <c r="X36" i="1"/>
  <c r="X37" i="1"/>
  <c r="X38" i="1"/>
  <c r="X39" i="1"/>
  <c r="X40" i="1"/>
  <c r="X41" i="1"/>
  <c r="X42" i="1"/>
  <c r="X43" i="1"/>
  <c r="X44" i="1"/>
  <c r="X45" i="1"/>
  <c r="X46" i="1"/>
  <c r="X47" i="1"/>
  <c r="X48" i="1"/>
  <c r="X49" i="1"/>
  <c r="X50" i="1"/>
  <c r="X51" i="1"/>
  <c r="X52" i="1"/>
  <c r="X53" i="1"/>
  <c r="X54" i="1"/>
  <c r="X55" i="1"/>
  <c r="X56" i="1"/>
  <c r="X57" i="1"/>
  <c r="X58" i="1"/>
  <c r="X59" i="1"/>
  <c r="X60" i="1"/>
  <c r="X61" i="1"/>
  <c r="X62" i="1"/>
  <c r="X63" i="1"/>
  <c r="X64" i="1"/>
  <c r="X65" i="1"/>
  <c r="X66" i="1"/>
  <c r="X67" i="1"/>
  <c r="X68" i="1"/>
  <c r="X69" i="1"/>
  <c r="X70" i="1"/>
  <c r="X71" i="1"/>
  <c r="X72" i="1"/>
  <c r="X73" i="1"/>
  <c r="X74" i="1"/>
  <c r="X75" i="1"/>
  <c r="X76" i="1"/>
  <c r="X77" i="1"/>
  <c r="X78" i="1"/>
  <c r="AC78" i="1" s="1" a="1"/>
  <c r="AC78" i="1" s="1"/>
  <c r="AM78" i="1" s="1" a="1"/>
  <c r="AM78" i="1" s="1"/>
  <c r="X79" i="1"/>
  <c r="X80" i="1"/>
  <c r="X81" i="1"/>
  <c r="X82" i="1"/>
  <c r="X83" i="1"/>
  <c r="X84" i="1"/>
  <c r="X85" i="1"/>
  <c r="X86" i="1"/>
  <c r="X87" i="1"/>
  <c r="X88" i="1"/>
  <c r="X89" i="1"/>
  <c r="X90" i="1"/>
  <c r="X91" i="1"/>
  <c r="X92" i="1"/>
  <c r="X93" i="1"/>
  <c r="X94" i="1"/>
  <c r="X95" i="1"/>
  <c r="X96" i="1"/>
  <c r="X97" i="1"/>
  <c r="X98" i="1"/>
  <c r="X99" i="1"/>
  <c r="X100" i="1"/>
  <c r="X101" i="1"/>
  <c r="X102" i="1"/>
  <c r="X103" i="1"/>
  <c r="X104" i="1"/>
  <c r="X105" i="1"/>
  <c r="X106" i="1"/>
  <c r="X107" i="1"/>
  <c r="X108" i="1"/>
  <c r="X109" i="1"/>
  <c r="X110" i="1"/>
  <c r="X111" i="1"/>
  <c r="X112" i="1"/>
  <c r="X113" i="1"/>
  <c r="X114" i="1"/>
  <c r="X115" i="1"/>
  <c r="X116" i="1"/>
  <c r="X117" i="1"/>
  <c r="X118" i="1"/>
  <c r="X119" i="1"/>
  <c r="X120" i="1"/>
  <c r="X121" i="1"/>
  <c r="X122" i="1"/>
  <c r="X123" i="1"/>
  <c r="X124" i="1"/>
  <c r="X125" i="1"/>
  <c r="X126" i="1"/>
  <c r="X127" i="1"/>
  <c r="X128" i="1"/>
  <c r="X129" i="1"/>
  <c r="X130" i="1"/>
  <c r="X131" i="1"/>
  <c r="X132" i="1"/>
  <c r="X133" i="1"/>
  <c r="X134" i="1"/>
  <c r="X135" i="1"/>
  <c r="X136" i="1"/>
  <c r="X137" i="1"/>
  <c r="X138" i="1"/>
  <c r="X139" i="1"/>
  <c r="X140" i="1"/>
  <c r="X141" i="1"/>
  <c r="X142" i="1"/>
  <c r="X143" i="1"/>
  <c r="X144" i="1"/>
  <c r="X145" i="1"/>
  <c r="X146" i="1"/>
  <c r="X147" i="1"/>
  <c r="X148" i="1"/>
  <c r="X149" i="1"/>
  <c r="X150" i="1"/>
  <c r="X151" i="1"/>
  <c r="X152" i="1"/>
  <c r="X153" i="1"/>
  <c r="X154" i="1"/>
  <c r="X155" i="1"/>
  <c r="X156" i="1"/>
  <c r="X157" i="1"/>
  <c r="X158" i="1"/>
  <c r="X159" i="1"/>
  <c r="X160" i="1"/>
  <c r="X161" i="1"/>
  <c r="X162" i="1"/>
  <c r="X163" i="1"/>
  <c r="X164" i="1"/>
  <c r="X165" i="1"/>
  <c r="X166" i="1"/>
  <c r="X167" i="1"/>
  <c r="X168" i="1"/>
  <c r="X169" i="1"/>
  <c r="X170" i="1"/>
  <c r="X171" i="1"/>
  <c r="X172" i="1"/>
  <c r="X173" i="1"/>
  <c r="X174" i="1"/>
  <c r="X175" i="1"/>
  <c r="X176" i="1"/>
  <c r="X177" i="1"/>
  <c r="X178" i="1"/>
  <c r="X179" i="1"/>
  <c r="X180" i="1"/>
  <c r="X181" i="1"/>
  <c r="X182" i="1"/>
  <c r="X183" i="1"/>
  <c r="X184" i="1"/>
  <c r="X185" i="1"/>
  <c r="X186" i="1"/>
  <c r="X187" i="1"/>
  <c r="X188" i="1"/>
  <c r="X189" i="1"/>
  <c r="X190" i="1"/>
  <c r="X191" i="1"/>
  <c r="X192" i="1"/>
  <c r="X193" i="1"/>
  <c r="X194" i="1"/>
  <c r="X195" i="1"/>
  <c r="X196" i="1"/>
  <c r="X197" i="1"/>
  <c r="X198" i="1"/>
  <c r="X199" i="1"/>
  <c r="X200" i="1"/>
  <c r="AF200" i="1" s="1" a="1"/>
  <c r="AF200" i="1" s="1"/>
  <c r="X201" i="1"/>
  <c r="X202" i="1"/>
  <c r="X203" i="1"/>
  <c r="X204" i="1"/>
  <c r="X205" i="1"/>
  <c r="X206" i="1"/>
  <c r="X207" i="1"/>
  <c r="X208" i="1"/>
  <c r="X209" i="1"/>
  <c r="X210" i="1"/>
  <c r="X211" i="1"/>
  <c r="X212" i="1"/>
  <c r="X213" i="1"/>
  <c r="X214" i="1"/>
  <c r="X215" i="1"/>
  <c r="X216" i="1"/>
  <c r="X217" i="1"/>
  <c r="X218" i="1"/>
  <c r="X219" i="1"/>
  <c r="X220" i="1"/>
  <c r="X221" i="1"/>
  <c r="X222" i="1"/>
  <c r="X223" i="1"/>
  <c r="X224" i="1"/>
  <c r="X225" i="1"/>
  <c r="X226" i="1"/>
  <c r="X227" i="1"/>
  <c r="X228" i="1"/>
  <c r="X229" i="1"/>
  <c r="X230" i="1"/>
  <c r="X231" i="1"/>
  <c r="X232" i="1"/>
  <c r="X233" i="1"/>
  <c r="X234" i="1"/>
  <c r="X235" i="1"/>
  <c r="X236" i="1"/>
  <c r="X237" i="1"/>
  <c r="X238" i="1"/>
  <c r="X239" i="1"/>
  <c r="X240" i="1"/>
  <c r="X241" i="1"/>
  <c r="X242" i="1"/>
  <c r="X243" i="1"/>
  <c r="X244" i="1"/>
  <c r="X245" i="1"/>
  <c r="X246" i="1"/>
  <c r="X247" i="1"/>
  <c r="X248" i="1"/>
  <c r="X249" i="1"/>
  <c r="X250" i="1"/>
  <c r="X251" i="1"/>
  <c r="X252" i="1"/>
  <c r="X253" i="1"/>
  <c r="X254" i="1"/>
  <c r="X255" i="1"/>
  <c r="X256" i="1"/>
  <c r="X257" i="1"/>
  <c r="X258" i="1"/>
  <c r="X259" i="1"/>
  <c r="X260" i="1"/>
  <c r="X261" i="1"/>
  <c r="X262" i="1"/>
  <c r="X263" i="1"/>
  <c r="X264" i="1"/>
  <c r="X265" i="1"/>
  <c r="X266" i="1"/>
  <c r="X267" i="1"/>
  <c r="X268" i="1"/>
  <c r="X269" i="1"/>
  <c r="X270" i="1"/>
  <c r="X271" i="1"/>
  <c r="X272" i="1"/>
  <c r="X273" i="1"/>
  <c r="X274" i="1"/>
  <c r="X275" i="1"/>
  <c r="X276" i="1"/>
  <c r="X277" i="1"/>
  <c r="X278" i="1"/>
  <c r="X279" i="1"/>
  <c r="X280" i="1"/>
  <c r="X281" i="1"/>
  <c r="X282" i="1"/>
  <c r="X283" i="1"/>
  <c r="X284" i="1"/>
  <c r="X285" i="1"/>
  <c r="X286" i="1"/>
  <c r="X287" i="1"/>
  <c r="X288" i="1"/>
  <c r="X289" i="1"/>
  <c r="X290" i="1"/>
  <c r="X291" i="1"/>
  <c r="X292" i="1"/>
  <c r="X293" i="1"/>
  <c r="X294" i="1"/>
  <c r="X295" i="1"/>
  <c r="X296" i="1"/>
  <c r="X297" i="1"/>
  <c r="X298" i="1"/>
  <c r="X299" i="1"/>
  <c r="X300" i="1"/>
  <c r="X301" i="1"/>
  <c r="X302" i="1"/>
  <c r="X303" i="1"/>
  <c r="X304" i="1"/>
  <c r="X305" i="1"/>
  <c r="X306" i="1"/>
  <c r="X307" i="1"/>
  <c r="X308" i="1"/>
  <c r="X309" i="1"/>
  <c r="X310" i="1"/>
  <c r="X311" i="1"/>
  <c r="X312" i="1"/>
  <c r="X313" i="1"/>
  <c r="X314" i="1"/>
  <c r="X315" i="1"/>
  <c r="X316" i="1"/>
  <c r="X317" i="1"/>
  <c r="X318" i="1"/>
  <c r="X319" i="1"/>
  <c r="X320" i="1"/>
  <c r="X321" i="1"/>
  <c r="X322" i="1"/>
  <c r="X323" i="1"/>
  <c r="X324" i="1"/>
  <c r="X325" i="1"/>
  <c r="X326" i="1"/>
  <c r="X327" i="1"/>
  <c r="X328" i="1"/>
  <c r="X329" i="1"/>
  <c r="X330" i="1"/>
  <c r="X331" i="1"/>
  <c r="X332" i="1"/>
  <c r="X333" i="1"/>
  <c r="X334" i="1"/>
  <c r="X335" i="1"/>
  <c r="X336" i="1"/>
  <c r="X337" i="1"/>
  <c r="X338" i="1"/>
  <c r="X339" i="1"/>
  <c r="X340" i="1"/>
  <c r="X341" i="1"/>
  <c r="X342" i="1"/>
  <c r="X343" i="1"/>
  <c r="X344" i="1"/>
  <c r="X345" i="1"/>
  <c r="X346" i="1"/>
  <c r="X347" i="1"/>
  <c r="X348" i="1"/>
  <c r="X349" i="1"/>
  <c r="X350" i="1"/>
  <c r="X351" i="1"/>
  <c r="X352" i="1"/>
  <c r="X353" i="1"/>
  <c r="X354" i="1"/>
  <c r="X355" i="1"/>
  <c r="X356" i="1"/>
  <c r="X357" i="1"/>
  <c r="X358" i="1"/>
  <c r="X359" i="1"/>
  <c r="X360" i="1"/>
  <c r="X361" i="1"/>
  <c r="X362" i="1"/>
  <c r="X363" i="1"/>
  <c r="X364" i="1"/>
  <c r="X365" i="1"/>
  <c r="X366" i="1"/>
  <c r="X367" i="1"/>
  <c r="X368" i="1"/>
  <c r="X369" i="1"/>
  <c r="X370" i="1"/>
  <c r="X371" i="1"/>
  <c r="X372" i="1"/>
  <c r="X373" i="1"/>
  <c r="X374" i="1"/>
  <c r="X375" i="1"/>
  <c r="X376" i="1"/>
  <c r="X377" i="1"/>
  <c r="X378" i="1"/>
  <c r="X379" i="1"/>
  <c r="X380" i="1"/>
  <c r="X381" i="1"/>
  <c r="X382" i="1"/>
  <c r="X383" i="1"/>
  <c r="X384" i="1"/>
  <c r="X385" i="1"/>
  <c r="X386" i="1"/>
  <c r="X387" i="1"/>
  <c r="X388" i="1"/>
  <c r="X389" i="1"/>
  <c r="X390" i="1"/>
  <c r="X391" i="1"/>
  <c r="AC391" i="1" s="1" a="1"/>
  <c r="AC391" i="1" s="1"/>
  <c r="AM391" i="1" s="1" a="1"/>
  <c r="AM391" i="1" s="1"/>
  <c r="X392" i="1"/>
  <c r="X393" i="1"/>
  <c r="X394" i="1"/>
  <c r="X395" i="1"/>
  <c r="X396" i="1"/>
  <c r="X397" i="1"/>
  <c r="X398" i="1"/>
  <c r="X399" i="1"/>
  <c r="X400" i="1"/>
  <c r="X401" i="1"/>
  <c r="X402" i="1"/>
  <c r="X403" i="1"/>
  <c r="X404" i="1"/>
  <c r="X405" i="1"/>
  <c r="X406" i="1"/>
  <c r="X407" i="1"/>
  <c r="X408" i="1"/>
  <c r="X409" i="1"/>
  <c r="X410" i="1"/>
  <c r="X411" i="1"/>
  <c r="X412" i="1"/>
  <c r="X413" i="1"/>
  <c r="X414" i="1"/>
  <c r="X415" i="1"/>
  <c r="X416" i="1"/>
  <c r="X417" i="1"/>
  <c r="X418" i="1"/>
  <c r="X419" i="1"/>
  <c r="X420" i="1"/>
  <c r="X421" i="1"/>
  <c r="X422" i="1"/>
  <c r="X423" i="1"/>
  <c r="X424" i="1"/>
  <c r="X425" i="1"/>
  <c r="X426" i="1"/>
  <c r="X427" i="1"/>
  <c r="X428" i="1"/>
  <c r="X429" i="1"/>
  <c r="X430" i="1"/>
  <c r="X431" i="1"/>
  <c r="X432" i="1"/>
  <c r="X433" i="1"/>
  <c r="X434" i="1"/>
  <c r="X435" i="1"/>
  <c r="X436" i="1"/>
  <c r="X437" i="1"/>
  <c r="X438" i="1"/>
  <c r="X439" i="1"/>
  <c r="X440" i="1"/>
  <c r="X441" i="1"/>
  <c r="X442" i="1"/>
  <c r="X443" i="1"/>
  <c r="X444" i="1"/>
  <c r="X445" i="1"/>
  <c r="X446" i="1"/>
  <c r="X447" i="1"/>
  <c r="X448" i="1"/>
  <c r="X449" i="1"/>
  <c r="X450" i="1"/>
  <c r="X451" i="1"/>
  <c r="X452" i="1"/>
  <c r="X453" i="1"/>
  <c r="X454" i="1"/>
  <c r="X455" i="1"/>
  <c r="X456" i="1"/>
  <c r="X457" i="1"/>
  <c r="X458" i="1"/>
  <c r="X459" i="1"/>
  <c r="X460" i="1"/>
  <c r="X461" i="1"/>
  <c r="X462" i="1"/>
  <c r="X463" i="1"/>
  <c r="X464" i="1"/>
  <c r="X465" i="1"/>
  <c r="X466" i="1"/>
  <c r="X467" i="1"/>
  <c r="X468" i="1"/>
  <c r="X469" i="1"/>
  <c r="X470" i="1"/>
  <c r="X471" i="1"/>
  <c r="X472" i="1"/>
  <c r="X473" i="1"/>
  <c r="X474" i="1"/>
  <c r="X475" i="1"/>
  <c r="X476" i="1"/>
  <c r="X477" i="1"/>
  <c r="X478" i="1"/>
  <c r="X479" i="1"/>
  <c r="X480" i="1"/>
  <c r="X481" i="1"/>
  <c r="X482" i="1"/>
  <c r="X483" i="1"/>
  <c r="X484" i="1"/>
  <c r="X485" i="1"/>
  <c r="X486" i="1"/>
  <c r="X487" i="1"/>
  <c r="X488" i="1"/>
  <c r="X489" i="1"/>
  <c r="AC489" i="1" s="1" a="1"/>
  <c r="AC489" i="1" s="1"/>
  <c r="AM489" i="1" s="1" a="1"/>
  <c r="AM489" i="1" s="1"/>
  <c r="X490" i="1"/>
  <c r="X491" i="1"/>
  <c r="AC491" i="1" s="1" a="1"/>
  <c r="AC491" i="1" s="1"/>
  <c r="AM491" i="1" s="1" a="1"/>
  <c r="AM491" i="1" s="1"/>
  <c r="X492" i="1"/>
  <c r="X493" i="1"/>
  <c r="X494" i="1"/>
  <c r="X495" i="1"/>
  <c r="AC495" i="1" s="1" a="1"/>
  <c r="AC495" i="1" s="1"/>
  <c r="AM495" i="1" s="1" a="1"/>
  <c r="AM495" i="1" s="1"/>
  <c r="X496" i="1"/>
  <c r="X497" i="1"/>
  <c r="X498" i="1"/>
  <c r="X499" i="1"/>
  <c r="X500" i="1"/>
  <c r="X501" i="1"/>
  <c r="X502" i="1"/>
  <c r="X503" i="1"/>
  <c r="X504" i="1"/>
  <c r="X505" i="1"/>
  <c r="X506" i="1"/>
  <c r="X507" i="1"/>
  <c r="X508" i="1"/>
  <c r="X509" i="1"/>
  <c r="X510" i="1"/>
  <c r="X511" i="1"/>
  <c r="X512" i="1"/>
  <c r="X513" i="1"/>
  <c r="X514" i="1"/>
  <c r="X515" i="1"/>
  <c r="X516" i="1"/>
  <c r="X517" i="1"/>
  <c r="X518" i="1"/>
  <c r="X519" i="1"/>
  <c r="X520" i="1"/>
  <c r="X521" i="1"/>
  <c r="X522" i="1"/>
  <c r="X523" i="1"/>
  <c r="X524" i="1"/>
  <c r="X525" i="1"/>
  <c r="X526" i="1"/>
  <c r="X527" i="1"/>
  <c r="X528" i="1"/>
  <c r="X529" i="1"/>
  <c r="X530" i="1"/>
  <c r="X531" i="1"/>
  <c r="X532" i="1"/>
  <c r="X533" i="1"/>
  <c r="X534" i="1"/>
  <c r="X535" i="1"/>
  <c r="X536" i="1"/>
  <c r="X537" i="1"/>
  <c r="X538" i="1"/>
  <c r="X539" i="1"/>
  <c r="X540" i="1"/>
  <c r="X541" i="1"/>
  <c r="X542" i="1"/>
  <c r="X543" i="1"/>
  <c r="X544" i="1"/>
  <c r="X545" i="1"/>
  <c r="X546" i="1"/>
  <c r="X547" i="1"/>
  <c r="X548" i="1"/>
  <c r="AE548" i="1" s="1" a="1"/>
  <c r="AE548" i="1" s="1"/>
  <c r="AJ548" i="1" s="1" a="1"/>
  <c r="AJ548" i="1" s="1"/>
  <c r="X549" i="1"/>
  <c r="X550" i="1"/>
  <c r="X551" i="1"/>
  <c r="X552" i="1"/>
  <c r="X553" i="1"/>
  <c r="X554" i="1"/>
  <c r="X555" i="1"/>
  <c r="X556" i="1"/>
  <c r="X557" i="1"/>
  <c r="AF557" i="1" s="1" a="1"/>
  <c r="AF557" i="1" s="1"/>
  <c r="AK557" i="1" s="1" a="1"/>
  <c r="AK557" i="1" s="1"/>
  <c r="X558" i="1"/>
  <c r="X559" i="1"/>
  <c r="X560" i="1"/>
  <c r="X561" i="1"/>
  <c r="X562" i="1"/>
  <c r="X563" i="1"/>
  <c r="AE563" i="1" s="1" a="1"/>
  <c r="AE563" i="1" s="1"/>
  <c r="AJ563" i="1" s="1" a="1"/>
  <c r="AJ563" i="1" s="1"/>
  <c r="X564" i="1"/>
  <c r="X565" i="1"/>
  <c r="X566" i="1"/>
  <c r="X567" i="1"/>
  <c r="X568" i="1"/>
  <c r="X569" i="1"/>
  <c r="X570" i="1"/>
  <c r="X571" i="1"/>
  <c r="X572" i="1"/>
  <c r="X573" i="1"/>
  <c r="X574" i="1"/>
  <c r="X575" i="1"/>
  <c r="X576" i="1"/>
  <c r="X577" i="1"/>
  <c r="X578" i="1"/>
  <c r="X579" i="1"/>
  <c r="X580" i="1"/>
  <c r="AD580" i="1" s="1" a="1"/>
  <c r="AD580" i="1" s="1"/>
  <c r="AI580" i="1" s="1" a="1"/>
  <c r="AI580" i="1" s="1"/>
  <c r="X581" i="1"/>
  <c r="X582" i="1"/>
  <c r="AE582" i="1" s="1" a="1"/>
  <c r="AE582" i="1" s="1"/>
  <c r="AJ582" i="1" s="1" a="1"/>
  <c r="AJ582" i="1" s="1"/>
  <c r="X583" i="1"/>
  <c r="X584" i="1"/>
  <c r="X585" i="1"/>
  <c r="X586" i="1"/>
  <c r="X587" i="1"/>
  <c r="X588" i="1"/>
  <c r="AF588" i="1" s="1" a="1"/>
  <c r="AF588" i="1" s="1"/>
  <c r="AK588" i="1" s="1" a="1"/>
  <c r="AK588" i="1" s="1"/>
  <c r="X589" i="1"/>
  <c r="X590" i="1"/>
  <c r="AF590" i="1" s="1" a="1"/>
  <c r="AF590" i="1" s="1"/>
  <c r="AK590" i="1" s="1" a="1"/>
  <c r="AK590" i="1" s="1"/>
  <c r="X591" i="1"/>
  <c r="X592" i="1"/>
  <c r="X593" i="1"/>
  <c r="AD593" i="1" s="1" a="1"/>
  <c r="AD593" i="1" s="1"/>
  <c r="AI593" i="1" s="1" a="1"/>
  <c r="AI593" i="1" s="1"/>
  <c r="X594" i="1"/>
  <c r="X595" i="1"/>
  <c r="X596" i="1"/>
  <c r="X597" i="1"/>
  <c r="X598" i="1"/>
  <c r="X599" i="1"/>
  <c r="X600" i="1"/>
  <c r="X601" i="1"/>
  <c r="AE601" i="1" s="1" a="1"/>
  <c r="AE601" i="1" s="1"/>
  <c r="AJ601" i="1" s="1" a="1"/>
  <c r="AJ601" i="1" s="1"/>
  <c r="X602" i="1"/>
  <c r="X603" i="1"/>
  <c r="X604" i="1"/>
  <c r="X605" i="1"/>
  <c r="AF605" i="1" s="1" a="1"/>
  <c r="AF605" i="1" s="1"/>
  <c r="AK605" i="1" s="1" a="1"/>
  <c r="AK605" i="1" s="1"/>
  <c r="X606" i="1"/>
  <c r="X607" i="1"/>
  <c r="X608" i="1"/>
  <c r="X609" i="1"/>
  <c r="X610" i="1"/>
  <c r="X611" i="1"/>
  <c r="X612" i="1"/>
  <c r="AD612" i="1" s="1" a="1"/>
  <c r="AD612" i="1" s="1"/>
  <c r="AI612" i="1" s="1" a="1"/>
  <c r="AI612" i="1" s="1"/>
  <c r="X613" i="1"/>
  <c r="X614" i="1"/>
  <c r="X615" i="1"/>
  <c r="X616" i="1"/>
  <c r="X617" i="1"/>
  <c r="X618" i="1"/>
  <c r="X619" i="1"/>
  <c r="X620" i="1"/>
  <c r="AF620" i="1" s="1" a="1"/>
  <c r="AF620" i="1" s="1"/>
  <c r="AK620" i="1" s="1" a="1"/>
  <c r="AK620" i="1" s="1"/>
  <c r="X621" i="1"/>
  <c r="X622" i="1"/>
  <c r="AF622" i="1" s="1" a="1"/>
  <c r="AF622" i="1" s="1"/>
  <c r="AK622" i="1" s="1" a="1"/>
  <c r="AK622" i="1" s="1"/>
  <c r="X623" i="1"/>
  <c r="X624" i="1"/>
  <c r="X625" i="1"/>
  <c r="AD625" i="1" s="1" a="1"/>
  <c r="AD625" i="1" s="1"/>
  <c r="AI625" i="1" s="1" a="1"/>
  <c r="AI625" i="1" s="1"/>
  <c r="X626" i="1"/>
  <c r="X627" i="1"/>
  <c r="X628" i="1"/>
  <c r="X629" i="1"/>
  <c r="X630" i="1"/>
  <c r="X631" i="1"/>
  <c r="X632" i="1"/>
  <c r="X633" i="1"/>
  <c r="AE633" i="1" s="1" a="1"/>
  <c r="AE633" i="1" s="1"/>
  <c r="AJ633" i="1" s="1" a="1"/>
  <c r="AJ633" i="1" s="1"/>
  <c r="X634" i="1"/>
  <c r="X635" i="1"/>
  <c r="X636" i="1"/>
  <c r="X637" i="1"/>
  <c r="X638" i="1"/>
  <c r="X639" i="1"/>
  <c r="X640" i="1"/>
  <c r="X641" i="1"/>
  <c r="X642" i="1"/>
  <c r="X643" i="1"/>
  <c r="X644" i="1"/>
  <c r="AD644" i="1" s="1" a="1"/>
  <c r="AD644" i="1" s="1"/>
  <c r="AI644" i="1" s="1" a="1"/>
  <c r="AI644" i="1" s="1"/>
  <c r="X645" i="1"/>
  <c r="X646" i="1"/>
  <c r="AE646" i="1" s="1" a="1"/>
  <c r="AE646" i="1" s="1"/>
  <c r="AJ646" i="1" s="1" a="1"/>
  <c r="AJ646" i="1" s="1"/>
  <c r="X647" i="1"/>
  <c r="X648" i="1"/>
  <c r="AE648" i="1" s="1" a="1"/>
  <c r="AE648" i="1" s="1"/>
  <c r="AJ648" i="1" s="1" a="1"/>
  <c r="AJ648" i="1" s="1"/>
  <c r="X649" i="1"/>
  <c r="X650" i="1"/>
  <c r="X651" i="1"/>
  <c r="X652" i="1"/>
  <c r="AF652" i="1" s="1" a="1"/>
  <c r="AF652" i="1" s="1"/>
  <c r="AK652" i="1" s="1" a="1"/>
  <c r="AK652" i="1" s="1"/>
  <c r="X653" i="1"/>
  <c r="X654" i="1"/>
  <c r="AF654" i="1" s="1" a="1"/>
  <c r="AF654" i="1" s="1"/>
  <c r="AK654" i="1" s="1" a="1"/>
  <c r="AK654" i="1" s="1"/>
  <c r="X655" i="1"/>
  <c r="X656" i="1"/>
  <c r="X657" i="1"/>
  <c r="X658" i="1"/>
  <c r="X659" i="1"/>
  <c r="X660" i="1"/>
  <c r="X661" i="1"/>
  <c r="X662" i="1"/>
  <c r="X663" i="1"/>
  <c r="X664" i="1"/>
  <c r="X665" i="1"/>
  <c r="X666" i="1"/>
  <c r="X667" i="1"/>
  <c r="X668" i="1"/>
  <c r="X669" i="1"/>
  <c r="X670" i="1"/>
  <c r="X671" i="1"/>
  <c r="AC671" i="1" s="1" a="1"/>
  <c r="AC671" i="1" s="1"/>
  <c r="AM671" i="1" s="1" a="1"/>
  <c r="AM671" i="1" s="1"/>
  <c r="X672" i="1"/>
  <c r="X673" i="1"/>
  <c r="X674" i="1"/>
  <c r="X675" i="1"/>
  <c r="X676" i="1"/>
  <c r="X677" i="1"/>
  <c r="X678" i="1"/>
  <c r="X679" i="1"/>
  <c r="X680" i="1"/>
  <c r="X681" i="1"/>
  <c r="X682" i="1"/>
  <c r="X683" i="1"/>
  <c r="X684" i="1"/>
  <c r="X685" i="1"/>
  <c r="X686" i="1"/>
  <c r="X687" i="1"/>
  <c r="X688" i="1"/>
  <c r="X689" i="1"/>
  <c r="X690" i="1"/>
  <c r="X691" i="1"/>
  <c r="X692" i="1"/>
  <c r="X693" i="1"/>
  <c r="X694" i="1"/>
  <c r="X695" i="1"/>
  <c r="X696" i="1"/>
  <c r="X697" i="1"/>
  <c r="X698" i="1"/>
  <c r="X699" i="1"/>
  <c r="AC699" i="1" s="1" a="1"/>
  <c r="AC699" i="1" s="1"/>
  <c r="AM699" i="1" s="1" a="1"/>
  <c r="AM699" i="1" s="1"/>
  <c r="X700" i="1"/>
  <c r="X701" i="1"/>
  <c r="X702" i="1"/>
  <c r="AC702" i="1" s="1" a="1"/>
  <c r="AC702" i="1" s="1"/>
  <c r="AM702" i="1" s="1" a="1"/>
  <c r="AM702" i="1" s="1"/>
  <c r="M4" i="1"/>
  <c r="M5" i="1"/>
  <c r="M6" i="1"/>
  <c r="M7" i="1"/>
  <c r="M8" i="1"/>
  <c r="M9" i="1"/>
  <c r="M10" i="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M45" i="1"/>
  <c r="M46" i="1"/>
  <c r="M47" i="1"/>
  <c r="M48" i="1"/>
  <c r="M49" i="1"/>
  <c r="M50" i="1"/>
  <c r="M51" i="1"/>
  <c r="M52" i="1"/>
  <c r="M53" i="1"/>
  <c r="M54" i="1"/>
  <c r="M55" i="1"/>
  <c r="M56" i="1"/>
  <c r="M57" i="1"/>
  <c r="M58" i="1"/>
  <c r="M59" i="1"/>
  <c r="M60" i="1"/>
  <c r="M61" i="1"/>
  <c r="M62" i="1"/>
  <c r="M63" i="1"/>
  <c r="M64" i="1"/>
  <c r="M65" i="1"/>
  <c r="M66" i="1"/>
  <c r="M67" i="1"/>
  <c r="M68" i="1"/>
  <c r="M69" i="1"/>
  <c r="M70" i="1"/>
  <c r="M71" i="1"/>
  <c r="M72" i="1"/>
  <c r="M73" i="1"/>
  <c r="M74" i="1"/>
  <c r="M75" i="1"/>
  <c r="M76" i="1"/>
  <c r="M77" i="1"/>
  <c r="M78" i="1"/>
  <c r="M79" i="1"/>
  <c r="M80" i="1"/>
  <c r="M81" i="1"/>
  <c r="M82" i="1"/>
  <c r="M83" i="1"/>
  <c r="M84" i="1"/>
  <c r="M85" i="1"/>
  <c r="M86" i="1"/>
  <c r="M87" i="1"/>
  <c r="M88" i="1"/>
  <c r="M89" i="1"/>
  <c r="M90" i="1"/>
  <c r="M91" i="1"/>
  <c r="M92" i="1"/>
  <c r="M93" i="1"/>
  <c r="M94" i="1"/>
  <c r="M95" i="1"/>
  <c r="M96" i="1"/>
  <c r="M97" i="1"/>
  <c r="M98" i="1"/>
  <c r="M99" i="1"/>
  <c r="M100" i="1"/>
  <c r="M101" i="1"/>
  <c r="M102" i="1"/>
  <c r="M103" i="1"/>
  <c r="M104" i="1"/>
  <c r="M105" i="1"/>
  <c r="M106" i="1"/>
  <c r="M107" i="1"/>
  <c r="M108" i="1"/>
  <c r="M109" i="1"/>
  <c r="M110" i="1"/>
  <c r="M111" i="1"/>
  <c r="M112" i="1"/>
  <c r="M113" i="1"/>
  <c r="M114" i="1"/>
  <c r="M115" i="1"/>
  <c r="M116" i="1"/>
  <c r="M117" i="1"/>
  <c r="M118" i="1"/>
  <c r="M119" i="1"/>
  <c r="M120" i="1"/>
  <c r="M121" i="1"/>
  <c r="M122" i="1"/>
  <c r="M123" i="1"/>
  <c r="M124" i="1"/>
  <c r="M125" i="1"/>
  <c r="M126" i="1"/>
  <c r="M127" i="1"/>
  <c r="M128" i="1"/>
  <c r="M129" i="1"/>
  <c r="M130" i="1"/>
  <c r="M131" i="1"/>
  <c r="M132" i="1"/>
  <c r="M133" i="1"/>
  <c r="M134" i="1"/>
  <c r="M135" i="1"/>
  <c r="M136" i="1"/>
  <c r="M137" i="1"/>
  <c r="M138" i="1"/>
  <c r="M139" i="1"/>
  <c r="M140" i="1"/>
  <c r="M141" i="1"/>
  <c r="M142" i="1"/>
  <c r="M143" i="1"/>
  <c r="M144" i="1"/>
  <c r="M145" i="1"/>
  <c r="M146" i="1"/>
  <c r="M147" i="1"/>
  <c r="M148" i="1"/>
  <c r="M149" i="1"/>
  <c r="M150" i="1"/>
  <c r="M151" i="1"/>
  <c r="M159" i="1"/>
  <c r="M160" i="1"/>
  <c r="M161" i="1"/>
  <c r="M162" i="1"/>
  <c r="M163" i="1"/>
  <c r="M164" i="1"/>
  <c r="M165" i="1"/>
  <c r="M166" i="1"/>
  <c r="M167" i="1"/>
  <c r="M168" i="1"/>
  <c r="M169" i="1"/>
  <c r="M170" i="1"/>
  <c r="M171" i="1"/>
  <c r="M172" i="1"/>
  <c r="M173" i="1"/>
  <c r="M174" i="1"/>
  <c r="M175" i="1"/>
  <c r="M176" i="1"/>
  <c r="M177" i="1"/>
  <c r="M178" i="1"/>
  <c r="M179" i="1"/>
  <c r="M180" i="1"/>
  <c r="M181" i="1"/>
  <c r="M182" i="1"/>
  <c r="M183" i="1"/>
  <c r="M184" i="1"/>
  <c r="M185" i="1"/>
  <c r="M186" i="1"/>
  <c r="M187" i="1"/>
  <c r="M188" i="1"/>
  <c r="M189" i="1"/>
  <c r="M190" i="1"/>
  <c r="M191" i="1"/>
  <c r="M192" i="1"/>
  <c r="M193" i="1"/>
  <c r="M194" i="1"/>
  <c r="M195" i="1"/>
  <c r="M196" i="1"/>
  <c r="M197" i="1"/>
  <c r="M198" i="1"/>
  <c r="M199" i="1"/>
  <c r="M200" i="1"/>
  <c r="M201" i="1"/>
  <c r="M202" i="1"/>
  <c r="M203" i="1"/>
  <c r="M204" i="1"/>
  <c r="M205" i="1"/>
  <c r="M206" i="1"/>
  <c r="M207" i="1"/>
  <c r="M208" i="1"/>
  <c r="M209" i="1"/>
  <c r="M210" i="1"/>
  <c r="M211" i="1"/>
  <c r="M212" i="1"/>
  <c r="M213" i="1"/>
  <c r="M214" i="1"/>
  <c r="M215" i="1"/>
  <c r="M216" i="1"/>
  <c r="M217" i="1"/>
  <c r="M218" i="1"/>
  <c r="M219" i="1"/>
  <c r="M220" i="1"/>
  <c r="M221" i="1"/>
  <c r="M222" i="1"/>
  <c r="M223" i="1"/>
  <c r="M224" i="1"/>
  <c r="M225" i="1"/>
  <c r="M226" i="1"/>
  <c r="M227" i="1"/>
  <c r="M228" i="1"/>
  <c r="M229" i="1"/>
  <c r="M230" i="1"/>
  <c r="Q230" i="1" s="1"/>
  <c r="M231" i="1"/>
  <c r="M232" i="1"/>
  <c r="M233" i="1"/>
  <c r="M234" i="1"/>
  <c r="M235" i="1"/>
  <c r="M236" i="1"/>
  <c r="M237" i="1"/>
  <c r="M238" i="1"/>
  <c r="M239" i="1"/>
  <c r="M240" i="1"/>
  <c r="M241" i="1"/>
  <c r="M242" i="1"/>
  <c r="M243" i="1"/>
  <c r="M244" i="1"/>
  <c r="M245" i="1"/>
  <c r="M246" i="1"/>
  <c r="Q246" i="1" s="1"/>
  <c r="M247" i="1"/>
  <c r="M248" i="1"/>
  <c r="M249" i="1"/>
  <c r="M250" i="1"/>
  <c r="M251" i="1"/>
  <c r="M252" i="1"/>
  <c r="M253" i="1"/>
  <c r="M254" i="1"/>
  <c r="M255" i="1"/>
  <c r="M256" i="1"/>
  <c r="M257" i="1"/>
  <c r="M258" i="1"/>
  <c r="P258" i="1" s="1"/>
  <c r="M259" i="1"/>
  <c r="M260" i="1"/>
  <c r="M261" i="1"/>
  <c r="M262" i="1"/>
  <c r="Q262" i="1" s="1"/>
  <c r="M263" i="1"/>
  <c r="M264" i="1"/>
  <c r="M265" i="1"/>
  <c r="M266" i="1"/>
  <c r="P266" i="1" s="1"/>
  <c r="M267" i="1"/>
  <c r="M268" i="1"/>
  <c r="M269" i="1"/>
  <c r="M270" i="1"/>
  <c r="M271" i="1"/>
  <c r="P271" i="1" s="1"/>
  <c r="M272" i="1"/>
  <c r="M273" i="1"/>
  <c r="M274" i="1"/>
  <c r="P274" i="1" s="1"/>
  <c r="M275" i="1"/>
  <c r="M276" i="1"/>
  <c r="M277" i="1"/>
  <c r="M278" i="1"/>
  <c r="Q278" i="1" s="1"/>
  <c r="M279" i="1"/>
  <c r="P279" i="1" s="1"/>
  <c r="M280" i="1"/>
  <c r="M281" i="1"/>
  <c r="M282" i="1"/>
  <c r="P282" i="1" s="1"/>
  <c r="M283" i="1"/>
  <c r="M284" i="1"/>
  <c r="M285" i="1"/>
  <c r="M286" i="1"/>
  <c r="P286" i="1" s="1"/>
  <c r="M287" i="1"/>
  <c r="P287" i="1" s="1"/>
  <c r="M288" i="1"/>
  <c r="M289" i="1"/>
  <c r="M290" i="1"/>
  <c r="P290" i="1" s="1"/>
  <c r="M291" i="1"/>
  <c r="M292" i="1"/>
  <c r="M293" i="1"/>
  <c r="M294" i="1"/>
  <c r="Q294" i="1" s="1"/>
  <c r="M295" i="1"/>
  <c r="P295" i="1" s="1"/>
  <c r="M296" i="1"/>
  <c r="M297" i="1"/>
  <c r="M298" i="1"/>
  <c r="P298" i="1" s="1"/>
  <c r="M299" i="1"/>
  <c r="M300" i="1"/>
  <c r="M301" i="1"/>
  <c r="M302" i="1"/>
  <c r="P302" i="1" s="1"/>
  <c r="M303" i="1"/>
  <c r="P303" i="1" s="1"/>
  <c r="M304" i="1"/>
  <c r="M305" i="1"/>
  <c r="M306" i="1"/>
  <c r="P306" i="1" s="1"/>
  <c r="M307" i="1"/>
  <c r="M308" i="1"/>
  <c r="M309" i="1"/>
  <c r="P309" i="1" s="1"/>
  <c r="M310" i="1"/>
  <c r="Q310" i="1" s="1"/>
  <c r="M311" i="1"/>
  <c r="P311" i="1" s="1"/>
  <c r="M312" i="1"/>
  <c r="M313" i="1"/>
  <c r="M314" i="1"/>
  <c r="P314" i="1" s="1"/>
  <c r="M315" i="1"/>
  <c r="M316" i="1"/>
  <c r="M317" i="1"/>
  <c r="P317" i="1" s="1"/>
  <c r="M318" i="1"/>
  <c r="P318" i="1" s="1"/>
  <c r="M319" i="1"/>
  <c r="P319" i="1" s="1"/>
  <c r="M320" i="1"/>
  <c r="M321" i="1"/>
  <c r="M322" i="1"/>
  <c r="P322" i="1" s="1"/>
  <c r="M323" i="1"/>
  <c r="M324" i="1"/>
  <c r="M325" i="1"/>
  <c r="P325" i="1" s="1"/>
  <c r="M326" i="1"/>
  <c r="Q326" i="1" s="1"/>
  <c r="M327" i="1"/>
  <c r="P327" i="1" s="1"/>
  <c r="M328" i="1"/>
  <c r="M329" i="1"/>
  <c r="M330" i="1"/>
  <c r="P330" i="1" s="1"/>
  <c r="M331" i="1"/>
  <c r="M332" i="1"/>
  <c r="M333" i="1"/>
  <c r="P333" i="1" s="1"/>
  <c r="M334" i="1"/>
  <c r="P334" i="1" s="1"/>
  <c r="M335" i="1"/>
  <c r="P335" i="1" s="1"/>
  <c r="M336" i="1"/>
  <c r="M337" i="1"/>
  <c r="M338" i="1"/>
  <c r="P338" i="1" s="1"/>
  <c r="M339" i="1"/>
  <c r="M340" i="1"/>
  <c r="M341" i="1"/>
  <c r="P341" i="1" s="1"/>
  <c r="M342" i="1"/>
  <c r="Q342" i="1" s="1"/>
  <c r="M343" i="1"/>
  <c r="P343" i="1" s="1"/>
  <c r="M344" i="1"/>
  <c r="M345" i="1"/>
  <c r="M346" i="1"/>
  <c r="P346" i="1" s="1"/>
  <c r="M347" i="1"/>
  <c r="M348" i="1"/>
  <c r="M349" i="1"/>
  <c r="P349" i="1" s="1"/>
  <c r="M350" i="1"/>
  <c r="P350" i="1" s="1"/>
  <c r="M351" i="1"/>
  <c r="P351" i="1" s="1"/>
  <c r="M352" i="1"/>
  <c r="M353" i="1"/>
  <c r="M354" i="1"/>
  <c r="P354" i="1" s="1"/>
  <c r="M355" i="1"/>
  <c r="M356" i="1"/>
  <c r="M357" i="1"/>
  <c r="P357" i="1" s="1"/>
  <c r="M358" i="1"/>
  <c r="Q358" i="1" s="1"/>
  <c r="M359" i="1"/>
  <c r="P359" i="1" s="1"/>
  <c r="M360" i="1"/>
  <c r="M361" i="1"/>
  <c r="M362" i="1"/>
  <c r="P362" i="1" s="1"/>
  <c r="M363" i="1"/>
  <c r="M364" i="1"/>
  <c r="M365" i="1"/>
  <c r="P365" i="1" s="1"/>
  <c r="M366" i="1"/>
  <c r="P366" i="1" s="1"/>
  <c r="M367" i="1"/>
  <c r="P367" i="1" s="1"/>
  <c r="M368" i="1"/>
  <c r="M369" i="1"/>
  <c r="M370" i="1"/>
  <c r="P370" i="1" s="1"/>
  <c r="M371" i="1"/>
  <c r="M372" i="1"/>
  <c r="M373" i="1"/>
  <c r="P373" i="1" s="1"/>
  <c r="M374" i="1"/>
  <c r="Q374" i="1" s="1"/>
  <c r="M375" i="1"/>
  <c r="P375" i="1" s="1"/>
  <c r="M376" i="1"/>
  <c r="M377" i="1"/>
  <c r="M378" i="1"/>
  <c r="P378" i="1" s="1"/>
  <c r="M379" i="1"/>
  <c r="M380" i="1"/>
  <c r="M381" i="1"/>
  <c r="P381" i="1" s="1"/>
  <c r="M382" i="1"/>
  <c r="P382" i="1" s="1"/>
  <c r="M383" i="1"/>
  <c r="P383" i="1" s="1"/>
  <c r="M384" i="1"/>
  <c r="M385" i="1"/>
  <c r="M386" i="1"/>
  <c r="P386" i="1" s="1"/>
  <c r="M387" i="1"/>
  <c r="M388" i="1"/>
  <c r="M389" i="1"/>
  <c r="P389" i="1" s="1"/>
  <c r="M390" i="1"/>
  <c r="Q390" i="1" s="1"/>
  <c r="M391" i="1"/>
  <c r="P391" i="1" s="1"/>
  <c r="M392" i="1"/>
  <c r="M393" i="1"/>
  <c r="M394" i="1"/>
  <c r="P394" i="1" s="1"/>
  <c r="M395" i="1"/>
  <c r="M396" i="1"/>
  <c r="M397" i="1"/>
  <c r="P397" i="1" s="1"/>
  <c r="M398" i="1"/>
  <c r="P398" i="1" s="1"/>
  <c r="M399" i="1"/>
  <c r="P399" i="1" s="1"/>
  <c r="M400" i="1"/>
  <c r="M401" i="1"/>
  <c r="M402" i="1"/>
  <c r="P402" i="1" s="1"/>
  <c r="M403" i="1"/>
  <c r="M404" i="1"/>
  <c r="M405" i="1"/>
  <c r="P405" i="1" s="1"/>
  <c r="M406" i="1"/>
  <c r="Q406" i="1" s="1"/>
  <c r="M407" i="1"/>
  <c r="P407" i="1" s="1"/>
  <c r="M408" i="1"/>
  <c r="M409" i="1"/>
  <c r="M410" i="1"/>
  <c r="P410" i="1" s="1"/>
  <c r="M411" i="1"/>
  <c r="M412" i="1"/>
  <c r="M413" i="1"/>
  <c r="P413" i="1" s="1"/>
  <c r="M414" i="1"/>
  <c r="P414" i="1" s="1"/>
  <c r="M415" i="1"/>
  <c r="P415" i="1" s="1"/>
  <c r="M416" i="1"/>
  <c r="M417" i="1"/>
  <c r="M418" i="1"/>
  <c r="P418" i="1" s="1"/>
  <c r="M419" i="1"/>
  <c r="M420" i="1"/>
  <c r="M421" i="1"/>
  <c r="P421" i="1" s="1"/>
  <c r="M422" i="1"/>
  <c r="Q422" i="1" s="1"/>
  <c r="M423" i="1"/>
  <c r="P423" i="1" s="1"/>
  <c r="M424" i="1"/>
  <c r="M425" i="1"/>
  <c r="M426" i="1"/>
  <c r="P426" i="1" s="1"/>
  <c r="M427" i="1"/>
  <c r="M428" i="1"/>
  <c r="M429" i="1"/>
  <c r="P429" i="1" s="1"/>
  <c r="M430" i="1"/>
  <c r="P430" i="1" s="1"/>
  <c r="M431" i="1"/>
  <c r="P431" i="1" s="1"/>
  <c r="M432" i="1"/>
  <c r="M433" i="1"/>
  <c r="M434" i="1"/>
  <c r="P434" i="1" s="1"/>
  <c r="M435" i="1"/>
  <c r="M436" i="1"/>
  <c r="M437" i="1"/>
  <c r="P437" i="1" s="1"/>
  <c r="M438" i="1"/>
  <c r="P438" i="1" s="1"/>
  <c r="M439" i="1"/>
  <c r="P439" i="1" s="1"/>
  <c r="M440" i="1"/>
  <c r="M441" i="1"/>
  <c r="M442" i="1"/>
  <c r="P442" i="1" s="1"/>
  <c r="M443" i="1"/>
  <c r="M444" i="1"/>
  <c r="M445" i="1"/>
  <c r="P445" i="1" s="1"/>
  <c r="M446" i="1"/>
  <c r="P446" i="1" s="1"/>
  <c r="M447" i="1"/>
  <c r="P447" i="1" s="1"/>
  <c r="M448" i="1"/>
  <c r="M449" i="1"/>
  <c r="M450" i="1"/>
  <c r="P450" i="1" s="1"/>
  <c r="M451" i="1"/>
  <c r="M452" i="1"/>
  <c r="M453" i="1"/>
  <c r="P453" i="1" s="1"/>
  <c r="M454" i="1"/>
  <c r="P454" i="1" s="1"/>
  <c r="M455" i="1"/>
  <c r="P455" i="1" s="1"/>
  <c r="M456" i="1"/>
  <c r="M457" i="1"/>
  <c r="M458" i="1"/>
  <c r="P458" i="1" s="1"/>
  <c r="M459" i="1"/>
  <c r="M460" i="1"/>
  <c r="M461" i="1"/>
  <c r="P461" i="1" s="1"/>
  <c r="M462" i="1"/>
  <c r="P462" i="1" s="1"/>
  <c r="M463" i="1"/>
  <c r="P463" i="1" s="1"/>
  <c r="M464" i="1"/>
  <c r="M465" i="1"/>
  <c r="M466" i="1"/>
  <c r="P466" i="1" s="1"/>
  <c r="M467" i="1"/>
  <c r="M468" i="1"/>
  <c r="M469" i="1"/>
  <c r="P469" i="1" s="1"/>
  <c r="M470" i="1"/>
  <c r="P470" i="1" s="1"/>
  <c r="M471" i="1"/>
  <c r="P471" i="1" s="1"/>
  <c r="M472" i="1"/>
  <c r="M473" i="1"/>
  <c r="M474" i="1"/>
  <c r="P474" i="1" s="1"/>
  <c r="M475" i="1"/>
  <c r="M476" i="1"/>
  <c r="M477" i="1"/>
  <c r="P477" i="1" s="1"/>
  <c r="M478" i="1"/>
  <c r="P478" i="1" s="1"/>
  <c r="M479" i="1"/>
  <c r="P479" i="1" s="1"/>
  <c r="M480" i="1"/>
  <c r="M481" i="1"/>
  <c r="M482" i="1"/>
  <c r="P482" i="1" s="1"/>
  <c r="M483" i="1"/>
  <c r="M484" i="1"/>
  <c r="M485" i="1"/>
  <c r="P485" i="1" s="1"/>
  <c r="M486" i="1"/>
  <c r="P486" i="1" s="1"/>
  <c r="M487" i="1"/>
  <c r="Q487" i="1" s="1"/>
  <c r="M488" i="1"/>
  <c r="M489" i="1"/>
  <c r="M490" i="1"/>
  <c r="P490" i="1" s="1"/>
  <c r="M491" i="1"/>
  <c r="M492" i="1"/>
  <c r="M493" i="1"/>
  <c r="P493" i="1" s="1"/>
  <c r="M494" i="1"/>
  <c r="P494" i="1" s="1"/>
  <c r="M495" i="1"/>
  <c r="P495" i="1" s="1"/>
  <c r="M496" i="1"/>
  <c r="P496" i="1" s="1"/>
  <c r="M497" i="1"/>
  <c r="M505" i="1"/>
  <c r="M506" i="1"/>
  <c r="P506" i="1" s="1"/>
  <c r="M507" i="1"/>
  <c r="M508" i="1"/>
  <c r="M509" i="1"/>
  <c r="P509" i="1" s="1"/>
  <c r="M510" i="1"/>
  <c r="P510" i="1" s="1"/>
  <c r="M511" i="1"/>
  <c r="P511" i="1" s="1"/>
  <c r="M512" i="1"/>
  <c r="P512" i="1" s="1"/>
  <c r="M513" i="1"/>
  <c r="M514" i="1"/>
  <c r="P514" i="1" s="1"/>
  <c r="M515" i="1"/>
  <c r="M516" i="1"/>
  <c r="M517" i="1"/>
  <c r="P517" i="1" s="1"/>
  <c r="M518" i="1"/>
  <c r="P518" i="1" s="1"/>
  <c r="M519" i="1"/>
  <c r="Q519" i="1" s="1"/>
  <c r="M520" i="1"/>
  <c r="P520" i="1" s="1"/>
  <c r="M521" i="1"/>
  <c r="M522" i="1"/>
  <c r="P522" i="1" s="1"/>
  <c r="M523" i="1"/>
  <c r="M524" i="1"/>
  <c r="P524" i="1" s="1"/>
  <c r="M525" i="1"/>
  <c r="P525" i="1" s="1"/>
  <c r="M526" i="1"/>
  <c r="P526" i="1" s="1"/>
  <c r="M527" i="1"/>
  <c r="P527" i="1" s="1"/>
  <c r="M528" i="1"/>
  <c r="P528" i="1" s="1"/>
  <c r="M529" i="1"/>
  <c r="M530" i="1"/>
  <c r="Q530" i="1" s="1"/>
  <c r="M531" i="1"/>
  <c r="M532" i="1"/>
  <c r="P532" i="1" s="1"/>
  <c r="M533" i="1"/>
  <c r="P533" i="1" s="1"/>
  <c r="M534" i="1"/>
  <c r="P534" i="1" s="1"/>
  <c r="M535" i="1"/>
  <c r="P535" i="1" s="1"/>
  <c r="M536" i="1"/>
  <c r="P536" i="1" s="1"/>
  <c r="M537" i="1"/>
  <c r="M538" i="1"/>
  <c r="P538" i="1" s="1"/>
  <c r="M539" i="1"/>
  <c r="M540" i="1"/>
  <c r="P540" i="1" s="1"/>
  <c r="M541" i="1"/>
  <c r="P541" i="1" s="1"/>
  <c r="M542" i="1"/>
  <c r="P542" i="1" s="1"/>
  <c r="M543" i="1"/>
  <c r="P543" i="1" s="1"/>
  <c r="M544" i="1"/>
  <c r="P544" i="1" s="1"/>
  <c r="M545" i="1"/>
  <c r="M546" i="1"/>
  <c r="P546" i="1" s="1"/>
  <c r="M547" i="1"/>
  <c r="M548" i="1"/>
  <c r="P548" i="1" s="1"/>
  <c r="M549" i="1"/>
  <c r="P549" i="1" s="1"/>
  <c r="M550" i="1"/>
  <c r="P550" i="1" s="1"/>
  <c r="M551" i="1"/>
  <c r="P551" i="1" s="1"/>
  <c r="M552" i="1"/>
  <c r="P552" i="1" s="1"/>
  <c r="M553" i="1"/>
  <c r="M554" i="1"/>
  <c r="P554" i="1" s="1"/>
  <c r="M555" i="1"/>
  <c r="M556" i="1"/>
  <c r="P556" i="1" s="1"/>
  <c r="M557" i="1"/>
  <c r="P557" i="1" s="1"/>
  <c r="M558" i="1"/>
  <c r="P558" i="1" s="1"/>
  <c r="M559" i="1"/>
  <c r="P559" i="1" s="1"/>
  <c r="M560" i="1"/>
  <c r="P560" i="1" s="1"/>
  <c r="M561" i="1"/>
  <c r="M562" i="1"/>
  <c r="P562" i="1" s="1"/>
  <c r="M563" i="1"/>
  <c r="M564" i="1"/>
  <c r="P564" i="1" s="1"/>
  <c r="M565" i="1"/>
  <c r="P565" i="1" s="1"/>
  <c r="M566" i="1"/>
  <c r="P566" i="1" s="1"/>
  <c r="M567" i="1"/>
  <c r="P567" i="1" s="1"/>
  <c r="M568" i="1"/>
  <c r="P568" i="1" s="1"/>
  <c r="M569" i="1"/>
  <c r="M570" i="1"/>
  <c r="P570" i="1" s="1"/>
  <c r="M571" i="1"/>
  <c r="M572" i="1"/>
  <c r="P572" i="1" s="1"/>
  <c r="M573" i="1"/>
  <c r="P573" i="1" s="1"/>
  <c r="M574" i="1"/>
  <c r="P574" i="1" s="1"/>
  <c r="M575" i="1"/>
  <c r="P575" i="1" s="1"/>
  <c r="M576" i="1"/>
  <c r="P576" i="1" s="1"/>
  <c r="M577" i="1"/>
  <c r="M578" i="1"/>
  <c r="P578" i="1" s="1"/>
  <c r="M579" i="1"/>
  <c r="M580" i="1"/>
  <c r="P580" i="1" s="1"/>
  <c r="M581" i="1"/>
  <c r="P581" i="1" s="1"/>
  <c r="M582" i="1"/>
  <c r="P582" i="1" s="1"/>
  <c r="M583" i="1"/>
  <c r="P583" i="1" s="1"/>
  <c r="M584" i="1"/>
  <c r="P584" i="1" s="1"/>
  <c r="M585" i="1"/>
  <c r="M586" i="1"/>
  <c r="P586" i="1" s="1"/>
  <c r="M587" i="1"/>
  <c r="M588" i="1"/>
  <c r="P588" i="1" s="1"/>
  <c r="M589" i="1"/>
  <c r="P589" i="1" s="1"/>
  <c r="M590" i="1"/>
  <c r="P590" i="1" s="1"/>
  <c r="M591" i="1"/>
  <c r="P591" i="1" s="1"/>
  <c r="M592" i="1"/>
  <c r="P592" i="1" s="1"/>
  <c r="M593" i="1"/>
  <c r="M594" i="1"/>
  <c r="Q594" i="1" s="1"/>
  <c r="M595" i="1"/>
  <c r="M596" i="1"/>
  <c r="P596" i="1" s="1"/>
  <c r="M597" i="1"/>
  <c r="P597" i="1" s="1"/>
  <c r="M598" i="1"/>
  <c r="P598" i="1" s="1"/>
  <c r="M599" i="1"/>
  <c r="P599" i="1" s="1"/>
  <c r="M600" i="1"/>
  <c r="P600" i="1" s="1"/>
  <c r="M601" i="1"/>
  <c r="M602" i="1"/>
  <c r="P602" i="1" s="1"/>
  <c r="M603" i="1"/>
  <c r="M604" i="1"/>
  <c r="P604" i="1" s="1"/>
  <c r="M605" i="1"/>
  <c r="Q605" i="1" s="1"/>
  <c r="M606" i="1"/>
  <c r="P606" i="1" s="1"/>
  <c r="M607" i="1"/>
  <c r="P607" i="1" s="1"/>
  <c r="M608" i="1"/>
  <c r="P608" i="1" s="1"/>
  <c r="M609" i="1"/>
  <c r="M610" i="1"/>
  <c r="P610" i="1" s="1"/>
  <c r="M611" i="1"/>
  <c r="M612" i="1"/>
  <c r="P612" i="1" s="1"/>
  <c r="M613" i="1"/>
  <c r="P613" i="1" s="1"/>
  <c r="M614" i="1"/>
  <c r="P614" i="1" s="1"/>
  <c r="M615" i="1"/>
  <c r="Q615" i="1" s="1"/>
  <c r="M616" i="1"/>
  <c r="P616" i="1" s="1"/>
  <c r="M617" i="1"/>
  <c r="M618" i="1"/>
  <c r="P618" i="1" s="1"/>
  <c r="M619" i="1"/>
  <c r="M620" i="1"/>
  <c r="P620" i="1" s="1"/>
  <c r="M621" i="1"/>
  <c r="P621" i="1" s="1"/>
  <c r="M622" i="1"/>
  <c r="P622" i="1" s="1"/>
  <c r="M623" i="1"/>
  <c r="P623" i="1" s="1"/>
  <c r="M624" i="1"/>
  <c r="P624" i="1" s="1"/>
  <c r="M625" i="1"/>
  <c r="M626" i="1"/>
  <c r="P626" i="1" s="1"/>
  <c r="M627" i="1"/>
  <c r="M628" i="1"/>
  <c r="P628" i="1" s="1"/>
  <c r="M629" i="1"/>
  <c r="P629" i="1" s="1"/>
  <c r="M630" i="1"/>
  <c r="P630" i="1" s="1"/>
  <c r="M631" i="1"/>
  <c r="P631" i="1" s="1"/>
  <c r="M632" i="1"/>
  <c r="P632" i="1" s="1"/>
  <c r="M633" i="1"/>
  <c r="M634" i="1"/>
  <c r="P634" i="1" s="1"/>
  <c r="M635" i="1"/>
  <c r="M636" i="1"/>
  <c r="P636" i="1" s="1"/>
  <c r="M637" i="1"/>
  <c r="P637" i="1" s="1"/>
  <c r="M638" i="1"/>
  <c r="P638" i="1" s="1"/>
  <c r="M639" i="1"/>
  <c r="P639" i="1" s="1"/>
  <c r="M640" i="1"/>
  <c r="P640" i="1" s="1"/>
  <c r="M641" i="1"/>
  <c r="M642" i="1"/>
  <c r="P642" i="1" s="1"/>
  <c r="M643" i="1"/>
  <c r="M644" i="1"/>
  <c r="P644" i="1" s="1"/>
  <c r="M645" i="1"/>
  <c r="P645" i="1" s="1"/>
  <c r="M646" i="1"/>
  <c r="P646" i="1" s="1"/>
  <c r="M647" i="1"/>
  <c r="P647" i="1" s="1"/>
  <c r="M648" i="1"/>
  <c r="P648" i="1" s="1"/>
  <c r="M649" i="1"/>
  <c r="M650" i="1"/>
  <c r="P650" i="1" s="1"/>
  <c r="M651" i="1"/>
  <c r="M652" i="1"/>
  <c r="P652" i="1" s="1"/>
  <c r="M653" i="1"/>
  <c r="P653" i="1" s="1"/>
  <c r="M654" i="1"/>
  <c r="P654" i="1" s="1"/>
  <c r="M655" i="1"/>
  <c r="P655" i="1" s="1"/>
  <c r="M656" i="1"/>
  <c r="P656" i="1" s="1"/>
  <c r="M657" i="1"/>
  <c r="M658" i="1"/>
  <c r="P658" i="1" s="1"/>
  <c r="M659" i="1"/>
  <c r="M660" i="1"/>
  <c r="P660" i="1" s="1"/>
  <c r="M661" i="1"/>
  <c r="P661" i="1" s="1"/>
  <c r="M662" i="1"/>
  <c r="P662" i="1" s="1"/>
  <c r="M663" i="1"/>
  <c r="P663" i="1" s="1"/>
  <c r="M664" i="1"/>
  <c r="P664" i="1" s="1"/>
  <c r="M665" i="1"/>
  <c r="M666" i="1"/>
  <c r="P666" i="1" s="1"/>
  <c r="M667" i="1"/>
  <c r="M668" i="1"/>
  <c r="P668" i="1" s="1"/>
  <c r="M669" i="1"/>
  <c r="P669" i="1" s="1"/>
  <c r="M670" i="1"/>
  <c r="P670" i="1" s="1"/>
  <c r="M671" i="1"/>
  <c r="P671" i="1" s="1"/>
  <c r="M672" i="1"/>
  <c r="P672" i="1" s="1"/>
  <c r="M673" i="1"/>
  <c r="M674" i="1"/>
  <c r="P674" i="1" s="1"/>
  <c r="M675" i="1"/>
  <c r="M676" i="1"/>
  <c r="P676" i="1" s="1"/>
  <c r="M677" i="1"/>
  <c r="P677" i="1" s="1"/>
  <c r="M678" i="1"/>
  <c r="P678" i="1" s="1"/>
  <c r="M679" i="1"/>
  <c r="Q679" i="1" s="1"/>
  <c r="M680" i="1"/>
  <c r="P680" i="1" s="1"/>
  <c r="M681" i="1"/>
  <c r="M687" i="1"/>
  <c r="P687" i="1" s="1"/>
  <c r="M688" i="1"/>
  <c r="P688" i="1" s="1"/>
  <c r="M689" i="1"/>
  <c r="P689" i="1" s="1"/>
  <c r="M692" i="1"/>
  <c r="P692" i="1" s="1"/>
  <c r="M693" i="1"/>
  <c r="P693" i="1" s="1"/>
  <c r="M694" i="1"/>
  <c r="P694" i="1" s="1"/>
  <c r="M695" i="1"/>
  <c r="P695" i="1" s="1"/>
  <c r="M696" i="1"/>
  <c r="P696" i="1" s="1"/>
  <c r="M697" i="1"/>
  <c r="Q697" i="1" s="1"/>
  <c r="M698" i="1"/>
  <c r="P698" i="1" s="1"/>
  <c r="M699" i="1"/>
  <c r="P699" i="1" s="1"/>
  <c r="M700" i="1"/>
  <c r="P700" i="1" s="1"/>
  <c r="M701" i="1"/>
  <c r="P701" i="1" s="1"/>
  <c r="M702" i="1"/>
  <c r="P702" i="1" s="1"/>
  <c r="AS710" i="1" l="1"/>
  <c r="AS727" i="1"/>
  <c r="AR729" i="1"/>
  <c r="AS730" i="1"/>
  <c r="AR725" i="1"/>
  <c r="AS725" i="1"/>
  <c r="AR727" i="1"/>
  <c r="AS726" i="1"/>
  <c r="AS722" i="1"/>
  <c r="AS724" i="1"/>
  <c r="AS717" i="1"/>
  <c r="AR717" i="1"/>
  <c r="AS714" i="1"/>
  <c r="AR715" i="1"/>
  <c r="AS715" i="1"/>
  <c r="AS707" i="1"/>
  <c r="AR708" i="1"/>
  <c r="AS713" i="1"/>
  <c r="AR713" i="1"/>
  <c r="AS708" i="1"/>
  <c r="AS712" i="1"/>
  <c r="AR711" i="1"/>
  <c r="AR705" i="1"/>
  <c r="AR710" i="1"/>
  <c r="AS704" i="1"/>
  <c r="AR706" i="1"/>
  <c r="AS706" i="1"/>
  <c r="AR709" i="1"/>
  <c r="AS709" i="1"/>
  <c r="AI703" i="1" a="1"/>
  <c r="AI703" i="1" s="1"/>
  <c r="AN703" i="1" a="1"/>
  <c r="AN703" i="1" s="1"/>
  <c r="AS703" i="1" s="1"/>
  <c r="AL703" i="1"/>
  <c r="AP654" i="1" a="1"/>
  <c r="AP654" i="1" s="1"/>
  <c r="AN644" i="1" a="1"/>
  <c r="AN644" i="1" s="1"/>
  <c r="AO633" i="1" a="1"/>
  <c r="AO633" i="1" s="1"/>
  <c r="AP622" i="1" a="1"/>
  <c r="AP622" i="1" s="1"/>
  <c r="AN612" i="1" a="1"/>
  <c r="AN612" i="1" s="1"/>
  <c r="AO601" i="1" a="1"/>
  <c r="AO601" i="1" s="1"/>
  <c r="AP590" i="1" a="1"/>
  <c r="AP590" i="1" s="1"/>
  <c r="AN580" i="1" a="1"/>
  <c r="AN580" i="1" s="1"/>
  <c r="AO646" i="1" a="1"/>
  <c r="AO646" i="1" s="1"/>
  <c r="AN625" i="1" a="1"/>
  <c r="AN625" i="1" s="1"/>
  <c r="AP557" i="1" a="1"/>
  <c r="AP557" i="1" s="1"/>
  <c r="AP588" i="1" a="1"/>
  <c r="AP588" i="1" s="1"/>
  <c r="AP652" i="1" a="1"/>
  <c r="AP652" i="1" s="1"/>
  <c r="AP620" i="1" a="1"/>
  <c r="AP620" i="1" s="1"/>
  <c r="AN593" i="1" a="1"/>
  <c r="AN593" i="1" s="1"/>
  <c r="AO582" i="1" a="1"/>
  <c r="AO582" i="1" s="1"/>
  <c r="AO563" i="1" a="1"/>
  <c r="AO563" i="1" s="1"/>
  <c r="AO548" i="1" a="1"/>
  <c r="AO548" i="1" s="1"/>
  <c r="AK200" i="1" a="1"/>
  <c r="AK200" i="1" s="1"/>
  <c r="AP200" i="1" a="1"/>
  <c r="AP200" i="1" s="1"/>
  <c r="AO648" i="1" a="1"/>
  <c r="AO648" i="1" s="1"/>
  <c r="AP605" i="1" a="1"/>
  <c r="AP605" i="1" s="1"/>
  <c r="AH671" i="1" a="1"/>
  <c r="AH671" i="1" s="1"/>
  <c r="AH495" i="1" a="1"/>
  <c r="AH495" i="1" s="1"/>
  <c r="AH391" i="1" a="1"/>
  <c r="AH391" i="1" s="1"/>
  <c r="AH15" i="1" a="1"/>
  <c r="AH15" i="1" s="1"/>
  <c r="AH702" i="1" a="1"/>
  <c r="AH702" i="1" s="1"/>
  <c r="AH78" i="1" a="1"/>
  <c r="AH78" i="1" s="1"/>
  <c r="AH8" i="1" a="1"/>
  <c r="AH8" i="1" s="1"/>
  <c r="AH699" i="1" a="1"/>
  <c r="AH699" i="1" s="1"/>
  <c r="AH491" i="1" a="1"/>
  <c r="AH491" i="1" s="1"/>
  <c r="AH489" i="1" a="1"/>
  <c r="AH489" i="1" s="1"/>
  <c r="AG15" i="1"/>
  <c r="AG702" i="1"/>
  <c r="AG78" i="1"/>
  <c r="AG489" i="1"/>
  <c r="AG671" i="1"/>
  <c r="AG495" i="1"/>
  <c r="AG391" i="1"/>
  <c r="AG200" i="1"/>
  <c r="AG563" i="1"/>
  <c r="AG491" i="1"/>
  <c r="AG8" i="1"/>
  <c r="AC688" i="1" a="1"/>
  <c r="AC688" i="1" s="1"/>
  <c r="AM688" i="1" s="1" a="1"/>
  <c r="AM688" i="1" s="1"/>
  <c r="AE688" i="1" a="1"/>
  <c r="AE688" i="1" s="1"/>
  <c r="AF688" i="1" a="1"/>
  <c r="AF688" i="1" s="1"/>
  <c r="AC624" i="1" a="1"/>
  <c r="AC624" i="1" s="1"/>
  <c r="AM624" i="1" s="1" a="1"/>
  <c r="AM624" i="1" s="1"/>
  <c r="AE624" i="1" a="1"/>
  <c r="AE624" i="1" s="1"/>
  <c r="AF624" i="1" a="1"/>
  <c r="AF624" i="1" s="1"/>
  <c r="AC488" i="1" a="1"/>
  <c r="AC488" i="1" s="1"/>
  <c r="AM488" i="1" s="1" a="1"/>
  <c r="AM488" i="1" s="1"/>
  <c r="AD488" i="1" a="1"/>
  <c r="AD488" i="1" s="1"/>
  <c r="AE488" i="1" a="1"/>
  <c r="AE488" i="1" s="1"/>
  <c r="AF488" i="1" a="1"/>
  <c r="AF488" i="1" s="1"/>
  <c r="AC683" i="1" a="1"/>
  <c r="AC683" i="1" s="1"/>
  <c r="AM683" i="1" s="1" a="1"/>
  <c r="AM683" i="1" s="1"/>
  <c r="AD683" i="1" a="1"/>
  <c r="AD683" i="1" s="1"/>
  <c r="AE683" i="1" a="1"/>
  <c r="AE683" i="1" s="1"/>
  <c r="AE675" i="1" a="1"/>
  <c r="AE675" i="1" s="1"/>
  <c r="AF675" i="1" a="1"/>
  <c r="AF675" i="1" s="1"/>
  <c r="AC667" i="1" a="1"/>
  <c r="AC667" i="1" s="1"/>
  <c r="AM667" i="1" s="1" a="1"/>
  <c r="AM667" i="1" s="1"/>
  <c r="AD667" i="1" a="1"/>
  <c r="AD667" i="1" s="1"/>
  <c r="AE667" i="1" a="1"/>
  <c r="AE667" i="1" s="1"/>
  <c r="AE659" i="1" a="1"/>
  <c r="AE659" i="1" s="1"/>
  <c r="AF659" i="1" a="1"/>
  <c r="AF659" i="1" s="1"/>
  <c r="AD651" i="1" a="1"/>
  <c r="AD651" i="1" s="1"/>
  <c r="AE651" i="1" a="1"/>
  <c r="AE651" i="1" s="1"/>
  <c r="AF651" i="1" a="1"/>
  <c r="AF651" i="1" s="1"/>
  <c r="AD643" i="1" a="1"/>
  <c r="AD643" i="1" s="1"/>
  <c r="AE643" i="1" a="1"/>
  <c r="AE643" i="1" s="1"/>
  <c r="AF643" i="1" a="1"/>
  <c r="AF643" i="1" s="1"/>
  <c r="AD635" i="1" a="1"/>
  <c r="AD635" i="1" s="1"/>
  <c r="AE635" i="1" a="1"/>
  <c r="AE635" i="1" s="1"/>
  <c r="AE627" i="1" a="1"/>
  <c r="AE627" i="1" s="1"/>
  <c r="AF627" i="1" a="1"/>
  <c r="AF627" i="1" s="1"/>
  <c r="AD619" i="1" a="1"/>
  <c r="AD619" i="1" s="1"/>
  <c r="AE619" i="1" a="1"/>
  <c r="AE619" i="1" s="1"/>
  <c r="AF619" i="1" a="1"/>
  <c r="AF619" i="1" s="1"/>
  <c r="AC611" i="1" a="1"/>
  <c r="AC611" i="1" s="1"/>
  <c r="AM611" i="1" s="1" a="1"/>
  <c r="AM611" i="1" s="1"/>
  <c r="AD611" i="1" a="1"/>
  <c r="AD611" i="1" s="1"/>
  <c r="AF611" i="1" a="1"/>
  <c r="AF611" i="1" s="1"/>
  <c r="AC603" i="1" a="1"/>
  <c r="AC603" i="1" s="1"/>
  <c r="AM603" i="1" s="1" a="1"/>
  <c r="AM603" i="1" s="1"/>
  <c r="AD603" i="1" a="1"/>
  <c r="AD603" i="1" s="1"/>
  <c r="AE603" i="1" a="1"/>
  <c r="AE603" i="1" s="1"/>
  <c r="AE595" i="1" a="1"/>
  <c r="AE595" i="1" s="1"/>
  <c r="AF595" i="1" a="1"/>
  <c r="AF595" i="1" s="1"/>
  <c r="AC587" i="1" a="1"/>
  <c r="AC587" i="1" s="1"/>
  <c r="AM587" i="1" s="1" a="1"/>
  <c r="AM587" i="1" s="1"/>
  <c r="AD587" i="1" a="1"/>
  <c r="AD587" i="1" s="1"/>
  <c r="AE587" i="1" a="1"/>
  <c r="AE587" i="1" s="1"/>
  <c r="AF587" i="1" a="1"/>
  <c r="AF587" i="1" s="1"/>
  <c r="AF579" i="1" a="1"/>
  <c r="AF579" i="1" s="1"/>
  <c r="AE579" i="1" a="1"/>
  <c r="AE579" i="1" s="1"/>
  <c r="AD579" i="1" a="1"/>
  <c r="AD579" i="1" s="1"/>
  <c r="AC571" i="1" a="1"/>
  <c r="AC571" i="1" s="1"/>
  <c r="AM571" i="1" s="1" a="1"/>
  <c r="AM571" i="1" s="1"/>
  <c r="AF571" i="1" a="1"/>
  <c r="AF571" i="1" s="1"/>
  <c r="AE571" i="1" a="1"/>
  <c r="AE571" i="1" s="1"/>
  <c r="AD571" i="1" a="1"/>
  <c r="AD571" i="1" s="1"/>
  <c r="AF555" i="1" a="1"/>
  <c r="AF555" i="1" s="1"/>
  <c r="AE555" i="1" a="1"/>
  <c r="AE555" i="1" s="1"/>
  <c r="AD555" i="1" a="1"/>
  <c r="AD555" i="1" s="1"/>
  <c r="AC547" i="1" a="1"/>
  <c r="AC547" i="1" s="1"/>
  <c r="AM547" i="1" s="1" a="1"/>
  <c r="AM547" i="1" s="1"/>
  <c r="AD547" i="1" a="1"/>
  <c r="AD547" i="1" s="1"/>
  <c r="AE547" i="1" a="1"/>
  <c r="AE547" i="1" s="1"/>
  <c r="AC539" i="1" a="1"/>
  <c r="AC539" i="1" s="1"/>
  <c r="AM539" i="1" s="1" a="1"/>
  <c r="AM539" i="1" s="1"/>
  <c r="AE539" i="1" a="1"/>
  <c r="AE539" i="1" s="1"/>
  <c r="AD539" i="1" a="1"/>
  <c r="AD539" i="1" s="1"/>
  <c r="AD531" i="1" a="1"/>
  <c r="AD531" i="1" s="1"/>
  <c r="AF531" i="1" a="1"/>
  <c r="AF531" i="1" s="1"/>
  <c r="AC523" i="1" a="1"/>
  <c r="AC523" i="1" s="1"/>
  <c r="AM523" i="1" s="1" a="1"/>
  <c r="AM523" i="1" s="1"/>
  <c r="AE523" i="1" a="1"/>
  <c r="AE523" i="1" s="1"/>
  <c r="AD515" i="1" a="1"/>
  <c r="AD515" i="1" s="1"/>
  <c r="AE515" i="1" a="1"/>
  <c r="AE515" i="1" s="1"/>
  <c r="AF515" i="1" a="1"/>
  <c r="AF515" i="1" s="1"/>
  <c r="AC507" i="1" a="1"/>
  <c r="AC507" i="1" s="1"/>
  <c r="AM507" i="1" s="1" a="1"/>
  <c r="AM507" i="1" s="1"/>
  <c r="AD507" i="1" a="1"/>
  <c r="AD507" i="1" s="1"/>
  <c r="AE507" i="1" a="1"/>
  <c r="AE507" i="1" s="1"/>
  <c r="AF507" i="1" a="1"/>
  <c r="AF507" i="1" s="1"/>
  <c r="AD499" i="1" a="1"/>
  <c r="AD499" i="1" s="1"/>
  <c r="AC483" i="1" a="1"/>
  <c r="AC483" i="1" s="1"/>
  <c r="AM483" i="1" s="1" a="1"/>
  <c r="AM483" i="1" s="1"/>
  <c r="AD483" i="1" a="1"/>
  <c r="AD483" i="1" s="1"/>
  <c r="AE483" i="1" a="1"/>
  <c r="AE483" i="1" s="1"/>
  <c r="AF483" i="1" a="1"/>
  <c r="AF483" i="1" s="1"/>
  <c r="AC475" i="1" a="1"/>
  <c r="AC475" i="1" s="1"/>
  <c r="AM475" i="1" s="1" a="1"/>
  <c r="AM475" i="1" s="1"/>
  <c r="AD475" i="1" a="1"/>
  <c r="AD475" i="1" s="1"/>
  <c r="AE475" i="1" a="1"/>
  <c r="AE475" i="1" s="1"/>
  <c r="AC467" i="1" a="1"/>
  <c r="AC467" i="1" s="1"/>
  <c r="AM467" i="1" s="1" a="1"/>
  <c r="AM467" i="1" s="1"/>
  <c r="AE467" i="1" a="1"/>
  <c r="AE467" i="1" s="1"/>
  <c r="AF467" i="1" a="1"/>
  <c r="AF467" i="1" s="1"/>
  <c r="AC459" i="1" a="1"/>
  <c r="AC459" i="1" s="1"/>
  <c r="AM459" i="1" s="1" a="1"/>
  <c r="AM459" i="1" s="1"/>
  <c r="AD459" i="1" a="1"/>
  <c r="AD459" i="1" s="1"/>
  <c r="AE459" i="1" a="1"/>
  <c r="AE459" i="1" s="1"/>
  <c r="AC451" i="1" a="1"/>
  <c r="AC451" i="1" s="1"/>
  <c r="AD451" i="1" a="1"/>
  <c r="AD451" i="1" s="1"/>
  <c r="AE451" i="1" a="1"/>
  <c r="AE451" i="1" s="1"/>
  <c r="AF451" i="1" a="1"/>
  <c r="AF451" i="1" s="1"/>
  <c r="AC443" i="1" a="1"/>
  <c r="AC443" i="1" s="1"/>
  <c r="AM443" i="1" s="1" a="1"/>
  <c r="AM443" i="1" s="1"/>
  <c r="AD443" i="1" a="1"/>
  <c r="AD443" i="1" s="1"/>
  <c r="AE443" i="1" a="1"/>
  <c r="AE443" i="1" s="1"/>
  <c r="AF443" i="1" a="1"/>
  <c r="AF443" i="1" s="1"/>
  <c r="AC435" i="1" a="1"/>
  <c r="AC435" i="1" s="1"/>
  <c r="AM435" i="1" s="1" a="1"/>
  <c r="AM435" i="1" s="1"/>
  <c r="AD435" i="1" a="1"/>
  <c r="AD435" i="1" s="1"/>
  <c r="AE435" i="1" a="1"/>
  <c r="AE435" i="1" s="1"/>
  <c r="AF435" i="1" a="1"/>
  <c r="AF435" i="1" s="1"/>
  <c r="AD427" i="1" a="1"/>
  <c r="AD427" i="1" s="1"/>
  <c r="AE427" i="1" a="1"/>
  <c r="AE427" i="1" s="1"/>
  <c r="AF427" i="1" a="1"/>
  <c r="AF427" i="1" s="1"/>
  <c r="AC419" i="1" a="1"/>
  <c r="AC419" i="1" s="1"/>
  <c r="AM419" i="1" s="1" a="1"/>
  <c r="AM419" i="1" s="1"/>
  <c r="AD419" i="1" a="1"/>
  <c r="AD419" i="1" s="1"/>
  <c r="AF419" i="1" a="1"/>
  <c r="AF419" i="1" s="1"/>
  <c r="AE411" i="1" a="1"/>
  <c r="AE411" i="1" s="1"/>
  <c r="AD411" i="1" a="1"/>
  <c r="AD411" i="1" s="1"/>
  <c r="AF411" i="1" a="1"/>
  <c r="AF411" i="1" s="1"/>
  <c r="AE403" i="1" a="1"/>
  <c r="AE403" i="1" s="1"/>
  <c r="AF403" i="1" a="1"/>
  <c r="AF403" i="1" s="1"/>
  <c r="AF699" i="1" a="1"/>
  <c r="AF699" i="1" s="1"/>
  <c r="AF667" i="1" a="1"/>
  <c r="AF667" i="1" s="1"/>
  <c r="AF635" i="1" a="1"/>
  <c r="AF635" i="1" s="1"/>
  <c r="AC656" i="1" a="1"/>
  <c r="AC656" i="1" s="1"/>
  <c r="AM656" i="1" s="1" a="1"/>
  <c r="AM656" i="1" s="1"/>
  <c r="AD656" i="1" a="1"/>
  <c r="AD656" i="1" s="1"/>
  <c r="AE656" i="1" a="1"/>
  <c r="AE656" i="1" s="1"/>
  <c r="AF656" i="1" a="1"/>
  <c r="AF656" i="1" s="1"/>
  <c r="AC472" i="1" a="1"/>
  <c r="AC472" i="1" s="1"/>
  <c r="AM472" i="1" s="1" a="1"/>
  <c r="AM472" i="1" s="1"/>
  <c r="AE472" i="1" a="1"/>
  <c r="AE472" i="1" s="1"/>
  <c r="AF472" i="1" a="1"/>
  <c r="AF472" i="1" s="1"/>
  <c r="AC698" i="1" a="1"/>
  <c r="AC698" i="1" s="1"/>
  <c r="AM698" i="1" s="1" a="1"/>
  <c r="AM698" i="1" s="1"/>
  <c r="AE698" i="1" a="1"/>
  <c r="AE698" i="1" s="1"/>
  <c r="AC682" i="1" a="1"/>
  <c r="AC682" i="1" s="1"/>
  <c r="AM682" i="1" s="1" a="1"/>
  <c r="AM682" i="1" s="1"/>
  <c r="AD682" i="1" a="1"/>
  <c r="AD682" i="1" s="1"/>
  <c r="AE682" i="1" a="1"/>
  <c r="AE682" i="1" s="1"/>
  <c r="AE674" i="1" a="1"/>
  <c r="AE674" i="1" s="1"/>
  <c r="AF674" i="1" a="1"/>
  <c r="AF674" i="1" s="1"/>
  <c r="AC666" i="1" a="1"/>
  <c r="AC666" i="1" s="1"/>
  <c r="AM666" i="1" s="1" a="1"/>
  <c r="AM666" i="1" s="1"/>
  <c r="AE666" i="1" a="1"/>
  <c r="AE666" i="1" s="1"/>
  <c r="AF666" i="1" a="1"/>
  <c r="AF666" i="1" s="1"/>
  <c r="AC658" i="1" a="1"/>
  <c r="AC658" i="1" s="1"/>
  <c r="AM658" i="1" s="1" a="1"/>
  <c r="AM658" i="1" s="1"/>
  <c r="AD658" i="1" a="1"/>
  <c r="AD658" i="1" s="1"/>
  <c r="AE658" i="1" a="1"/>
  <c r="AE658" i="1" s="1"/>
  <c r="AF658" i="1" a="1"/>
  <c r="AF658" i="1" s="1"/>
  <c r="AC650" i="1" a="1"/>
  <c r="AC650" i="1" s="1"/>
  <c r="AM650" i="1" s="1" a="1"/>
  <c r="AM650" i="1" s="1"/>
  <c r="AF650" i="1" a="1"/>
  <c r="AF650" i="1" s="1"/>
  <c r="AE650" i="1" a="1"/>
  <c r="AE650" i="1" s="1"/>
  <c r="AE642" i="1" a="1"/>
  <c r="AE642" i="1" s="1"/>
  <c r="AF642" i="1" a="1"/>
  <c r="AF642" i="1" s="1"/>
  <c r="AD634" i="1" a="1"/>
  <c r="AD634" i="1" s="1"/>
  <c r="AE634" i="1" a="1"/>
  <c r="AE634" i="1" s="1"/>
  <c r="AF634" i="1" a="1"/>
  <c r="AF634" i="1" s="1"/>
  <c r="AD626" i="1" a="1"/>
  <c r="AD626" i="1" s="1"/>
  <c r="AE626" i="1" a="1"/>
  <c r="AE626" i="1" s="1"/>
  <c r="AF626" i="1" a="1"/>
  <c r="AF626" i="1" s="1"/>
  <c r="AF618" i="1" a="1"/>
  <c r="AF618" i="1" s="1"/>
  <c r="AD618" i="1" a="1"/>
  <c r="AD618" i="1" s="1"/>
  <c r="AE618" i="1" a="1"/>
  <c r="AE618" i="1" s="1"/>
  <c r="AC610" i="1" a="1"/>
  <c r="AC610" i="1" s="1"/>
  <c r="AM610" i="1" s="1" a="1"/>
  <c r="AM610" i="1" s="1"/>
  <c r="AF610" i="1" a="1"/>
  <c r="AF610" i="1" s="1"/>
  <c r="AC602" i="1" a="1"/>
  <c r="AC602" i="1" s="1"/>
  <c r="AM602" i="1" s="1" a="1"/>
  <c r="AM602" i="1" s="1"/>
  <c r="AD602" i="1" a="1"/>
  <c r="AD602" i="1" s="1"/>
  <c r="AE602" i="1" a="1"/>
  <c r="AE602" i="1" s="1"/>
  <c r="AF602" i="1" a="1"/>
  <c r="AF602" i="1" s="1"/>
  <c r="AC594" i="1" a="1"/>
  <c r="AC594" i="1" s="1"/>
  <c r="AM594" i="1" s="1" a="1"/>
  <c r="AM594" i="1" s="1"/>
  <c r="AD594" i="1" a="1"/>
  <c r="AD594" i="1" s="1"/>
  <c r="AE594" i="1" a="1"/>
  <c r="AE594" i="1" s="1"/>
  <c r="AF594" i="1" a="1"/>
  <c r="AF594" i="1" s="1"/>
  <c r="AC586" i="1" a="1"/>
  <c r="AC586" i="1" s="1"/>
  <c r="AM586" i="1" s="1" a="1"/>
  <c r="AM586" i="1" s="1"/>
  <c r="AF586" i="1" a="1"/>
  <c r="AF586" i="1" s="1"/>
  <c r="AD586" i="1" a="1"/>
  <c r="AD586" i="1" s="1"/>
  <c r="AC578" i="1" a="1"/>
  <c r="AC578" i="1" s="1"/>
  <c r="AE578" i="1" a="1"/>
  <c r="AE578" i="1" s="1"/>
  <c r="AF578" i="1" a="1"/>
  <c r="AF578" i="1" s="1"/>
  <c r="AD578" i="1" a="1"/>
  <c r="AD578" i="1" s="1"/>
  <c r="AE570" i="1" a="1"/>
  <c r="AE570" i="1" s="1"/>
  <c r="AF570" i="1" a="1"/>
  <c r="AF570" i="1" s="1"/>
  <c r="AC562" i="1" a="1"/>
  <c r="AC562" i="1" s="1"/>
  <c r="AM562" i="1" s="1" a="1"/>
  <c r="AM562" i="1" s="1"/>
  <c r="AE562" i="1" a="1"/>
  <c r="AE562" i="1" s="1"/>
  <c r="AF562" i="1" a="1"/>
  <c r="AF562" i="1" s="1"/>
  <c r="AE554" i="1" a="1"/>
  <c r="AE554" i="1" s="1"/>
  <c r="AF554" i="1" a="1"/>
  <c r="AF554" i="1" s="1"/>
  <c r="AD554" i="1" a="1"/>
  <c r="AD554" i="1" s="1"/>
  <c r="AC546" i="1" a="1"/>
  <c r="AC546" i="1" s="1"/>
  <c r="AM546" i="1" s="1" a="1"/>
  <c r="AM546" i="1" s="1"/>
  <c r="AF546" i="1" a="1"/>
  <c r="AF546" i="1" s="1"/>
  <c r="AC538" i="1" a="1"/>
  <c r="AC538" i="1" s="1"/>
  <c r="AM538" i="1" s="1" a="1"/>
  <c r="AM538" i="1" s="1"/>
  <c r="AF538" i="1" a="1"/>
  <c r="AF538" i="1" s="1"/>
  <c r="AD538" i="1" a="1"/>
  <c r="AD538" i="1" s="1"/>
  <c r="AE538" i="1" a="1"/>
  <c r="AE538" i="1" s="1"/>
  <c r="AC530" i="1" a="1"/>
  <c r="AC530" i="1" s="1"/>
  <c r="AM530" i="1" s="1" a="1"/>
  <c r="AM530" i="1" s="1"/>
  <c r="AD530" i="1" a="1"/>
  <c r="AD530" i="1" s="1"/>
  <c r="AE530" i="1" a="1"/>
  <c r="AE530" i="1" s="1"/>
  <c r="AF530" i="1" a="1"/>
  <c r="AF530" i="1" s="1"/>
  <c r="AC522" i="1" a="1"/>
  <c r="AC522" i="1" s="1"/>
  <c r="AM522" i="1" s="1" a="1"/>
  <c r="AM522" i="1" s="1"/>
  <c r="AF522" i="1" a="1"/>
  <c r="AF522" i="1" s="1"/>
  <c r="AE522" i="1" a="1"/>
  <c r="AE522" i="1" s="1"/>
  <c r="AD514" i="1" a="1"/>
  <c r="AD514" i="1" s="1"/>
  <c r="AF514" i="1" a="1"/>
  <c r="AF514" i="1" s="1"/>
  <c r="AE514" i="1" a="1"/>
  <c r="AE514" i="1" s="1"/>
  <c r="AC506" i="1" a="1"/>
  <c r="AC506" i="1" s="1"/>
  <c r="AM506" i="1" s="1" a="1"/>
  <c r="AM506" i="1" s="1"/>
  <c r="AE506" i="1" a="1"/>
  <c r="AE506" i="1" s="1"/>
  <c r="AF506" i="1" a="1"/>
  <c r="AF506" i="1" s="1"/>
  <c r="AD506" i="1" a="1"/>
  <c r="AD506" i="1" s="1"/>
  <c r="AD498" i="1" a="1"/>
  <c r="AD498" i="1" s="1"/>
  <c r="AD490" i="1" a="1"/>
  <c r="AD490" i="1" s="1"/>
  <c r="AE490" i="1" a="1"/>
  <c r="AE490" i="1" s="1"/>
  <c r="AF490" i="1" a="1"/>
  <c r="AF490" i="1" s="1"/>
  <c r="AC482" i="1" a="1"/>
  <c r="AC482" i="1" s="1"/>
  <c r="AM482" i="1" s="1" a="1"/>
  <c r="AM482" i="1" s="1"/>
  <c r="AD482" i="1" a="1"/>
  <c r="AD482" i="1" s="1"/>
  <c r="AF482" i="1" a="1"/>
  <c r="AF482" i="1" s="1"/>
  <c r="AC474" i="1" a="1"/>
  <c r="AC474" i="1" s="1"/>
  <c r="AM474" i="1" s="1" a="1"/>
  <c r="AM474" i="1" s="1"/>
  <c r="AE474" i="1" a="1"/>
  <c r="AE474" i="1" s="1"/>
  <c r="AF474" i="1" a="1"/>
  <c r="AF474" i="1" s="1"/>
  <c r="AC466" i="1" a="1"/>
  <c r="AC466" i="1" s="1"/>
  <c r="AM466" i="1" s="1" a="1"/>
  <c r="AM466" i="1" s="1"/>
  <c r="AD466" i="1" a="1"/>
  <c r="AD466" i="1" s="1"/>
  <c r="AE466" i="1" a="1"/>
  <c r="AE466" i="1" s="1"/>
  <c r="AF466" i="1" a="1"/>
  <c r="AF466" i="1" s="1"/>
  <c r="AC458" i="1" a="1"/>
  <c r="AC458" i="1" s="1"/>
  <c r="AM458" i="1" s="1" a="1"/>
  <c r="AM458" i="1" s="1"/>
  <c r="AD458" i="1" a="1"/>
  <c r="AD458" i="1" s="1"/>
  <c r="AE458" i="1" a="1"/>
  <c r="AE458" i="1" s="1"/>
  <c r="AC450" i="1" a="1"/>
  <c r="AC450" i="1" s="1"/>
  <c r="AD450" i="1" a="1"/>
  <c r="AD450" i="1" s="1"/>
  <c r="AE450" i="1" a="1"/>
  <c r="AE450" i="1" s="1"/>
  <c r="AF450" i="1" a="1"/>
  <c r="AF450" i="1" s="1"/>
  <c r="AC442" i="1" a="1"/>
  <c r="AC442" i="1" s="1"/>
  <c r="AM442" i="1" s="1" a="1"/>
  <c r="AM442" i="1" s="1"/>
  <c r="AD442" i="1" a="1"/>
  <c r="AD442" i="1" s="1"/>
  <c r="AF442" i="1" a="1"/>
  <c r="AF442" i="1" s="1"/>
  <c r="AC434" i="1" a="1"/>
  <c r="AC434" i="1" s="1"/>
  <c r="AM434" i="1" s="1" a="1"/>
  <c r="AM434" i="1" s="1"/>
  <c r="AD434" i="1" a="1"/>
  <c r="AD434" i="1" s="1"/>
  <c r="AE434" i="1" a="1"/>
  <c r="AE434" i="1" s="1"/>
  <c r="AC680" i="1" a="1"/>
  <c r="AC680" i="1" s="1"/>
  <c r="AM680" i="1" s="1" a="1"/>
  <c r="AM680" i="1" s="1"/>
  <c r="AF680" i="1" a="1"/>
  <c r="AF680" i="1" s="1"/>
  <c r="AD680" i="1" a="1"/>
  <c r="AD680" i="1" s="1"/>
  <c r="AC608" i="1" a="1"/>
  <c r="AC608" i="1" s="1"/>
  <c r="AM608" i="1" s="1" a="1"/>
  <c r="AM608" i="1" s="1"/>
  <c r="AD608" i="1" a="1"/>
  <c r="AD608" i="1" s="1"/>
  <c r="AF608" i="1" a="1"/>
  <c r="AF608" i="1" s="1"/>
  <c r="AD456" i="1" a="1"/>
  <c r="AD456" i="1" s="1"/>
  <c r="AE456" i="1" a="1"/>
  <c r="AE456" i="1" s="1"/>
  <c r="AF456" i="1" a="1"/>
  <c r="AF456" i="1" s="1"/>
  <c r="AC697" i="1" a="1"/>
  <c r="AC697" i="1" s="1"/>
  <c r="AM697" i="1" s="1" a="1"/>
  <c r="AM697" i="1" s="1"/>
  <c r="AF697" i="1" a="1"/>
  <c r="AF697" i="1" s="1"/>
  <c r="AD697" i="1" a="1"/>
  <c r="AD697" i="1" s="1"/>
  <c r="AC689" i="1" a="1"/>
  <c r="AC689" i="1" s="1"/>
  <c r="AM689" i="1" s="1" a="1"/>
  <c r="AM689" i="1" s="1"/>
  <c r="AE689" i="1" a="1"/>
  <c r="AE689" i="1" s="1"/>
  <c r="AC681" i="1" a="1"/>
  <c r="AC681" i="1" s="1"/>
  <c r="AM681" i="1" s="1" a="1"/>
  <c r="AM681" i="1" s="1"/>
  <c r="AD681" i="1" a="1"/>
  <c r="AD681" i="1" s="1"/>
  <c r="AF681" i="1" a="1"/>
  <c r="AF681" i="1" s="1"/>
  <c r="AD673" i="1" a="1"/>
  <c r="AD673" i="1" s="1"/>
  <c r="AE673" i="1" a="1"/>
  <c r="AE673" i="1" s="1"/>
  <c r="AF673" i="1" a="1"/>
  <c r="AF673" i="1" s="1"/>
  <c r="AC665" i="1" a="1"/>
  <c r="AC665" i="1" s="1"/>
  <c r="AM665" i="1" s="1" a="1"/>
  <c r="AM665" i="1" s="1"/>
  <c r="AF665" i="1" a="1"/>
  <c r="AF665" i="1" s="1"/>
  <c r="AD665" i="1" a="1"/>
  <c r="AD665" i="1" s="1"/>
  <c r="AC657" i="1" a="1"/>
  <c r="AC657" i="1" s="1"/>
  <c r="AM657" i="1" s="1" a="1"/>
  <c r="AM657" i="1" s="1"/>
  <c r="AE657" i="1" a="1"/>
  <c r="AE657" i="1" s="1"/>
  <c r="AF657" i="1" a="1"/>
  <c r="AF657" i="1" s="1"/>
  <c r="AC649" i="1" a="1"/>
  <c r="AC649" i="1" s="1"/>
  <c r="AM649" i="1" s="1" a="1"/>
  <c r="AM649" i="1" s="1"/>
  <c r="AD649" i="1" a="1"/>
  <c r="AD649" i="1" s="1"/>
  <c r="AE649" i="1" a="1"/>
  <c r="AE649" i="1" s="1"/>
  <c r="AF649" i="1" a="1"/>
  <c r="AF649" i="1" s="1"/>
  <c r="AD641" i="1" a="1"/>
  <c r="AD641" i="1" s="1"/>
  <c r="AE641" i="1" a="1"/>
  <c r="AE641" i="1" s="1"/>
  <c r="AF641" i="1" a="1"/>
  <c r="AF641" i="1" s="1"/>
  <c r="AF633" i="1" a="1"/>
  <c r="AF633" i="1" s="1"/>
  <c r="AD633" i="1" a="1"/>
  <c r="AD633" i="1" s="1"/>
  <c r="AC625" i="1" a="1"/>
  <c r="AC625" i="1" s="1"/>
  <c r="AM625" i="1" s="1" a="1"/>
  <c r="AM625" i="1" s="1"/>
  <c r="AE625" i="1" a="1"/>
  <c r="AE625" i="1" s="1"/>
  <c r="AF625" i="1" a="1"/>
  <c r="AF625" i="1" s="1"/>
  <c r="AD617" i="1" a="1"/>
  <c r="AD617" i="1" s="1"/>
  <c r="AE617" i="1" a="1"/>
  <c r="AE617" i="1" s="1"/>
  <c r="AF617" i="1" a="1"/>
  <c r="AF617" i="1" s="1"/>
  <c r="AC609" i="1" a="1"/>
  <c r="AC609" i="1" s="1"/>
  <c r="AM609" i="1" s="1" a="1"/>
  <c r="AM609" i="1" s="1"/>
  <c r="AD609" i="1" a="1"/>
  <c r="AD609" i="1" s="1"/>
  <c r="AF609" i="1" a="1"/>
  <c r="AF609" i="1" s="1"/>
  <c r="AC601" i="1" a="1"/>
  <c r="AC601" i="1" s="1"/>
  <c r="AM601" i="1" s="1" a="1"/>
  <c r="AM601" i="1" s="1"/>
  <c r="AF601" i="1" a="1"/>
  <c r="AF601" i="1" s="1"/>
  <c r="AD601" i="1" a="1"/>
  <c r="AD601" i="1" s="1"/>
  <c r="AC593" i="1" a="1"/>
  <c r="AC593" i="1" s="1"/>
  <c r="AM593" i="1" s="1" a="1"/>
  <c r="AM593" i="1" s="1"/>
  <c r="AE593" i="1" a="1"/>
  <c r="AE593" i="1" s="1"/>
  <c r="AC585" i="1" a="1"/>
  <c r="AC585" i="1" s="1"/>
  <c r="AM585" i="1" s="1" a="1"/>
  <c r="AM585" i="1" s="1"/>
  <c r="AD585" i="1" a="1"/>
  <c r="AD585" i="1" s="1"/>
  <c r="AF585" i="1" a="1"/>
  <c r="AF585" i="1" s="1"/>
  <c r="AD577" i="1" a="1"/>
  <c r="AD577" i="1" s="1"/>
  <c r="AE577" i="1" a="1"/>
  <c r="AE577" i="1" s="1"/>
  <c r="AF577" i="1" a="1"/>
  <c r="AF577" i="1" s="1"/>
  <c r="AD569" i="1" a="1"/>
  <c r="AD569" i="1" s="1"/>
  <c r="AE569" i="1" a="1"/>
  <c r="AE569" i="1" s="1"/>
  <c r="AF569" i="1" a="1"/>
  <c r="AF569" i="1" s="1"/>
  <c r="AC561" i="1" a="1"/>
  <c r="AC561" i="1" s="1"/>
  <c r="AM561" i="1" s="1" a="1"/>
  <c r="AM561" i="1" s="1"/>
  <c r="AE561" i="1" a="1"/>
  <c r="AE561" i="1" s="1"/>
  <c r="AF561" i="1" a="1"/>
  <c r="AF561" i="1" s="1"/>
  <c r="AD553" i="1" a="1"/>
  <c r="AD553" i="1" s="1"/>
  <c r="AE553" i="1" a="1"/>
  <c r="AE553" i="1" s="1"/>
  <c r="AF553" i="1" a="1"/>
  <c r="AF553" i="1" s="1"/>
  <c r="AE545" i="1" a="1"/>
  <c r="AE545" i="1" s="1"/>
  <c r="AF545" i="1" a="1"/>
  <c r="AF545" i="1" s="1"/>
  <c r="AD545" i="1" a="1"/>
  <c r="AD545" i="1" s="1"/>
  <c r="AD537" i="1" a="1"/>
  <c r="AD537" i="1" s="1"/>
  <c r="AE537" i="1" a="1"/>
  <c r="AE537" i="1" s="1"/>
  <c r="AF537" i="1" a="1"/>
  <c r="AF537" i="1" s="1"/>
  <c r="AC529" i="1" a="1"/>
  <c r="AC529" i="1" s="1"/>
  <c r="AM529" i="1" s="1" a="1"/>
  <c r="AM529" i="1" s="1"/>
  <c r="AD529" i="1" a="1"/>
  <c r="AD529" i="1" s="1"/>
  <c r="AE529" i="1" a="1"/>
  <c r="AE529" i="1" s="1"/>
  <c r="AF529" i="1" a="1"/>
  <c r="AF529" i="1" s="1"/>
  <c r="AC521" i="1" a="1"/>
  <c r="AC521" i="1" s="1"/>
  <c r="AM521" i="1" s="1" a="1"/>
  <c r="AM521" i="1" s="1"/>
  <c r="AF521" i="1" a="1"/>
  <c r="AF521" i="1" s="1"/>
  <c r="AE521" i="1" a="1"/>
  <c r="AE521" i="1" s="1"/>
  <c r="AC513" i="1" a="1"/>
  <c r="AC513" i="1" s="1"/>
  <c r="AM513" i="1" s="1" a="1"/>
  <c r="AM513" i="1" s="1"/>
  <c r="AE513" i="1" a="1"/>
  <c r="AE513" i="1" s="1"/>
  <c r="AF513" i="1" a="1"/>
  <c r="AF513" i="1" s="1"/>
  <c r="AD513" i="1" a="1"/>
  <c r="AD513" i="1" s="1"/>
  <c r="AC505" i="1" a="1"/>
  <c r="AC505" i="1" s="1"/>
  <c r="AM505" i="1" s="1" a="1"/>
  <c r="AM505" i="1" s="1"/>
  <c r="AF505" i="1" a="1"/>
  <c r="AF505" i="1" s="1"/>
  <c r="AE505" i="1" a="1"/>
  <c r="AE505" i="1" s="1"/>
  <c r="AC497" i="1" a="1"/>
  <c r="AC497" i="1" s="1"/>
  <c r="AM497" i="1" s="1" a="1"/>
  <c r="AM497" i="1" s="1"/>
  <c r="AF497" i="1" a="1"/>
  <c r="AF497" i="1" s="1"/>
  <c r="AD497" i="1" a="1"/>
  <c r="AD497" i="1" s="1"/>
  <c r="AE497" i="1" a="1"/>
  <c r="AE497" i="1" s="1"/>
  <c r="AE481" i="1" a="1"/>
  <c r="AE481" i="1" s="1"/>
  <c r="AF481" i="1" a="1"/>
  <c r="AF481" i="1" s="1"/>
  <c r="AC473" i="1" a="1"/>
  <c r="AC473" i="1" s="1"/>
  <c r="AM473" i="1" s="1" a="1"/>
  <c r="AM473" i="1" s="1"/>
  <c r="AF473" i="1" a="1"/>
  <c r="AF473" i="1" s="1"/>
  <c r="AE473" i="1" a="1"/>
  <c r="AE473" i="1" s="1"/>
  <c r="AC465" i="1" a="1"/>
  <c r="AC465" i="1" s="1"/>
  <c r="AM465" i="1" s="1" a="1"/>
  <c r="AM465" i="1" s="1"/>
  <c r="AD465" i="1" a="1"/>
  <c r="AD465" i="1" s="1"/>
  <c r="AE465" i="1" a="1"/>
  <c r="AE465" i="1" s="1"/>
  <c r="AF465" i="1" a="1"/>
  <c r="AF465" i="1" s="1"/>
  <c r="AF457" i="1" a="1"/>
  <c r="AF457" i="1" s="1"/>
  <c r="AE457" i="1" a="1"/>
  <c r="AE457" i="1" s="1"/>
  <c r="AD457" i="1" a="1"/>
  <c r="AD457" i="1" s="1"/>
  <c r="AC449" i="1" a="1"/>
  <c r="AC449" i="1" s="1"/>
  <c r="AM449" i="1" s="1" a="1"/>
  <c r="AM449" i="1" s="1"/>
  <c r="AF449" i="1" a="1"/>
  <c r="AF449" i="1" s="1"/>
  <c r="AC441" i="1" a="1"/>
  <c r="AC441" i="1" s="1"/>
  <c r="AM441" i="1" s="1" a="1"/>
  <c r="AM441" i="1" s="1"/>
  <c r="AF441" i="1" a="1"/>
  <c r="AF441" i="1" s="1"/>
  <c r="AE441" i="1" a="1"/>
  <c r="AE441" i="1" s="1"/>
  <c r="AC433" i="1" a="1"/>
  <c r="AC433" i="1" s="1"/>
  <c r="AM433" i="1" s="1" a="1"/>
  <c r="AM433" i="1" s="1"/>
  <c r="AD433" i="1" a="1"/>
  <c r="AD433" i="1" s="1"/>
  <c r="AF433" i="1" a="1"/>
  <c r="AF433" i="1" s="1"/>
  <c r="AC425" i="1" a="1"/>
  <c r="AC425" i="1" s="1"/>
  <c r="AM425" i="1" s="1" a="1"/>
  <c r="AM425" i="1" s="1"/>
  <c r="AF425" i="1" a="1"/>
  <c r="AF425" i="1" s="1"/>
  <c r="AE425" i="1" a="1"/>
  <c r="AE425" i="1" s="1"/>
  <c r="AC417" i="1" a="1"/>
  <c r="AC417" i="1" s="1"/>
  <c r="AM417" i="1" s="1" a="1"/>
  <c r="AM417" i="1" s="1"/>
  <c r="AD417" i="1" a="1"/>
  <c r="AD417" i="1" s="1"/>
  <c r="AF417" i="1" a="1"/>
  <c r="AF417" i="1" s="1"/>
  <c r="AD409" i="1" a="1"/>
  <c r="AD409" i="1" s="1"/>
  <c r="AE409" i="1" a="1"/>
  <c r="AE409" i="1" s="1"/>
  <c r="AF409" i="1" a="1"/>
  <c r="AF409" i="1" s="1"/>
  <c r="AD401" i="1" a="1"/>
  <c r="AD401" i="1" s="1"/>
  <c r="AE401" i="1" a="1"/>
  <c r="AE401" i="1" s="1"/>
  <c r="AF401" i="1" a="1"/>
  <c r="AF401" i="1" s="1"/>
  <c r="AC393" i="1" a="1"/>
  <c r="AC393" i="1" s="1"/>
  <c r="AM393" i="1" s="1" a="1"/>
  <c r="AM393" i="1" s="1"/>
  <c r="AE393" i="1" a="1"/>
  <c r="AE393" i="1" s="1"/>
  <c r="AF393" i="1" a="1"/>
  <c r="AF393" i="1" s="1"/>
  <c r="AC385" i="1" a="1"/>
  <c r="AC385" i="1" s="1"/>
  <c r="AM385" i="1" s="1" a="1"/>
  <c r="AM385" i="1" s="1"/>
  <c r="AE385" i="1" a="1"/>
  <c r="AE385" i="1" s="1"/>
  <c r="AF385" i="1" a="1"/>
  <c r="AF385" i="1" s="1"/>
  <c r="AC377" i="1" a="1"/>
  <c r="AC377" i="1" s="1"/>
  <c r="AM377" i="1" s="1" a="1"/>
  <c r="AM377" i="1" s="1"/>
  <c r="AE377" i="1" a="1"/>
  <c r="AE377" i="1" s="1"/>
  <c r="AF377" i="1" a="1"/>
  <c r="AF377" i="1" s="1"/>
  <c r="AD377" i="1" a="1"/>
  <c r="AD377" i="1" s="1"/>
  <c r="AE369" i="1" a="1"/>
  <c r="AE369" i="1" s="1"/>
  <c r="AF369" i="1" a="1"/>
  <c r="AF369" i="1" s="1"/>
  <c r="AF361" i="1" a="1"/>
  <c r="AF361" i="1" s="1"/>
  <c r="AD361" i="1" a="1"/>
  <c r="AD361" i="1" s="1"/>
  <c r="AE361" i="1" a="1"/>
  <c r="AE361" i="1" s="1"/>
  <c r="AC353" i="1" a="1"/>
  <c r="AC353" i="1" s="1"/>
  <c r="AM353" i="1" s="1" a="1"/>
  <c r="AM353" i="1" s="1"/>
  <c r="AE353" i="1" a="1"/>
  <c r="AE353" i="1" s="1"/>
  <c r="AF353" i="1" a="1"/>
  <c r="AF353" i="1" s="1"/>
  <c r="AC345" i="1" a="1"/>
  <c r="AC345" i="1" s="1"/>
  <c r="AM345" i="1" s="1" a="1"/>
  <c r="AM345" i="1" s="1"/>
  <c r="AF345" i="1" a="1"/>
  <c r="AF345" i="1" s="1"/>
  <c r="AE345" i="1" a="1"/>
  <c r="AE345" i="1" s="1"/>
  <c r="AC337" i="1" a="1"/>
  <c r="AC337" i="1" s="1"/>
  <c r="AM337" i="1" s="1" a="1"/>
  <c r="AM337" i="1" s="1"/>
  <c r="AD337" i="1" a="1"/>
  <c r="AD337" i="1" s="1"/>
  <c r="AE337" i="1" a="1"/>
  <c r="AE337" i="1" s="1"/>
  <c r="AF337" i="1" a="1"/>
  <c r="AF337" i="1" s="1"/>
  <c r="AC329" i="1" a="1"/>
  <c r="AC329" i="1" s="1"/>
  <c r="AM329" i="1" s="1" a="1"/>
  <c r="AM329" i="1" s="1"/>
  <c r="AF329" i="1" a="1"/>
  <c r="AF329" i="1" s="1"/>
  <c r="AC321" i="1" a="1"/>
  <c r="AC321" i="1" s="1"/>
  <c r="AM321" i="1" s="1" a="1"/>
  <c r="AM321" i="1" s="1"/>
  <c r="AE321" i="1" a="1"/>
  <c r="AE321" i="1" s="1"/>
  <c r="AF321" i="1" a="1"/>
  <c r="AF321" i="1" s="1"/>
  <c r="AD313" i="1" a="1"/>
  <c r="AD313" i="1" s="1"/>
  <c r="AE313" i="1" a="1"/>
  <c r="AE313" i="1" s="1"/>
  <c r="AF313" i="1" a="1"/>
  <c r="AF313" i="1" s="1"/>
  <c r="AC305" i="1" a="1"/>
  <c r="AC305" i="1" s="1"/>
  <c r="AM305" i="1" s="1" a="1"/>
  <c r="AM305" i="1" s="1"/>
  <c r="AF305" i="1" a="1"/>
  <c r="AF305" i="1" s="1"/>
  <c r="AE305" i="1" a="1"/>
  <c r="AE305" i="1" s="1"/>
  <c r="AD297" i="1" a="1"/>
  <c r="AD297" i="1" s="1"/>
  <c r="AE297" i="1" a="1"/>
  <c r="AE297" i="1" s="1"/>
  <c r="AF297" i="1" a="1"/>
  <c r="AF297" i="1" s="1"/>
  <c r="AC289" i="1" a="1"/>
  <c r="AC289" i="1" s="1"/>
  <c r="AM289" i="1" s="1" a="1"/>
  <c r="AM289" i="1" s="1"/>
  <c r="AD289" i="1" a="1"/>
  <c r="AD289" i="1" s="1"/>
  <c r="AF289" i="1" a="1"/>
  <c r="AF289" i="1" s="1"/>
  <c r="AC281" i="1" a="1"/>
  <c r="AC281" i="1" s="1"/>
  <c r="AM281" i="1" s="1" a="1"/>
  <c r="AM281" i="1" s="1"/>
  <c r="AD281" i="1" a="1"/>
  <c r="AD281" i="1" s="1"/>
  <c r="AE281" i="1" a="1"/>
  <c r="AE281" i="1" s="1"/>
  <c r="AF281" i="1" a="1"/>
  <c r="AF281" i="1" s="1"/>
  <c r="AC273" i="1" a="1"/>
  <c r="AC273" i="1" s="1"/>
  <c r="AM273" i="1" s="1" a="1"/>
  <c r="AM273" i="1" s="1"/>
  <c r="AD273" i="1" a="1"/>
  <c r="AD273" i="1" s="1"/>
  <c r="AF273" i="1" a="1"/>
  <c r="AF273" i="1" s="1"/>
  <c r="AC265" i="1" a="1"/>
  <c r="AC265" i="1" s="1"/>
  <c r="AM265" i="1" s="1" a="1"/>
  <c r="AM265" i="1" s="1"/>
  <c r="AE265" i="1" a="1"/>
  <c r="AE265" i="1" s="1"/>
  <c r="AF265" i="1" a="1"/>
  <c r="AF265" i="1" s="1"/>
  <c r="AC257" i="1" a="1"/>
  <c r="AC257" i="1" s="1"/>
  <c r="AM257" i="1" s="1" a="1"/>
  <c r="AM257" i="1" s="1"/>
  <c r="AF257" i="1" a="1"/>
  <c r="AF257" i="1" s="1"/>
  <c r="AD257" i="1" a="1"/>
  <c r="AD257" i="1" s="1"/>
  <c r="AE257" i="1" a="1"/>
  <c r="AE257" i="1" s="1"/>
  <c r="AC249" i="1" a="1"/>
  <c r="AC249" i="1" s="1"/>
  <c r="AM249" i="1" s="1" a="1"/>
  <c r="AM249" i="1" s="1"/>
  <c r="AE249" i="1" a="1"/>
  <c r="AE249" i="1" s="1"/>
  <c r="AF249" i="1" a="1"/>
  <c r="AF249" i="1" s="1"/>
  <c r="AD249" i="1" a="1"/>
  <c r="AD249" i="1" s="1"/>
  <c r="AC241" i="1" a="1"/>
  <c r="AC241" i="1" s="1"/>
  <c r="AM241" i="1" s="1" a="1"/>
  <c r="AM241" i="1" s="1"/>
  <c r="AE241" i="1" a="1"/>
  <c r="AE241" i="1" s="1"/>
  <c r="AC233" i="1" a="1"/>
  <c r="AC233" i="1" s="1"/>
  <c r="AM233" i="1" s="1" a="1"/>
  <c r="AM233" i="1" s="1"/>
  <c r="AF233" i="1" a="1"/>
  <c r="AF233" i="1" s="1"/>
  <c r="AD233" i="1" a="1"/>
  <c r="AD233" i="1" s="1"/>
  <c r="AC225" i="1" a="1"/>
  <c r="AC225" i="1" s="1"/>
  <c r="AM225" i="1" s="1" a="1"/>
  <c r="AM225" i="1" s="1"/>
  <c r="AD225" i="1" a="1"/>
  <c r="AD225" i="1" s="1"/>
  <c r="AE225" i="1" a="1"/>
  <c r="AE225" i="1" s="1"/>
  <c r="AF225" i="1" a="1"/>
  <c r="AF225" i="1" s="1"/>
  <c r="AC217" i="1" a="1"/>
  <c r="AC217" i="1" s="1"/>
  <c r="AM217" i="1" s="1" a="1"/>
  <c r="AM217" i="1" s="1"/>
  <c r="AF217" i="1" a="1"/>
  <c r="AF217" i="1" s="1"/>
  <c r="AD217" i="1" a="1"/>
  <c r="AD217" i="1" s="1"/>
  <c r="AE217" i="1" a="1"/>
  <c r="AE217" i="1" s="1"/>
  <c r="AD209" i="1" a="1"/>
  <c r="AD209" i="1" s="1"/>
  <c r="AE209" i="1" a="1"/>
  <c r="AE209" i="1" s="1"/>
  <c r="AF209" i="1" a="1"/>
  <c r="AF209" i="1" s="1"/>
  <c r="AC201" i="1" a="1"/>
  <c r="AC201" i="1" s="1"/>
  <c r="AM201" i="1" s="1" a="1"/>
  <c r="AM201" i="1" s="1"/>
  <c r="AE201" i="1" a="1"/>
  <c r="AE201" i="1" s="1"/>
  <c r="AF201" i="1" a="1"/>
  <c r="AF201" i="1" s="1"/>
  <c r="AC193" i="1" a="1"/>
  <c r="AC193" i="1" s="1"/>
  <c r="AM193" i="1" s="1" a="1"/>
  <c r="AM193" i="1" s="1"/>
  <c r="AE193" i="1" a="1"/>
  <c r="AE193" i="1" s="1"/>
  <c r="AF193" i="1" a="1"/>
  <c r="AF193" i="1" s="1"/>
  <c r="AD193" i="1" a="1"/>
  <c r="AD193" i="1" s="1"/>
  <c r="AC185" i="1" a="1"/>
  <c r="AC185" i="1" s="1"/>
  <c r="AM185" i="1" s="1" a="1"/>
  <c r="AM185" i="1" s="1"/>
  <c r="AF185" i="1" a="1"/>
  <c r="AF185" i="1" s="1"/>
  <c r="AE185" i="1" a="1"/>
  <c r="AE185" i="1" s="1"/>
  <c r="AC177" i="1" a="1"/>
  <c r="AC177" i="1" s="1"/>
  <c r="AM177" i="1" s="1" a="1"/>
  <c r="AM177" i="1" s="1"/>
  <c r="AD177" i="1" a="1"/>
  <c r="AD177" i="1" s="1"/>
  <c r="AE177" i="1" a="1"/>
  <c r="AE177" i="1" s="1"/>
  <c r="AF177" i="1" a="1"/>
  <c r="AF177" i="1" s="1"/>
  <c r="AC169" i="1" a="1"/>
  <c r="AC169" i="1" s="1"/>
  <c r="AM169" i="1" s="1" a="1"/>
  <c r="AM169" i="1" s="1"/>
  <c r="AE169" i="1" a="1"/>
  <c r="AE169" i="1" s="1"/>
  <c r="AF169" i="1" a="1"/>
  <c r="AF169" i="1" s="1"/>
  <c r="AC161" i="1" a="1"/>
  <c r="AC161" i="1" s="1"/>
  <c r="AM161" i="1" s="1" a="1"/>
  <c r="AM161" i="1" s="1"/>
  <c r="AE161" i="1" a="1"/>
  <c r="AE161" i="1" s="1"/>
  <c r="AF161" i="1" a="1"/>
  <c r="AF161" i="1" s="1"/>
  <c r="AC145" i="1" a="1"/>
  <c r="AC145" i="1" s="1"/>
  <c r="AM145" i="1" s="1" a="1"/>
  <c r="AM145" i="1" s="1"/>
  <c r="AE145" i="1" a="1"/>
  <c r="AE145" i="1" s="1"/>
  <c r="AE137" i="1" a="1"/>
  <c r="AE137" i="1" s="1"/>
  <c r="AD137" i="1" a="1"/>
  <c r="AD137" i="1" s="1"/>
  <c r="AF137" i="1" a="1"/>
  <c r="AF137" i="1" s="1"/>
  <c r="AC129" i="1" a="1"/>
  <c r="AC129" i="1" s="1"/>
  <c r="AE129" i="1" a="1"/>
  <c r="AE129" i="1" s="1"/>
  <c r="AD129" i="1" a="1"/>
  <c r="AD129" i="1" s="1"/>
  <c r="AF129" i="1" a="1"/>
  <c r="AF129" i="1" s="1"/>
  <c r="AC121" i="1" a="1"/>
  <c r="AC121" i="1" s="1"/>
  <c r="AM121" i="1" s="1" a="1"/>
  <c r="AM121" i="1" s="1"/>
  <c r="AE121" i="1" a="1"/>
  <c r="AE121" i="1" s="1"/>
  <c r="AF121" i="1" a="1"/>
  <c r="AF121" i="1" s="1"/>
  <c r="AC113" i="1" a="1"/>
  <c r="AC113" i="1" s="1"/>
  <c r="AM113" i="1" s="1" a="1"/>
  <c r="AM113" i="1" s="1"/>
  <c r="AD113" i="1" a="1"/>
  <c r="AD113" i="1" s="1"/>
  <c r="AE113" i="1" a="1"/>
  <c r="AE113" i="1" s="1"/>
  <c r="AF113" i="1" a="1"/>
  <c r="AF113" i="1" s="1"/>
  <c r="AD674" i="1" a="1"/>
  <c r="AD674" i="1" s="1"/>
  <c r="AE665" i="1" a="1"/>
  <c r="AE665" i="1" s="1"/>
  <c r="AF603" i="1" a="1"/>
  <c r="AF603" i="1" s="1"/>
  <c r="AF539" i="1" a="1"/>
  <c r="AF539" i="1" s="1"/>
  <c r="AD640" i="1" a="1"/>
  <c r="AD640" i="1" s="1"/>
  <c r="AE640" i="1" a="1"/>
  <c r="AE640" i="1" s="1"/>
  <c r="AF640" i="1" a="1"/>
  <c r="AF640" i="1" s="1"/>
  <c r="AC592" i="1" a="1"/>
  <c r="AC592" i="1" s="1"/>
  <c r="AM592" i="1" s="1" a="1"/>
  <c r="AM592" i="1" s="1"/>
  <c r="AE592" i="1" a="1"/>
  <c r="AE592" i="1" s="1"/>
  <c r="AF592" i="1" a="1"/>
  <c r="AF592" i="1" s="1"/>
  <c r="AD552" i="1" a="1"/>
  <c r="AD552" i="1" s="1"/>
  <c r="AF552" i="1" a="1"/>
  <c r="AF552" i="1" s="1"/>
  <c r="AE552" i="1" a="1"/>
  <c r="AE552" i="1" s="1"/>
  <c r="AC528" i="1" a="1"/>
  <c r="AC528" i="1" s="1"/>
  <c r="AM528" i="1" s="1" a="1"/>
  <c r="AM528" i="1" s="1"/>
  <c r="AE528" i="1" a="1"/>
  <c r="AE528" i="1" s="1"/>
  <c r="AF528" i="1" a="1"/>
  <c r="AF528" i="1" s="1"/>
  <c r="AC512" i="1" a="1"/>
  <c r="AC512" i="1" s="1"/>
  <c r="AM512" i="1" s="1" a="1"/>
  <c r="AM512" i="1" s="1"/>
  <c r="AE512" i="1" a="1"/>
  <c r="AE512" i="1" s="1"/>
  <c r="AD512" i="1" a="1"/>
  <c r="AD512" i="1" s="1"/>
  <c r="AC480" i="1" a="1"/>
  <c r="AC480" i="1" s="1"/>
  <c r="AM480" i="1" s="1" a="1"/>
  <c r="AM480" i="1" s="1"/>
  <c r="AE480" i="1" a="1"/>
  <c r="AE480" i="1" s="1"/>
  <c r="AD480" i="1" a="1"/>
  <c r="AD480" i="1" s="1"/>
  <c r="AC432" i="1" a="1"/>
  <c r="AC432" i="1" s="1"/>
  <c r="AM432" i="1" s="1" a="1"/>
  <c r="AM432" i="1" s="1"/>
  <c r="AE432" i="1" a="1"/>
  <c r="AE432" i="1" s="1"/>
  <c r="AF432" i="1" a="1"/>
  <c r="AF432" i="1" s="1"/>
  <c r="AE531" i="1" a="1"/>
  <c r="AE531" i="1" s="1"/>
  <c r="AC696" i="1" a="1"/>
  <c r="AC696" i="1" s="1"/>
  <c r="AM696" i="1" s="1" a="1"/>
  <c r="AM696" i="1" s="1"/>
  <c r="AD696" i="1" a="1"/>
  <c r="AD696" i="1" s="1"/>
  <c r="AE696" i="1" a="1"/>
  <c r="AE696" i="1" s="1"/>
  <c r="AF696" i="1" a="1"/>
  <c r="AF696" i="1" s="1"/>
  <c r="AD632" i="1" a="1"/>
  <c r="AD632" i="1" s="1"/>
  <c r="AE632" i="1" a="1"/>
  <c r="AE632" i="1" s="1"/>
  <c r="AF632" i="1" a="1"/>
  <c r="AF632" i="1" s="1"/>
  <c r="AD576" i="1" a="1"/>
  <c r="AD576" i="1" s="1"/>
  <c r="AF576" i="1" a="1"/>
  <c r="AF576" i="1" s="1"/>
  <c r="AE576" i="1" a="1"/>
  <c r="AE576" i="1" s="1"/>
  <c r="AC544" i="1" a="1"/>
  <c r="AC544" i="1" s="1"/>
  <c r="AM544" i="1" s="1" a="1"/>
  <c r="AM544" i="1" s="1"/>
  <c r="AD544" i="1" a="1"/>
  <c r="AD544" i="1" s="1"/>
  <c r="AF544" i="1" a="1"/>
  <c r="AF544" i="1" s="1"/>
  <c r="AE544" i="1" a="1"/>
  <c r="AE544" i="1" s="1"/>
  <c r="AC448" i="1" a="1"/>
  <c r="AC448" i="1" s="1"/>
  <c r="AM448" i="1" s="1" a="1"/>
  <c r="AM448" i="1" s="1"/>
  <c r="AE448" i="1" a="1"/>
  <c r="AE448" i="1" s="1"/>
  <c r="AF448" i="1" a="1"/>
  <c r="AF448" i="1" s="1"/>
  <c r="AD448" i="1" a="1"/>
  <c r="AD448" i="1" s="1"/>
  <c r="AC695" i="1" a="1"/>
  <c r="AC695" i="1" s="1"/>
  <c r="AM695" i="1" s="1" a="1"/>
  <c r="AM695" i="1" s="1"/>
  <c r="AF695" i="1" a="1"/>
  <c r="AF695" i="1" s="1"/>
  <c r="AD695" i="1" a="1"/>
  <c r="AD695" i="1" s="1"/>
  <c r="AC687" i="1" a="1"/>
  <c r="AC687" i="1" s="1"/>
  <c r="AM687" i="1" s="1" a="1"/>
  <c r="AM687" i="1" s="1"/>
  <c r="AE687" i="1" a="1"/>
  <c r="AE687" i="1" s="1"/>
  <c r="AC679" i="1" a="1"/>
  <c r="AC679" i="1" s="1"/>
  <c r="AM679" i="1" s="1" a="1"/>
  <c r="AM679" i="1" s="1"/>
  <c r="AD679" i="1" a="1"/>
  <c r="AD679" i="1" s="1"/>
  <c r="AF679" i="1" a="1"/>
  <c r="AF679" i="1" s="1"/>
  <c r="AC663" i="1" a="1"/>
  <c r="AC663" i="1" s="1"/>
  <c r="AM663" i="1" s="1" a="1"/>
  <c r="AM663" i="1" s="1"/>
  <c r="AF663" i="1" a="1"/>
  <c r="AF663" i="1" s="1"/>
  <c r="AD663" i="1" a="1"/>
  <c r="AD663" i="1" s="1"/>
  <c r="AC655" i="1" a="1"/>
  <c r="AC655" i="1" s="1"/>
  <c r="AM655" i="1" s="1" a="1"/>
  <c r="AM655" i="1" s="1"/>
  <c r="AE655" i="1" a="1"/>
  <c r="AE655" i="1" s="1"/>
  <c r="AF655" i="1" a="1"/>
  <c r="AF655" i="1" s="1"/>
  <c r="AC647" i="1" a="1"/>
  <c r="AC647" i="1" s="1"/>
  <c r="AM647" i="1" s="1" a="1"/>
  <c r="AM647" i="1" s="1"/>
  <c r="AE647" i="1" a="1"/>
  <c r="AE647" i="1" s="1"/>
  <c r="AF647" i="1" a="1"/>
  <c r="AF647" i="1" s="1"/>
  <c r="AD639" i="1" a="1"/>
  <c r="AD639" i="1" s="1"/>
  <c r="AE639" i="1" a="1"/>
  <c r="AE639" i="1" s="1"/>
  <c r="AF639" i="1" a="1"/>
  <c r="AF639" i="1" s="1"/>
  <c r="AC631" i="1" a="1"/>
  <c r="AC631" i="1" s="1"/>
  <c r="AM631" i="1" s="1" a="1"/>
  <c r="AM631" i="1" s="1"/>
  <c r="AF631" i="1" a="1"/>
  <c r="AF631" i="1" s="1"/>
  <c r="AD631" i="1" a="1"/>
  <c r="AD631" i="1" s="1"/>
  <c r="AC623" i="1" a="1"/>
  <c r="AC623" i="1" s="1"/>
  <c r="AM623" i="1" s="1" a="1"/>
  <c r="AM623" i="1" s="1"/>
  <c r="AD623" i="1" a="1"/>
  <c r="AD623" i="1" s="1"/>
  <c r="AE623" i="1" a="1"/>
  <c r="AE623" i="1" s="1"/>
  <c r="AF623" i="1" a="1"/>
  <c r="AF623" i="1" s="1"/>
  <c r="AD615" i="1" a="1"/>
  <c r="AD615" i="1" s="1"/>
  <c r="AE615" i="1" a="1"/>
  <c r="AE615" i="1" s="1"/>
  <c r="AF615" i="1" a="1"/>
  <c r="AF615" i="1" s="1"/>
  <c r="AD607" i="1" a="1"/>
  <c r="AD607" i="1" s="1"/>
  <c r="AE607" i="1" a="1"/>
  <c r="AE607" i="1" s="1"/>
  <c r="AF607" i="1" a="1"/>
  <c r="AF607" i="1" s="1"/>
  <c r="AC599" i="1" a="1"/>
  <c r="AC599" i="1" s="1"/>
  <c r="AM599" i="1" s="1" a="1"/>
  <c r="AM599" i="1" s="1"/>
  <c r="AF599" i="1" a="1"/>
  <c r="AF599" i="1" s="1"/>
  <c r="AD599" i="1" a="1"/>
  <c r="AD599" i="1" s="1"/>
  <c r="AD591" i="1" a="1"/>
  <c r="AD591" i="1" s="1"/>
  <c r="AE591" i="1" a="1"/>
  <c r="AE591" i="1" s="1"/>
  <c r="AF591" i="1" a="1"/>
  <c r="AF591" i="1" s="1"/>
  <c r="AC583" i="1" a="1"/>
  <c r="AC583" i="1" s="1"/>
  <c r="AM583" i="1" s="1" a="1"/>
  <c r="AM583" i="1" s="1"/>
  <c r="AD583" i="1" a="1"/>
  <c r="AD583" i="1" s="1"/>
  <c r="AF583" i="1" a="1"/>
  <c r="AF583" i="1" s="1"/>
  <c r="AF575" i="1" a="1"/>
  <c r="AF575" i="1" s="1"/>
  <c r="AE575" i="1" a="1"/>
  <c r="AE575" i="1" s="1"/>
  <c r="AC567" i="1" a="1"/>
  <c r="AC567" i="1" s="1"/>
  <c r="AM567" i="1" s="1" a="1"/>
  <c r="AM567" i="1" s="1"/>
  <c r="AF567" i="1" a="1"/>
  <c r="AF567" i="1" s="1"/>
  <c r="AE567" i="1" a="1"/>
  <c r="AE567" i="1" s="1"/>
  <c r="AD567" i="1" a="1"/>
  <c r="AD567" i="1" s="1"/>
  <c r="AF559" i="1" a="1"/>
  <c r="AF559" i="1" s="1"/>
  <c r="AE559" i="1" a="1"/>
  <c r="AE559" i="1" s="1"/>
  <c r="AF551" i="1" a="1"/>
  <c r="AF551" i="1" s="1"/>
  <c r="AE551" i="1" a="1"/>
  <c r="AE551" i="1" s="1"/>
  <c r="AD551" i="1" a="1"/>
  <c r="AD551" i="1" s="1"/>
  <c r="AC543" i="1" a="1"/>
  <c r="AC543" i="1" s="1"/>
  <c r="AM543" i="1" s="1" a="1"/>
  <c r="AM543" i="1" s="1"/>
  <c r="AD543" i="1" a="1"/>
  <c r="AD543" i="1" s="1"/>
  <c r="AE543" i="1" a="1"/>
  <c r="AE543" i="1" s="1"/>
  <c r="AF543" i="1" a="1"/>
  <c r="AF543" i="1" s="1"/>
  <c r="AD535" i="1" a="1"/>
  <c r="AD535" i="1" s="1"/>
  <c r="AE535" i="1" a="1"/>
  <c r="AE535" i="1" s="1"/>
  <c r="AF535" i="1" a="1"/>
  <c r="AF535" i="1" s="1"/>
  <c r="AC527" i="1" a="1"/>
  <c r="AC527" i="1" s="1"/>
  <c r="AM527" i="1" s="1" a="1"/>
  <c r="AM527" i="1" s="1"/>
  <c r="AD527" i="1" a="1"/>
  <c r="AD527" i="1" s="1"/>
  <c r="AE527" i="1" a="1"/>
  <c r="AE527" i="1" s="1"/>
  <c r="AF527" i="1" a="1"/>
  <c r="AF527" i="1" s="1"/>
  <c r="AC519" i="1" a="1"/>
  <c r="AC519" i="1" s="1"/>
  <c r="AM519" i="1" s="1" a="1"/>
  <c r="AM519" i="1" s="1"/>
  <c r="AE519" i="1" a="1"/>
  <c r="AE519" i="1" s="1"/>
  <c r="AF519" i="1" a="1"/>
  <c r="AF519" i="1" s="1"/>
  <c r="AC511" i="1" a="1"/>
  <c r="AC511" i="1" s="1"/>
  <c r="AM511" i="1" s="1" a="1"/>
  <c r="AM511" i="1" s="1"/>
  <c r="AD511" i="1" a="1"/>
  <c r="AD511" i="1" s="1"/>
  <c r="AE511" i="1" a="1"/>
  <c r="AE511" i="1" s="1"/>
  <c r="AF511" i="1" a="1"/>
  <c r="AF511" i="1" s="1"/>
  <c r="AD503" i="1" a="1"/>
  <c r="AD503" i="1" s="1"/>
  <c r="AC487" i="1" a="1"/>
  <c r="AC487" i="1" s="1"/>
  <c r="AM487" i="1" s="1" a="1"/>
  <c r="AM487" i="1" s="1"/>
  <c r="AE487" i="1" a="1"/>
  <c r="AE487" i="1" s="1"/>
  <c r="AF487" i="1" a="1"/>
  <c r="AF487" i="1" s="1"/>
  <c r="AC479" i="1" a="1"/>
  <c r="AC479" i="1" s="1"/>
  <c r="AM479" i="1" s="1" a="1"/>
  <c r="AM479" i="1" s="1"/>
  <c r="AD479" i="1" a="1"/>
  <c r="AD479" i="1" s="1"/>
  <c r="AF479" i="1" a="1"/>
  <c r="AF479" i="1" s="1"/>
  <c r="AE471" i="1" a="1"/>
  <c r="AE471" i="1" s="1"/>
  <c r="AD471" i="1" a="1"/>
  <c r="AD471" i="1" s="1"/>
  <c r="AF471" i="1" a="1"/>
  <c r="AF471" i="1" s="1"/>
  <c r="AC463" i="1" a="1"/>
  <c r="AC463" i="1" s="1"/>
  <c r="AM463" i="1" s="1" a="1"/>
  <c r="AM463" i="1" s="1"/>
  <c r="AE463" i="1" a="1"/>
  <c r="AE463" i="1" s="1"/>
  <c r="AF463" i="1" a="1"/>
  <c r="AF463" i="1" s="1"/>
  <c r="AE455" i="1" a="1"/>
  <c r="AE455" i="1" s="1"/>
  <c r="AD455" i="1" a="1"/>
  <c r="AD455" i="1" s="1"/>
  <c r="AF455" i="1" a="1"/>
  <c r="AF455" i="1" s="1"/>
  <c r="AC447" i="1" a="1"/>
  <c r="AC447" i="1" s="1"/>
  <c r="AM447" i="1" s="1" a="1"/>
  <c r="AM447" i="1" s="1"/>
  <c r="AD447" i="1" a="1"/>
  <c r="AD447" i="1" s="1"/>
  <c r="AF447" i="1" a="1"/>
  <c r="AF447" i="1" s="1"/>
  <c r="AC439" i="1" a="1"/>
  <c r="AC439" i="1" s="1"/>
  <c r="AM439" i="1" s="1" a="1"/>
  <c r="AM439" i="1" s="1"/>
  <c r="AE439" i="1" a="1"/>
  <c r="AE439" i="1" s="1"/>
  <c r="AD439" i="1" a="1"/>
  <c r="AD439" i="1" s="1"/>
  <c r="AF439" i="1" a="1"/>
  <c r="AF439" i="1" s="1"/>
  <c r="AC431" i="1" a="1"/>
  <c r="AC431" i="1" s="1"/>
  <c r="AM431" i="1" s="1" a="1"/>
  <c r="AM431" i="1" s="1"/>
  <c r="AD431" i="1" a="1"/>
  <c r="AD431" i="1" s="1"/>
  <c r="AE431" i="1" a="1"/>
  <c r="AE431" i="1" s="1"/>
  <c r="AF431" i="1" a="1"/>
  <c r="AF431" i="1" s="1"/>
  <c r="AD689" i="1" a="1"/>
  <c r="AD689" i="1" s="1"/>
  <c r="AE599" i="1" a="1"/>
  <c r="AE599" i="1" s="1"/>
  <c r="AC664" i="1" a="1"/>
  <c r="AC664" i="1" s="1"/>
  <c r="AM664" i="1" s="1" a="1"/>
  <c r="AM664" i="1" s="1"/>
  <c r="AD664" i="1" a="1"/>
  <c r="AD664" i="1" s="1"/>
  <c r="AE664" i="1" a="1"/>
  <c r="AE664" i="1" s="1"/>
  <c r="AF616" i="1" a="1"/>
  <c r="AF616" i="1" s="1"/>
  <c r="AD616" i="1" a="1"/>
  <c r="AD616" i="1" s="1"/>
  <c r="AC584" i="1" a="1"/>
  <c r="AC584" i="1" s="1"/>
  <c r="AM584" i="1" s="1" a="1"/>
  <c r="AM584" i="1" s="1"/>
  <c r="AF584" i="1" a="1"/>
  <c r="AF584" i="1" s="1"/>
  <c r="AD584" i="1" a="1"/>
  <c r="AD584" i="1" s="1"/>
  <c r="AC560" i="1" a="1"/>
  <c r="AC560" i="1" s="1"/>
  <c r="AD560" i="1" a="1"/>
  <c r="AD560" i="1" s="1"/>
  <c r="AF560" i="1" a="1"/>
  <c r="AF560" i="1" s="1"/>
  <c r="AE560" i="1" a="1"/>
  <c r="AE560" i="1" s="1"/>
  <c r="AE536" i="1" a="1"/>
  <c r="AE536" i="1" s="1"/>
  <c r="AF536" i="1" a="1"/>
  <c r="AF536" i="1" s="1"/>
  <c r="AD536" i="1" a="1"/>
  <c r="AD536" i="1" s="1"/>
  <c r="AC520" i="1" a="1"/>
  <c r="AC520" i="1" s="1"/>
  <c r="AM520" i="1" s="1" a="1"/>
  <c r="AM520" i="1" s="1"/>
  <c r="AE520" i="1" a="1"/>
  <c r="AE520" i="1" s="1"/>
  <c r="AF520" i="1" a="1"/>
  <c r="AF520" i="1" s="1"/>
  <c r="AC496" i="1" a="1"/>
  <c r="AC496" i="1" s="1"/>
  <c r="AM496" i="1" s="1" a="1"/>
  <c r="AM496" i="1" s="1"/>
  <c r="AE496" i="1" a="1"/>
  <c r="AE496" i="1" s="1"/>
  <c r="AF496" i="1" a="1"/>
  <c r="AF496" i="1" s="1"/>
  <c r="AD496" i="1" a="1"/>
  <c r="AD496" i="1" s="1"/>
  <c r="AC440" i="1" a="1"/>
  <c r="AC440" i="1" s="1"/>
  <c r="AM440" i="1" s="1" a="1"/>
  <c r="AM440" i="1" s="1"/>
  <c r="AF440" i="1" a="1"/>
  <c r="AF440" i="1" s="1"/>
  <c r="AD440" i="1" a="1"/>
  <c r="AD440" i="1" s="1"/>
  <c r="AE440" i="1" a="1"/>
  <c r="AE440" i="1" s="1"/>
  <c r="AC694" i="1" a="1"/>
  <c r="AC694" i="1" s="1"/>
  <c r="AM694" i="1" s="1" a="1"/>
  <c r="AM694" i="1" s="1"/>
  <c r="AD694" i="1" a="1"/>
  <c r="AD694" i="1" s="1"/>
  <c r="AE694" i="1" a="1"/>
  <c r="AE694" i="1" s="1"/>
  <c r="AF694" i="1" a="1"/>
  <c r="AF694" i="1" s="1"/>
  <c r="AD686" i="1" a="1"/>
  <c r="AD686" i="1" s="1"/>
  <c r="AE686" i="1" a="1"/>
  <c r="AE686" i="1" s="1"/>
  <c r="AC678" i="1" a="1"/>
  <c r="AC678" i="1" s="1"/>
  <c r="AM678" i="1" s="1" a="1"/>
  <c r="AM678" i="1" s="1"/>
  <c r="AF678" i="1" a="1"/>
  <c r="AF678" i="1" s="1"/>
  <c r="AD678" i="1" a="1"/>
  <c r="AD678" i="1" s="1"/>
  <c r="AC670" i="1" a="1"/>
  <c r="AC670" i="1" s="1"/>
  <c r="AM670" i="1" s="1" a="1"/>
  <c r="AM670" i="1" s="1"/>
  <c r="AD670" i="1" a="1"/>
  <c r="AD670" i="1" s="1"/>
  <c r="AE670" i="1" a="1"/>
  <c r="AE670" i="1" s="1"/>
  <c r="AF670" i="1" a="1"/>
  <c r="AF670" i="1" s="1"/>
  <c r="AC662" i="1" a="1"/>
  <c r="AC662" i="1" s="1"/>
  <c r="AM662" i="1" s="1" a="1"/>
  <c r="AM662" i="1" s="1"/>
  <c r="AE662" i="1" a="1"/>
  <c r="AE662" i="1" s="1"/>
  <c r="AF662" i="1" a="1"/>
  <c r="AF662" i="1" s="1"/>
  <c r="AC654" i="1" a="1"/>
  <c r="AC654" i="1" s="1"/>
  <c r="AM654" i="1" s="1" a="1"/>
  <c r="AM654" i="1" s="1"/>
  <c r="AD654" i="1" a="1"/>
  <c r="AD654" i="1" s="1"/>
  <c r="AE654" i="1" a="1"/>
  <c r="AE654" i="1" s="1"/>
  <c r="AC646" i="1" a="1"/>
  <c r="AC646" i="1" s="1"/>
  <c r="AM646" i="1" s="1" a="1"/>
  <c r="AM646" i="1" s="1"/>
  <c r="AF646" i="1" a="1"/>
  <c r="AF646" i="1" s="1"/>
  <c r="AD638" i="1" a="1"/>
  <c r="AD638" i="1" s="1"/>
  <c r="AE638" i="1" a="1"/>
  <c r="AE638" i="1" s="1"/>
  <c r="AF638" i="1" a="1"/>
  <c r="AF638" i="1" s="1"/>
  <c r="AC630" i="1" a="1"/>
  <c r="AC630" i="1" s="1"/>
  <c r="AM630" i="1" s="1" a="1"/>
  <c r="AM630" i="1" s="1"/>
  <c r="AD630" i="1" a="1"/>
  <c r="AD630" i="1" s="1"/>
  <c r="AF630" i="1" a="1"/>
  <c r="AF630" i="1" s="1"/>
  <c r="AC622" i="1" a="1"/>
  <c r="AC622" i="1" s="1"/>
  <c r="AM622" i="1" s="1" a="1"/>
  <c r="AM622" i="1" s="1"/>
  <c r="AD622" i="1" a="1"/>
  <c r="AD622" i="1" s="1"/>
  <c r="AE622" i="1" a="1"/>
  <c r="AE622" i="1" s="1"/>
  <c r="AC614" i="1" a="1"/>
  <c r="AC614" i="1" s="1"/>
  <c r="AM614" i="1" s="1" a="1"/>
  <c r="AM614" i="1" s="1"/>
  <c r="AF614" i="1" a="1"/>
  <c r="AF614" i="1" s="1"/>
  <c r="AD606" i="1" a="1"/>
  <c r="AD606" i="1" s="1"/>
  <c r="AE606" i="1" a="1"/>
  <c r="AE606" i="1" s="1"/>
  <c r="AF606" i="1" a="1"/>
  <c r="AF606" i="1" s="1"/>
  <c r="AC598" i="1" a="1"/>
  <c r="AC598" i="1" s="1"/>
  <c r="AM598" i="1" s="1" a="1"/>
  <c r="AM598" i="1" s="1"/>
  <c r="AD598" i="1" a="1"/>
  <c r="AD598" i="1" s="1"/>
  <c r="AE598" i="1" a="1"/>
  <c r="AE598" i="1" s="1"/>
  <c r="AF598" i="1" a="1"/>
  <c r="AF598" i="1" s="1"/>
  <c r="AC590" i="1" a="1"/>
  <c r="AC590" i="1" s="1"/>
  <c r="AM590" i="1" s="1" a="1"/>
  <c r="AM590" i="1" s="1"/>
  <c r="AD590" i="1" a="1"/>
  <c r="AD590" i="1" s="1"/>
  <c r="AE590" i="1" a="1"/>
  <c r="AE590" i="1" s="1"/>
  <c r="AC582" i="1" a="1"/>
  <c r="AC582" i="1" s="1"/>
  <c r="AM582" i="1" s="1" a="1"/>
  <c r="AM582" i="1" s="1"/>
  <c r="AF582" i="1" a="1"/>
  <c r="AF582" i="1" s="1"/>
  <c r="AE574" i="1" a="1"/>
  <c r="AE574" i="1" s="1"/>
  <c r="AF574" i="1" a="1"/>
  <c r="AF574" i="1" s="1"/>
  <c r="AD574" i="1" a="1"/>
  <c r="AD574" i="1" s="1"/>
  <c r="AC566" i="1" a="1"/>
  <c r="AC566" i="1" s="1"/>
  <c r="AM566" i="1" s="1" a="1"/>
  <c r="AM566" i="1" s="1"/>
  <c r="AE566" i="1" a="1"/>
  <c r="AE566" i="1" s="1"/>
  <c r="AF566" i="1" a="1"/>
  <c r="AF566" i="1" s="1"/>
  <c r="AD566" i="1" a="1"/>
  <c r="AD566" i="1" s="1"/>
  <c r="AE558" i="1" a="1"/>
  <c r="AE558" i="1" s="1"/>
  <c r="AF558" i="1" a="1"/>
  <c r="AF558" i="1" s="1"/>
  <c r="AD558" i="1" a="1"/>
  <c r="AD558" i="1" s="1"/>
  <c r="AC550" i="1" a="1"/>
  <c r="AC550" i="1" s="1"/>
  <c r="AM550" i="1" s="1" a="1"/>
  <c r="AM550" i="1" s="1"/>
  <c r="AE550" i="1" a="1"/>
  <c r="AE550" i="1" s="1"/>
  <c r="AF550" i="1" a="1"/>
  <c r="AF550" i="1" s="1"/>
  <c r="AD550" i="1" a="1"/>
  <c r="AD550" i="1" s="1"/>
  <c r="AC542" i="1" a="1"/>
  <c r="AC542" i="1" s="1"/>
  <c r="AM542" i="1" s="1" a="1"/>
  <c r="AM542" i="1" s="1"/>
  <c r="AE542" i="1" a="1"/>
  <c r="AE542" i="1" s="1"/>
  <c r="AD542" i="1" a="1"/>
  <c r="AD542" i="1" s="1"/>
  <c r="AD534" i="1" a="1"/>
  <c r="AD534" i="1" s="1"/>
  <c r="AE534" i="1" a="1"/>
  <c r="AE534" i="1" s="1"/>
  <c r="AF534" i="1" a="1"/>
  <c r="AF534" i="1" s="1"/>
  <c r="AC526" i="1" a="1"/>
  <c r="AC526" i="1" s="1"/>
  <c r="AM526" i="1" s="1" a="1"/>
  <c r="AM526" i="1" s="1"/>
  <c r="AD526" i="1" a="1"/>
  <c r="AD526" i="1" s="1"/>
  <c r="AE526" i="1" a="1"/>
  <c r="AE526" i="1" s="1"/>
  <c r="AF526" i="1" a="1"/>
  <c r="AF526" i="1" s="1"/>
  <c r="AD518" i="1" a="1"/>
  <c r="AD518" i="1" s="1"/>
  <c r="AF518" i="1" a="1"/>
  <c r="AF518" i="1" s="1"/>
  <c r="AE518" i="1" a="1"/>
  <c r="AE518" i="1" s="1"/>
  <c r="AC510" i="1" a="1"/>
  <c r="AC510" i="1" s="1"/>
  <c r="AM510" i="1" s="1" a="1"/>
  <c r="AM510" i="1" s="1"/>
  <c r="AD510" i="1" a="1"/>
  <c r="AD510" i="1" s="1"/>
  <c r="AE510" i="1" a="1"/>
  <c r="AE510" i="1" s="1"/>
  <c r="AD502" i="1" a="1"/>
  <c r="AD502" i="1" s="1"/>
  <c r="AC494" i="1" a="1"/>
  <c r="AC494" i="1" s="1"/>
  <c r="AM494" i="1" s="1" a="1"/>
  <c r="AM494" i="1" s="1"/>
  <c r="AD494" i="1" a="1"/>
  <c r="AD494" i="1" s="1"/>
  <c r="AE494" i="1" a="1"/>
  <c r="AE494" i="1" s="1"/>
  <c r="AF494" i="1" a="1"/>
  <c r="AF494" i="1" s="1"/>
  <c r="AC486" i="1" a="1"/>
  <c r="AC486" i="1" s="1"/>
  <c r="AM486" i="1" s="1" a="1"/>
  <c r="AM486" i="1" s="1"/>
  <c r="AD486" i="1" a="1"/>
  <c r="AD486" i="1" s="1"/>
  <c r="AE486" i="1" a="1"/>
  <c r="AE486" i="1" s="1"/>
  <c r="AF486" i="1" a="1"/>
  <c r="AF486" i="1" s="1"/>
  <c r="AC478" i="1" a="1"/>
  <c r="AC478" i="1" s="1"/>
  <c r="AM478" i="1" s="1" a="1"/>
  <c r="AM478" i="1" s="1"/>
  <c r="AE478" i="1" a="1"/>
  <c r="AE478" i="1" s="1"/>
  <c r="AF478" i="1" a="1"/>
  <c r="AF478" i="1" s="1"/>
  <c r="AD470" i="1" a="1"/>
  <c r="AD470" i="1" s="1"/>
  <c r="AE470" i="1" a="1"/>
  <c r="AE470" i="1" s="1"/>
  <c r="AF470" i="1" a="1"/>
  <c r="AF470" i="1" s="1"/>
  <c r="AC462" i="1" a="1"/>
  <c r="AC462" i="1" s="1"/>
  <c r="AM462" i="1" s="1" a="1"/>
  <c r="AM462" i="1" s="1"/>
  <c r="AE462" i="1" a="1"/>
  <c r="AE462" i="1" s="1"/>
  <c r="AF462" i="1" a="1"/>
  <c r="AF462" i="1" s="1"/>
  <c r="AC454" i="1" a="1"/>
  <c r="AC454" i="1" s="1"/>
  <c r="AD454" i="1" a="1"/>
  <c r="AD454" i="1" s="1"/>
  <c r="AE454" i="1" a="1"/>
  <c r="AE454" i="1" s="1"/>
  <c r="AF454" i="1" a="1"/>
  <c r="AF454" i="1" s="1"/>
  <c r="AD446" i="1" a="1"/>
  <c r="AD446" i="1" s="1"/>
  <c r="AE446" i="1" a="1"/>
  <c r="AE446" i="1" s="1"/>
  <c r="AF446" i="1" a="1"/>
  <c r="AF446" i="1" s="1"/>
  <c r="AC438" i="1" a="1"/>
  <c r="AC438" i="1" s="1"/>
  <c r="AM438" i="1" s="1" a="1"/>
  <c r="AM438" i="1" s="1"/>
  <c r="AF438" i="1" a="1"/>
  <c r="AF438" i="1" s="1"/>
  <c r="AE438" i="1" a="1"/>
  <c r="AE438" i="1" s="1"/>
  <c r="AE697" i="1" a="1"/>
  <c r="AE697" i="1" s="1"/>
  <c r="AD642" i="1" a="1"/>
  <c r="AD642" i="1" s="1"/>
  <c r="AD610" i="1" a="1"/>
  <c r="AD610" i="1" s="1"/>
  <c r="AD575" i="1" a="1"/>
  <c r="AD575" i="1" s="1"/>
  <c r="AF648" i="1" a="1"/>
  <c r="AF648" i="1" s="1"/>
  <c r="AD648" i="1" a="1"/>
  <c r="AD648" i="1" s="1"/>
  <c r="AC600" i="1" a="1"/>
  <c r="AC600" i="1" s="1"/>
  <c r="AM600" i="1" s="1" a="1"/>
  <c r="AM600" i="1" s="1"/>
  <c r="AD600" i="1" a="1"/>
  <c r="AD600" i="1" s="1"/>
  <c r="AE600" i="1" a="1"/>
  <c r="AE600" i="1" s="1"/>
  <c r="AF600" i="1" a="1"/>
  <c r="AF600" i="1" s="1"/>
  <c r="AF568" i="1" a="1"/>
  <c r="AF568" i="1" s="1"/>
  <c r="AE568" i="1" a="1"/>
  <c r="AE568" i="1" s="1"/>
  <c r="AD504" i="1" a="1"/>
  <c r="AD504" i="1" s="1"/>
  <c r="AD701" i="1" a="1"/>
  <c r="AD701" i="1" s="1"/>
  <c r="AE701" i="1" a="1"/>
  <c r="AE701" i="1" s="1"/>
  <c r="AC693" i="1" a="1"/>
  <c r="AC693" i="1" s="1"/>
  <c r="AM693" i="1" s="1" a="1"/>
  <c r="AM693" i="1" s="1"/>
  <c r="AE693" i="1" a="1"/>
  <c r="AE693" i="1" s="1"/>
  <c r="AD693" i="1" a="1"/>
  <c r="AD693" i="1" s="1"/>
  <c r="AD685" i="1" a="1"/>
  <c r="AD685" i="1" s="1"/>
  <c r="AE685" i="1" a="1"/>
  <c r="AE685" i="1" s="1"/>
  <c r="AC677" i="1" a="1"/>
  <c r="AC677" i="1" s="1"/>
  <c r="AM677" i="1" s="1" a="1"/>
  <c r="AM677" i="1" s="1"/>
  <c r="AD677" i="1" a="1"/>
  <c r="AD677" i="1" s="1"/>
  <c r="AF677" i="1" a="1"/>
  <c r="AF677" i="1" s="1"/>
  <c r="AC669" i="1" a="1"/>
  <c r="AC669" i="1" s="1"/>
  <c r="AM669" i="1" s="1" a="1"/>
  <c r="AM669" i="1" s="1"/>
  <c r="AD669" i="1" a="1"/>
  <c r="AD669" i="1" s="1"/>
  <c r="AE669" i="1" a="1"/>
  <c r="AE669" i="1" s="1"/>
  <c r="AE661" i="1" a="1"/>
  <c r="AE661" i="1" s="1"/>
  <c r="AF661" i="1" a="1"/>
  <c r="AF661" i="1" s="1"/>
  <c r="AD661" i="1" a="1"/>
  <c r="AD661" i="1" s="1"/>
  <c r="AC653" i="1" a="1"/>
  <c r="AC653" i="1" s="1"/>
  <c r="AM653" i="1" s="1" a="1"/>
  <c r="AM653" i="1" s="1"/>
  <c r="AE653" i="1" a="1"/>
  <c r="AE653" i="1" s="1"/>
  <c r="AF653" i="1" a="1"/>
  <c r="AF653" i="1" s="1"/>
  <c r="AD645" i="1" a="1"/>
  <c r="AD645" i="1" s="1"/>
  <c r="AE645" i="1" a="1"/>
  <c r="AE645" i="1" s="1"/>
  <c r="AF645" i="1" a="1"/>
  <c r="AF645" i="1" s="1"/>
  <c r="AD637" i="1" a="1"/>
  <c r="AD637" i="1" s="1"/>
  <c r="AE637" i="1" a="1"/>
  <c r="AE637" i="1" s="1"/>
  <c r="AC629" i="1" a="1"/>
  <c r="AC629" i="1" s="1"/>
  <c r="AM629" i="1" s="1" a="1"/>
  <c r="AM629" i="1" s="1"/>
  <c r="AF629" i="1" a="1"/>
  <c r="AF629" i="1" s="1"/>
  <c r="AD629" i="1" a="1"/>
  <c r="AD629" i="1" s="1"/>
  <c r="AD621" i="1" a="1"/>
  <c r="AD621" i="1" s="1"/>
  <c r="AE621" i="1" a="1"/>
  <c r="AE621" i="1" s="1"/>
  <c r="AF621" i="1" a="1"/>
  <c r="AF621" i="1" s="1"/>
  <c r="AC613" i="1" a="1"/>
  <c r="AC613" i="1" s="1"/>
  <c r="AM613" i="1" s="1" a="1"/>
  <c r="AM613" i="1" s="1"/>
  <c r="AD613" i="1" a="1"/>
  <c r="AD613" i="1" s="1"/>
  <c r="AE613" i="1" a="1"/>
  <c r="AE613" i="1" s="1"/>
  <c r="AF613" i="1" a="1"/>
  <c r="AF613" i="1" s="1"/>
  <c r="AC605" i="1" a="1"/>
  <c r="AC605" i="1" s="1"/>
  <c r="AD605" i="1" a="1"/>
  <c r="AD605" i="1" s="1"/>
  <c r="AE605" i="1" a="1"/>
  <c r="AE605" i="1" s="1"/>
  <c r="AE597" i="1" a="1"/>
  <c r="AE597" i="1" s="1"/>
  <c r="AF597" i="1" a="1"/>
  <c r="AF597" i="1" s="1"/>
  <c r="AD597" i="1" a="1"/>
  <c r="AD597" i="1" s="1"/>
  <c r="AC589" i="1" a="1"/>
  <c r="AC589" i="1" s="1"/>
  <c r="AM589" i="1" s="1" a="1"/>
  <c r="AM589" i="1" s="1"/>
  <c r="AD589" i="1" a="1"/>
  <c r="AD589" i="1" s="1"/>
  <c r="AE589" i="1" a="1"/>
  <c r="AE589" i="1" s="1"/>
  <c r="AF589" i="1" a="1"/>
  <c r="AF589" i="1" s="1"/>
  <c r="AC581" i="1" a="1"/>
  <c r="AC581" i="1" s="1"/>
  <c r="AM581" i="1" s="1" a="1"/>
  <c r="AM581" i="1" s="1"/>
  <c r="AE581" i="1" a="1"/>
  <c r="AE581" i="1" s="1"/>
  <c r="AF581" i="1" a="1"/>
  <c r="AF581" i="1" s="1"/>
  <c r="AC573" i="1" a="1"/>
  <c r="AC573" i="1" s="1"/>
  <c r="AD573" i="1" a="1"/>
  <c r="AD573" i="1" s="1"/>
  <c r="AE573" i="1" a="1"/>
  <c r="AE573" i="1" s="1"/>
  <c r="AF573" i="1" a="1"/>
  <c r="AF573" i="1" s="1"/>
  <c r="AD565" i="1" a="1"/>
  <c r="AD565" i="1" s="1"/>
  <c r="AE565" i="1" a="1"/>
  <c r="AE565" i="1" s="1"/>
  <c r="AF565" i="1" a="1"/>
  <c r="AF565" i="1" s="1"/>
  <c r="AC557" i="1" a="1"/>
  <c r="AC557" i="1" s="1"/>
  <c r="AM557" i="1" s="1" a="1"/>
  <c r="AM557" i="1" s="1"/>
  <c r="AE557" i="1" a="1"/>
  <c r="AE557" i="1" s="1"/>
  <c r="AC549" i="1" a="1"/>
  <c r="AC549" i="1" s="1"/>
  <c r="AM549" i="1" s="1" a="1"/>
  <c r="AM549" i="1" s="1"/>
  <c r="AD549" i="1" a="1"/>
  <c r="AD549" i="1" s="1"/>
  <c r="AE549" i="1" a="1"/>
  <c r="AE549" i="1" s="1"/>
  <c r="AC541" i="1" a="1"/>
  <c r="AC541" i="1" s="1"/>
  <c r="AM541" i="1" s="1" a="1"/>
  <c r="AM541" i="1" s="1"/>
  <c r="AD541" i="1" a="1"/>
  <c r="AD541" i="1" s="1"/>
  <c r="AF541" i="1" a="1"/>
  <c r="AF541" i="1" s="1"/>
  <c r="AE541" i="1" a="1"/>
  <c r="AE541" i="1" s="1"/>
  <c r="AF533" i="1" a="1"/>
  <c r="AF533" i="1" s="1"/>
  <c r="AE533" i="1" a="1"/>
  <c r="AE533" i="1" s="1"/>
  <c r="AD533" i="1" a="1"/>
  <c r="AD533" i="1" s="1"/>
  <c r="AC525" i="1" a="1"/>
  <c r="AC525" i="1" s="1"/>
  <c r="AM525" i="1" s="1" a="1"/>
  <c r="AM525" i="1" s="1"/>
  <c r="AF525" i="1" a="1"/>
  <c r="AF525" i="1" s="1"/>
  <c r="AD525" i="1" a="1"/>
  <c r="AD525" i="1" s="1"/>
  <c r="AE525" i="1" a="1"/>
  <c r="AE525" i="1" s="1"/>
  <c r="AF517" i="1" a="1"/>
  <c r="AF517" i="1" s="1"/>
  <c r="AD517" i="1" a="1"/>
  <c r="AD517" i="1" s="1"/>
  <c r="AE517" i="1" a="1"/>
  <c r="AE517" i="1" s="1"/>
  <c r="AC509" i="1" a="1"/>
  <c r="AC509" i="1" s="1"/>
  <c r="AM509" i="1" s="1" a="1"/>
  <c r="AM509" i="1" s="1"/>
  <c r="AF509" i="1" a="1"/>
  <c r="AF509" i="1" s="1"/>
  <c r="AD509" i="1" a="1"/>
  <c r="AD509" i="1" s="1"/>
  <c r="AE509" i="1" a="1"/>
  <c r="AE509" i="1" s="1"/>
  <c r="AD501" i="1" a="1"/>
  <c r="AD501" i="1" s="1"/>
  <c r="AE493" i="1" a="1"/>
  <c r="AE493" i="1" s="1"/>
  <c r="AF493" i="1" a="1"/>
  <c r="AF493" i="1" s="1"/>
  <c r="AD493" i="1" a="1"/>
  <c r="AD493" i="1" s="1"/>
  <c r="AC485" i="1" a="1"/>
  <c r="AC485" i="1" s="1"/>
  <c r="AM485" i="1" s="1" a="1"/>
  <c r="AM485" i="1" s="1"/>
  <c r="AF485" i="1" a="1"/>
  <c r="AF485" i="1" s="1"/>
  <c r="AD485" i="1" a="1"/>
  <c r="AD485" i="1" s="1"/>
  <c r="AE485" i="1" a="1"/>
  <c r="AE485" i="1" s="1"/>
  <c r="AC477" i="1" a="1"/>
  <c r="AC477" i="1" s="1"/>
  <c r="AM477" i="1" s="1" a="1"/>
  <c r="AM477" i="1" s="1"/>
  <c r="AD477" i="1" a="1"/>
  <c r="AD477" i="1" s="1"/>
  <c r="AE477" i="1" a="1"/>
  <c r="AE477" i="1" s="1"/>
  <c r="AF477" i="1" a="1"/>
  <c r="AF477" i="1" s="1"/>
  <c r="AF469" i="1" a="1"/>
  <c r="AF469" i="1" s="1"/>
  <c r="AD469" i="1" a="1"/>
  <c r="AD469" i="1" s="1"/>
  <c r="AE469" i="1" a="1"/>
  <c r="AE469" i="1" s="1"/>
  <c r="AC461" i="1" a="1"/>
  <c r="AC461" i="1" s="1"/>
  <c r="AM461" i="1" s="1" a="1"/>
  <c r="AM461" i="1" s="1"/>
  <c r="AE461" i="1" a="1"/>
  <c r="AE461" i="1" s="1"/>
  <c r="AF461" i="1" a="1"/>
  <c r="AF461" i="1" s="1"/>
  <c r="AC453" i="1" a="1"/>
  <c r="AC453" i="1" s="1"/>
  <c r="AF453" i="1" a="1"/>
  <c r="AF453" i="1" s="1"/>
  <c r="AD453" i="1" a="1"/>
  <c r="AD453" i="1" s="1"/>
  <c r="AE453" i="1" a="1"/>
  <c r="AE453" i="1" s="1"/>
  <c r="AF445" i="1" a="1"/>
  <c r="AF445" i="1" s="1"/>
  <c r="AD445" i="1" a="1"/>
  <c r="AD445" i="1" s="1"/>
  <c r="AE445" i="1" a="1"/>
  <c r="AE445" i="1" s="1"/>
  <c r="AC437" i="1" a="1"/>
  <c r="AC437" i="1" s="1"/>
  <c r="AM437" i="1" s="1" a="1"/>
  <c r="AM437" i="1" s="1"/>
  <c r="AF437" i="1" a="1"/>
  <c r="AF437" i="1" s="1"/>
  <c r="AE437" i="1" a="1"/>
  <c r="AE437" i="1" s="1"/>
  <c r="AF429" i="1" a="1"/>
  <c r="AF429" i="1" s="1"/>
  <c r="AD429" i="1" a="1"/>
  <c r="AD429" i="1" s="1"/>
  <c r="AE429" i="1" a="1"/>
  <c r="AE429" i="1" s="1"/>
  <c r="AC421" i="1" a="1"/>
  <c r="AC421" i="1" s="1"/>
  <c r="AM421" i="1" s="1" a="1"/>
  <c r="AM421" i="1" s="1"/>
  <c r="AD421" i="1" a="1"/>
  <c r="AD421" i="1" s="1"/>
  <c r="AE421" i="1" a="1"/>
  <c r="AE421" i="1" s="1"/>
  <c r="AD413" i="1" a="1"/>
  <c r="AD413" i="1" s="1"/>
  <c r="AE413" i="1" a="1"/>
  <c r="AE413" i="1" s="1"/>
  <c r="AF413" i="1" a="1"/>
  <c r="AF413" i="1" s="1"/>
  <c r="AC405" i="1" a="1"/>
  <c r="AC405" i="1" s="1"/>
  <c r="AM405" i="1" s="1" a="1"/>
  <c r="AM405" i="1" s="1"/>
  <c r="AD405" i="1" a="1"/>
  <c r="AD405" i="1" s="1"/>
  <c r="AF405" i="1" a="1"/>
  <c r="AF405" i="1" s="1"/>
  <c r="AC397" i="1" a="1"/>
  <c r="AC397" i="1" s="1"/>
  <c r="AM397" i="1" s="1" a="1"/>
  <c r="AM397" i="1" s="1"/>
  <c r="AD397" i="1" a="1"/>
  <c r="AD397" i="1" s="1"/>
  <c r="AE397" i="1" a="1"/>
  <c r="AE397" i="1" s="1"/>
  <c r="AF397" i="1" a="1"/>
  <c r="AF397" i="1" s="1"/>
  <c r="AC389" i="1" a="1"/>
  <c r="AC389" i="1" s="1"/>
  <c r="AM389" i="1" s="1" a="1"/>
  <c r="AM389" i="1" s="1"/>
  <c r="AF389" i="1" a="1"/>
  <c r="AF389" i="1" s="1"/>
  <c r="AC381" i="1" a="1"/>
  <c r="AC381" i="1" s="1"/>
  <c r="AM381" i="1" s="1" a="1"/>
  <c r="AM381" i="1" s="1"/>
  <c r="AF381" i="1" a="1"/>
  <c r="AF381" i="1" s="1"/>
  <c r="AC373" i="1" a="1"/>
  <c r="AC373" i="1" s="1"/>
  <c r="AM373" i="1" s="1" a="1"/>
  <c r="AM373" i="1" s="1"/>
  <c r="AE373" i="1" a="1"/>
  <c r="AE373" i="1" s="1"/>
  <c r="AC365" i="1" a="1"/>
  <c r="AC365" i="1" s="1"/>
  <c r="AM365" i="1" s="1" a="1"/>
  <c r="AM365" i="1" s="1"/>
  <c r="AE365" i="1" a="1"/>
  <c r="AE365" i="1" s="1"/>
  <c r="AF365" i="1" a="1"/>
  <c r="AF365" i="1" s="1"/>
  <c r="AD357" i="1" a="1"/>
  <c r="AD357" i="1" s="1"/>
  <c r="AE357" i="1" a="1"/>
  <c r="AE357" i="1" s="1"/>
  <c r="AF357" i="1" a="1"/>
  <c r="AF357" i="1" s="1"/>
  <c r="AC349" i="1" a="1"/>
  <c r="AC349" i="1" s="1"/>
  <c r="AM349" i="1" s="1" a="1"/>
  <c r="AM349" i="1" s="1"/>
  <c r="AD349" i="1" a="1"/>
  <c r="AD349" i="1" s="1"/>
  <c r="AF349" i="1" a="1"/>
  <c r="AF349" i="1" s="1"/>
  <c r="AE349" i="1" a="1"/>
  <c r="AE349" i="1" s="1"/>
  <c r="AC341" i="1" a="1"/>
  <c r="AC341" i="1" s="1"/>
  <c r="AM341" i="1" s="1" a="1"/>
  <c r="AM341" i="1" s="1"/>
  <c r="AE341" i="1" a="1"/>
  <c r="AE341" i="1" s="1"/>
  <c r="AF341" i="1" a="1"/>
  <c r="AF341" i="1" s="1"/>
  <c r="AD341" i="1" a="1"/>
  <c r="AD341" i="1" s="1"/>
  <c r="AC333" i="1" a="1"/>
  <c r="AC333" i="1" s="1"/>
  <c r="AM333" i="1" s="1" a="1"/>
  <c r="AM333" i="1" s="1"/>
  <c r="AF333" i="1" a="1"/>
  <c r="AF333" i="1" s="1"/>
  <c r="AD333" i="1" a="1"/>
  <c r="AD333" i="1" s="1"/>
  <c r="AE333" i="1" a="1"/>
  <c r="AE333" i="1" s="1"/>
  <c r="AC325" i="1" a="1"/>
  <c r="AC325" i="1" s="1"/>
  <c r="AM325" i="1" s="1" a="1"/>
  <c r="AM325" i="1" s="1"/>
  <c r="AE325" i="1" a="1"/>
  <c r="AE325" i="1" s="1"/>
  <c r="AF325" i="1" a="1"/>
  <c r="AF325" i="1" s="1"/>
  <c r="AD325" i="1" a="1"/>
  <c r="AD325" i="1" s="1"/>
  <c r="AE317" i="1" a="1"/>
  <c r="AE317" i="1" s="1"/>
  <c r="AF317" i="1" a="1"/>
  <c r="AF317" i="1" s="1"/>
  <c r="AC309" i="1" a="1"/>
  <c r="AC309" i="1" s="1"/>
  <c r="AE309" i="1" a="1"/>
  <c r="AE309" i="1" s="1"/>
  <c r="AF309" i="1" a="1"/>
  <c r="AF309" i="1" s="1"/>
  <c r="AD309" i="1" a="1"/>
  <c r="AD309" i="1" s="1"/>
  <c r="AC301" i="1" a="1"/>
  <c r="AC301" i="1" s="1"/>
  <c r="AM301" i="1" s="1" a="1"/>
  <c r="AM301" i="1" s="1"/>
  <c r="AE301" i="1" a="1"/>
  <c r="AE301" i="1" s="1"/>
  <c r="AF301" i="1" a="1"/>
  <c r="AF301" i="1" s="1"/>
  <c r="AC293" i="1" a="1"/>
  <c r="AC293" i="1" s="1"/>
  <c r="AM293" i="1" s="1" a="1"/>
  <c r="AM293" i="1" s="1"/>
  <c r="AE293" i="1" a="1"/>
  <c r="AE293" i="1" s="1"/>
  <c r="AF293" i="1" a="1"/>
  <c r="AF293" i="1" s="1"/>
  <c r="AD293" i="1" a="1"/>
  <c r="AD293" i="1" s="1"/>
  <c r="AC285" i="1" a="1"/>
  <c r="AC285" i="1" s="1"/>
  <c r="AM285" i="1" s="1" a="1"/>
  <c r="AM285" i="1" s="1"/>
  <c r="AD285" i="1" a="1"/>
  <c r="AD285" i="1" s="1"/>
  <c r="AF285" i="1" a="1"/>
  <c r="AF285" i="1" s="1"/>
  <c r="AC277" i="1" a="1"/>
  <c r="AC277" i="1" s="1"/>
  <c r="AM277" i="1" s="1" a="1"/>
  <c r="AM277" i="1" s="1"/>
  <c r="AE277" i="1" a="1"/>
  <c r="AE277" i="1" s="1"/>
  <c r="AF277" i="1" a="1"/>
  <c r="AF277" i="1" s="1"/>
  <c r="AD277" i="1" a="1"/>
  <c r="AD277" i="1" s="1"/>
  <c r="AC269" i="1" a="1"/>
  <c r="AC269" i="1" s="1"/>
  <c r="AM269" i="1" s="1" a="1"/>
  <c r="AM269" i="1" s="1"/>
  <c r="AE269" i="1" a="1"/>
  <c r="AE269" i="1" s="1"/>
  <c r="AF269" i="1" a="1"/>
  <c r="AF269" i="1" s="1"/>
  <c r="AE261" i="1" a="1"/>
  <c r="AE261" i="1" s="1"/>
  <c r="AF261" i="1" a="1"/>
  <c r="AF261" i="1" s="1"/>
  <c r="AD261" i="1" a="1"/>
  <c r="AD261" i="1" s="1"/>
  <c r="AC253" i="1" a="1"/>
  <c r="AC253" i="1" s="1"/>
  <c r="AM253" i="1" s="1" a="1"/>
  <c r="AM253" i="1" s="1"/>
  <c r="AE253" i="1" a="1"/>
  <c r="AE253" i="1" s="1"/>
  <c r="AF253" i="1" a="1"/>
  <c r="AF253" i="1" s="1"/>
  <c r="AD253" i="1" a="1"/>
  <c r="AD253" i="1" s="1"/>
  <c r="AC245" i="1" a="1"/>
  <c r="AC245" i="1" s="1"/>
  <c r="AM245" i="1" s="1" a="1"/>
  <c r="AM245" i="1" s="1"/>
  <c r="AD245" i="1" a="1"/>
  <c r="AD245" i="1" s="1"/>
  <c r="AE245" i="1" a="1"/>
  <c r="AE245" i="1" s="1"/>
  <c r="AF245" i="1" a="1"/>
  <c r="AF245" i="1" s="1"/>
  <c r="AD237" i="1" a="1"/>
  <c r="AD237" i="1" s="1"/>
  <c r="AE237" i="1" a="1"/>
  <c r="AE237" i="1" s="1"/>
  <c r="AF237" i="1" a="1"/>
  <c r="AF237" i="1" s="1"/>
  <c r="AF229" i="1" a="1"/>
  <c r="AF229" i="1" s="1"/>
  <c r="AE229" i="1" a="1"/>
  <c r="AE229" i="1" s="1"/>
  <c r="AC221" i="1" a="1"/>
  <c r="AC221" i="1" s="1"/>
  <c r="AM221" i="1" s="1" a="1"/>
  <c r="AM221" i="1" s="1"/>
  <c r="AD221" i="1" a="1"/>
  <c r="AD221" i="1" s="1"/>
  <c r="AF221" i="1" a="1"/>
  <c r="AF221" i="1" s="1"/>
  <c r="AE221" i="1" a="1"/>
  <c r="AE221" i="1" s="1"/>
  <c r="AC213" i="1" a="1"/>
  <c r="AC213" i="1" s="1"/>
  <c r="AM213" i="1" s="1" a="1"/>
  <c r="AM213" i="1" s="1"/>
  <c r="AD213" i="1" a="1"/>
  <c r="AD213" i="1" s="1"/>
  <c r="AF213" i="1" a="1"/>
  <c r="AF213" i="1" s="1"/>
  <c r="AE213" i="1" a="1"/>
  <c r="AE213" i="1" s="1"/>
  <c r="AC205" i="1" a="1"/>
  <c r="AC205" i="1" s="1"/>
  <c r="AM205" i="1" s="1" a="1"/>
  <c r="AM205" i="1" s="1"/>
  <c r="AE205" i="1" a="1"/>
  <c r="AE205" i="1" s="1"/>
  <c r="AD205" i="1" a="1"/>
  <c r="AD205" i="1" s="1"/>
  <c r="AC197" i="1" a="1"/>
  <c r="AC197" i="1" s="1"/>
  <c r="AM197" i="1" s="1" a="1"/>
  <c r="AM197" i="1" s="1"/>
  <c r="AF197" i="1" a="1"/>
  <c r="AF197" i="1" s="1"/>
  <c r="AE197" i="1" a="1"/>
  <c r="AE197" i="1" s="1"/>
  <c r="AD197" i="1" a="1"/>
  <c r="AD197" i="1" s="1"/>
  <c r="AD189" i="1" a="1"/>
  <c r="AD189" i="1" s="1"/>
  <c r="AF189" i="1" a="1"/>
  <c r="AF189" i="1" s="1"/>
  <c r="AE189" i="1" a="1"/>
  <c r="AE189" i="1" s="1"/>
  <c r="AC181" i="1" a="1"/>
  <c r="AC181" i="1" s="1"/>
  <c r="AM181" i="1" s="1" a="1"/>
  <c r="AM181" i="1" s="1"/>
  <c r="AD181" i="1" a="1"/>
  <c r="AD181" i="1" s="1"/>
  <c r="AE181" i="1" a="1"/>
  <c r="AE181" i="1" s="1"/>
  <c r="AF181" i="1" a="1"/>
  <c r="AF181" i="1" s="1"/>
  <c r="AE173" i="1" a="1"/>
  <c r="AE173" i="1" s="1"/>
  <c r="AF173" i="1" a="1"/>
  <c r="AF173" i="1" s="1"/>
  <c r="AD173" i="1" a="1"/>
  <c r="AD173" i="1" s="1"/>
  <c r="AC165" i="1" a="1"/>
  <c r="AC165" i="1" s="1"/>
  <c r="AM165" i="1" s="1" a="1"/>
  <c r="AM165" i="1" s="1"/>
  <c r="AF165" i="1" a="1"/>
  <c r="AF165" i="1" s="1"/>
  <c r="AD165" i="1" a="1"/>
  <c r="AD165" i="1" s="1"/>
  <c r="AC149" i="1" a="1"/>
  <c r="AC149" i="1" s="1"/>
  <c r="AM149" i="1" s="1" a="1"/>
  <c r="AM149" i="1" s="1"/>
  <c r="AE149" i="1" a="1"/>
  <c r="AE149" i="1" s="1"/>
  <c r="AF149" i="1" a="1"/>
  <c r="AF149" i="1" s="1"/>
  <c r="AC141" i="1" a="1"/>
  <c r="AC141" i="1" s="1"/>
  <c r="AM141" i="1" s="1" a="1"/>
  <c r="AM141" i="1" s="1"/>
  <c r="AE141" i="1" a="1"/>
  <c r="AE141" i="1" s="1"/>
  <c r="AF141" i="1" a="1"/>
  <c r="AF141" i="1" s="1"/>
  <c r="AD141" i="1" a="1"/>
  <c r="AD141" i="1" s="1"/>
  <c r="AE133" i="1" a="1"/>
  <c r="AE133" i="1" s="1"/>
  <c r="AF133" i="1" a="1"/>
  <c r="AF133" i="1" s="1"/>
  <c r="AC125" i="1" a="1"/>
  <c r="AC125" i="1" s="1"/>
  <c r="AM125" i="1" s="1" a="1"/>
  <c r="AM125" i="1" s="1"/>
  <c r="AF125" i="1" a="1"/>
  <c r="AF125" i="1" s="1"/>
  <c r="AD125" i="1" a="1"/>
  <c r="AD125" i="1" s="1"/>
  <c r="AC117" i="1" a="1"/>
  <c r="AC117" i="1" s="1"/>
  <c r="AM117" i="1" s="1" a="1"/>
  <c r="AM117" i="1" s="1"/>
  <c r="AD117" i="1" a="1"/>
  <c r="AD117" i="1" s="1"/>
  <c r="AE117" i="1" a="1"/>
  <c r="AE117" i="1" s="1"/>
  <c r="AF117" i="1" a="1"/>
  <c r="AF117" i="1" s="1"/>
  <c r="AE695" i="1" a="1"/>
  <c r="AE695" i="1" s="1"/>
  <c r="AE616" i="1" a="1"/>
  <c r="AE616" i="1" s="1"/>
  <c r="AD595" i="1" a="1"/>
  <c r="AD595" i="1" s="1"/>
  <c r="AF523" i="1" a="1"/>
  <c r="AF523" i="1" s="1"/>
  <c r="AF510" i="1" a="1"/>
  <c r="AF510" i="1" s="1"/>
  <c r="AC672" i="1" a="1"/>
  <c r="AC672" i="1" s="1"/>
  <c r="AM672" i="1" s="1" a="1"/>
  <c r="AM672" i="1" s="1"/>
  <c r="AD672" i="1" a="1"/>
  <c r="AD672" i="1" s="1"/>
  <c r="AE672" i="1" a="1"/>
  <c r="AE672" i="1" s="1"/>
  <c r="AF672" i="1" a="1"/>
  <c r="AF672" i="1" s="1"/>
  <c r="AC464" i="1" a="1"/>
  <c r="AC464" i="1" s="1"/>
  <c r="AM464" i="1" s="1" a="1"/>
  <c r="AM464" i="1" s="1"/>
  <c r="AE464" i="1" a="1"/>
  <c r="AE464" i="1" s="1"/>
  <c r="AF464" i="1" a="1"/>
  <c r="AF464" i="1" s="1"/>
  <c r="AC700" i="1" a="1"/>
  <c r="AC700" i="1" s="1"/>
  <c r="AM700" i="1" s="1" a="1"/>
  <c r="AM700" i="1" s="1"/>
  <c r="AD700" i="1" a="1"/>
  <c r="AD700" i="1" s="1"/>
  <c r="AE700" i="1" a="1"/>
  <c r="AE700" i="1" s="1"/>
  <c r="AF700" i="1" a="1"/>
  <c r="AF700" i="1" s="1"/>
  <c r="AC692" i="1" a="1"/>
  <c r="AC692" i="1" s="1"/>
  <c r="AM692" i="1" s="1" a="1"/>
  <c r="AM692" i="1" s="1"/>
  <c r="AD692" i="1" a="1"/>
  <c r="AD692" i="1" s="1"/>
  <c r="AE692" i="1" a="1"/>
  <c r="AE692" i="1" s="1"/>
  <c r="AC684" i="1" a="1"/>
  <c r="AC684" i="1" s="1"/>
  <c r="AM684" i="1" s="1" a="1"/>
  <c r="AM684" i="1" s="1"/>
  <c r="AD684" i="1" a="1"/>
  <c r="AD684" i="1" s="1"/>
  <c r="AE684" i="1" a="1"/>
  <c r="AE684" i="1" s="1"/>
  <c r="AE676" i="1" a="1"/>
  <c r="AE676" i="1" s="1"/>
  <c r="AF676" i="1" a="1"/>
  <c r="AF676" i="1" s="1"/>
  <c r="AC668" i="1" a="1"/>
  <c r="AC668" i="1" s="1"/>
  <c r="AM668" i="1" s="1" a="1"/>
  <c r="AM668" i="1" s="1"/>
  <c r="AD668" i="1" a="1"/>
  <c r="AD668" i="1" s="1"/>
  <c r="AE668" i="1" a="1"/>
  <c r="AE668" i="1" s="1"/>
  <c r="AF668" i="1" a="1"/>
  <c r="AF668" i="1" s="1"/>
  <c r="AD660" i="1" a="1"/>
  <c r="AD660" i="1" s="1"/>
  <c r="AE660" i="1" a="1"/>
  <c r="AE660" i="1" s="1"/>
  <c r="AF660" i="1" a="1"/>
  <c r="AF660" i="1" s="1"/>
  <c r="AC652" i="1" a="1"/>
  <c r="AC652" i="1" s="1"/>
  <c r="AM652" i="1" s="1" a="1"/>
  <c r="AM652" i="1" s="1"/>
  <c r="AE652" i="1" a="1"/>
  <c r="AE652" i="1" s="1"/>
  <c r="AE644" i="1" a="1"/>
  <c r="AE644" i="1" s="1"/>
  <c r="AF644" i="1" a="1"/>
  <c r="AF644" i="1" s="1"/>
  <c r="AD636" i="1" a="1"/>
  <c r="AD636" i="1" s="1"/>
  <c r="AE636" i="1" a="1"/>
  <c r="AE636" i="1" s="1"/>
  <c r="AF636" i="1" a="1"/>
  <c r="AF636" i="1" s="1"/>
  <c r="AC628" i="1" a="1"/>
  <c r="AC628" i="1" s="1"/>
  <c r="AM628" i="1" s="1" a="1"/>
  <c r="AM628" i="1" s="1"/>
  <c r="AE628" i="1" a="1"/>
  <c r="AE628" i="1" s="1"/>
  <c r="AF628" i="1" a="1"/>
  <c r="AF628" i="1" s="1"/>
  <c r="AD620" i="1" a="1"/>
  <c r="AD620" i="1" s="1"/>
  <c r="AE620" i="1" a="1"/>
  <c r="AE620" i="1" s="1"/>
  <c r="AC612" i="1" a="1"/>
  <c r="AC612" i="1" s="1"/>
  <c r="AM612" i="1" s="1" a="1"/>
  <c r="AM612" i="1" s="1"/>
  <c r="AF612" i="1" a="1"/>
  <c r="AF612" i="1" s="1"/>
  <c r="AD604" i="1" a="1"/>
  <c r="AD604" i="1" s="1"/>
  <c r="AE604" i="1" a="1"/>
  <c r="AE604" i="1" s="1"/>
  <c r="AF604" i="1" a="1"/>
  <c r="AF604" i="1" s="1"/>
  <c r="AD596" i="1" a="1"/>
  <c r="AD596" i="1" s="1"/>
  <c r="AE596" i="1" a="1"/>
  <c r="AE596" i="1" s="1"/>
  <c r="AF596" i="1" a="1"/>
  <c r="AF596" i="1" s="1"/>
  <c r="AC588" i="1" a="1"/>
  <c r="AC588" i="1" s="1"/>
  <c r="AM588" i="1" s="1" a="1"/>
  <c r="AM588" i="1" s="1"/>
  <c r="AD588" i="1" a="1"/>
  <c r="AD588" i="1" s="1"/>
  <c r="AE588" i="1" a="1"/>
  <c r="AE588" i="1" s="1"/>
  <c r="AE580" i="1" a="1"/>
  <c r="AE580" i="1" s="1"/>
  <c r="AF580" i="1" a="1"/>
  <c r="AF580" i="1" s="1"/>
  <c r="AF572" i="1" a="1"/>
  <c r="AF572" i="1" s="1"/>
  <c r="AE572" i="1" a="1"/>
  <c r="AE572" i="1" s="1"/>
  <c r="AC564" i="1" a="1"/>
  <c r="AC564" i="1" s="1"/>
  <c r="AM564" i="1" s="1" a="1"/>
  <c r="AM564" i="1" s="1"/>
  <c r="AD564" i="1" a="1"/>
  <c r="AD564" i="1" s="1"/>
  <c r="AF564" i="1" a="1"/>
  <c r="AF564" i="1" s="1"/>
  <c r="AE564" i="1" a="1"/>
  <c r="AE564" i="1" s="1"/>
  <c r="AD556" i="1" a="1"/>
  <c r="AD556" i="1" s="1"/>
  <c r="AF556" i="1" a="1"/>
  <c r="AF556" i="1" s="1"/>
  <c r="AE556" i="1" a="1"/>
  <c r="AE556" i="1" s="1"/>
  <c r="AC548" i="1" a="1"/>
  <c r="AC548" i="1" s="1"/>
  <c r="AM548" i="1" s="1" a="1"/>
  <c r="AM548" i="1" s="1"/>
  <c r="AD548" i="1" a="1"/>
  <c r="AD548" i="1" s="1"/>
  <c r="AC540" i="1" a="1"/>
  <c r="AC540" i="1" s="1"/>
  <c r="AM540" i="1" s="1" a="1"/>
  <c r="AM540" i="1" s="1"/>
  <c r="AF540" i="1" a="1"/>
  <c r="AF540" i="1" s="1"/>
  <c r="AE532" i="1" a="1"/>
  <c r="AE532" i="1" s="1"/>
  <c r="AF532" i="1" a="1"/>
  <c r="AF532" i="1" s="1"/>
  <c r="AD532" i="1" a="1"/>
  <c r="AD532" i="1" s="1"/>
  <c r="AC524" i="1" a="1"/>
  <c r="AC524" i="1" s="1"/>
  <c r="AM524" i="1" s="1" a="1"/>
  <c r="AM524" i="1" s="1"/>
  <c r="AF524" i="1" a="1"/>
  <c r="AF524" i="1" s="1"/>
  <c r="AE524" i="1" a="1"/>
  <c r="AE524" i="1" s="1"/>
  <c r="AE516" i="1" a="1"/>
  <c r="AE516" i="1" s="1"/>
  <c r="AD516" i="1" a="1"/>
  <c r="AD516" i="1" s="1"/>
  <c r="AF516" i="1" a="1"/>
  <c r="AF516" i="1" s="1"/>
  <c r="AC508" i="1" a="1"/>
  <c r="AC508" i="1" s="1"/>
  <c r="AM508" i="1" s="1" a="1"/>
  <c r="AM508" i="1" s="1"/>
  <c r="AF508" i="1" a="1"/>
  <c r="AF508" i="1" s="1"/>
  <c r="AD508" i="1" a="1"/>
  <c r="AD508" i="1" s="1"/>
  <c r="AE508" i="1" a="1"/>
  <c r="AE508" i="1" s="1"/>
  <c r="AD500" i="1" a="1"/>
  <c r="AD500" i="1" s="1"/>
  <c r="AC492" i="1" a="1"/>
  <c r="AC492" i="1" s="1"/>
  <c r="AM492" i="1" s="1" a="1"/>
  <c r="AM492" i="1" s="1"/>
  <c r="AF492" i="1" a="1"/>
  <c r="AF492" i="1" s="1"/>
  <c r="AD492" i="1" a="1"/>
  <c r="AD492" i="1" s="1"/>
  <c r="AE492" i="1" a="1"/>
  <c r="AE492" i="1" s="1"/>
  <c r="AC484" i="1" a="1"/>
  <c r="AC484" i="1" s="1"/>
  <c r="AM484" i="1" s="1" a="1"/>
  <c r="AM484" i="1" s="1"/>
  <c r="AE484" i="1" a="1"/>
  <c r="AE484" i="1" s="1"/>
  <c r="AF484" i="1" a="1"/>
  <c r="AF484" i="1" s="1"/>
  <c r="AD484" i="1" a="1"/>
  <c r="AD484" i="1" s="1"/>
  <c r="AC476" i="1" a="1"/>
  <c r="AC476" i="1" s="1"/>
  <c r="AM476" i="1" s="1" a="1"/>
  <c r="AM476" i="1" s="1"/>
  <c r="AD476" i="1" a="1"/>
  <c r="AD476" i="1" s="1"/>
  <c r="AE476" i="1" a="1"/>
  <c r="AE476" i="1" s="1"/>
  <c r="AE468" i="1" a="1"/>
  <c r="AE468" i="1" s="1"/>
  <c r="AF468" i="1" a="1"/>
  <c r="AF468" i="1" s="1"/>
  <c r="AD468" i="1" a="1"/>
  <c r="AD468" i="1" s="1"/>
  <c r="AC460" i="1" a="1"/>
  <c r="AC460" i="1" s="1"/>
  <c r="AM460" i="1" s="1" a="1"/>
  <c r="AM460" i="1" s="1"/>
  <c r="AD460" i="1" a="1"/>
  <c r="AD460" i="1" s="1"/>
  <c r="AE460" i="1" a="1"/>
  <c r="AE460" i="1" s="1"/>
  <c r="AC452" i="1" a="1"/>
  <c r="AC452" i="1" s="1"/>
  <c r="AM452" i="1" s="1" a="1"/>
  <c r="AM452" i="1" s="1"/>
  <c r="AE452" i="1" a="1"/>
  <c r="AE452" i="1" s="1"/>
  <c r="AF452" i="1" a="1"/>
  <c r="AF452" i="1" s="1"/>
  <c r="AF444" i="1" a="1"/>
  <c r="AF444" i="1" s="1"/>
  <c r="AE444" i="1" a="1"/>
  <c r="AE444" i="1" s="1"/>
  <c r="AC436" i="1" a="1"/>
  <c r="AC436" i="1" s="1"/>
  <c r="AM436" i="1" s="1" a="1"/>
  <c r="AM436" i="1" s="1"/>
  <c r="AF436" i="1" a="1"/>
  <c r="AF436" i="1" s="1"/>
  <c r="AD436" i="1" a="1"/>
  <c r="AD436" i="1" s="1"/>
  <c r="AF428" i="1" a="1"/>
  <c r="AF428" i="1" s="1"/>
  <c r="AD428" i="1" a="1"/>
  <c r="AD428" i="1" s="1"/>
  <c r="AE428" i="1" a="1"/>
  <c r="AE428" i="1" s="1"/>
  <c r="AC420" i="1" a="1"/>
  <c r="AC420" i="1" s="1"/>
  <c r="AM420" i="1" s="1" a="1"/>
  <c r="AM420" i="1" s="1"/>
  <c r="AD420" i="1" a="1"/>
  <c r="AD420" i="1" s="1"/>
  <c r="AE420" i="1" a="1"/>
  <c r="AE420" i="1" s="1"/>
  <c r="AF412" i="1" a="1"/>
  <c r="AF412" i="1" s="1"/>
  <c r="AD412" i="1" a="1"/>
  <c r="AD412" i="1" s="1"/>
  <c r="AE412" i="1" a="1"/>
  <c r="AE412" i="1" s="1"/>
  <c r="AC404" i="1" a="1"/>
  <c r="AC404" i="1" s="1"/>
  <c r="AM404" i="1" s="1" a="1"/>
  <c r="AM404" i="1" s="1"/>
  <c r="AF404" i="1" a="1"/>
  <c r="AF404" i="1" s="1"/>
  <c r="AD404" i="1" a="1"/>
  <c r="AD404" i="1" s="1"/>
  <c r="AC396" i="1" a="1"/>
  <c r="AC396" i="1" s="1"/>
  <c r="AM396" i="1" s="1" a="1"/>
  <c r="AM396" i="1" s="1"/>
  <c r="AF396" i="1" a="1"/>
  <c r="AF396" i="1" s="1"/>
  <c r="AD396" i="1" a="1"/>
  <c r="AD396" i="1" s="1"/>
  <c r="AE396" i="1" a="1"/>
  <c r="AE396" i="1" s="1"/>
  <c r="AC388" i="1" a="1"/>
  <c r="AC388" i="1" s="1"/>
  <c r="AM388" i="1" s="1" a="1"/>
  <c r="AM388" i="1" s="1"/>
  <c r="AF388" i="1" a="1"/>
  <c r="AF388" i="1" s="1"/>
  <c r="AD388" i="1" a="1"/>
  <c r="AD388" i="1" s="1"/>
  <c r="AE388" i="1" a="1"/>
  <c r="AE388" i="1" s="1"/>
  <c r="AC380" i="1" a="1"/>
  <c r="AC380" i="1" s="1"/>
  <c r="AM380" i="1" s="1" a="1"/>
  <c r="AM380" i="1" s="1"/>
  <c r="AF380" i="1" a="1"/>
  <c r="AF380" i="1" s="1"/>
  <c r="AD380" i="1" a="1"/>
  <c r="AD380" i="1" s="1"/>
  <c r="AE380" i="1" a="1"/>
  <c r="AE380" i="1" s="1"/>
  <c r="AC372" i="1" a="1"/>
  <c r="AC372" i="1" s="1"/>
  <c r="AM372" i="1" s="1" a="1"/>
  <c r="AM372" i="1" s="1"/>
  <c r="AF372" i="1" a="1"/>
  <c r="AF372" i="1" s="1"/>
  <c r="AD372" i="1" a="1"/>
  <c r="AD372" i="1" s="1"/>
  <c r="AE372" i="1" a="1"/>
  <c r="AE372" i="1" s="1"/>
  <c r="AC364" i="1" a="1"/>
  <c r="AC364" i="1" s="1"/>
  <c r="AM364" i="1" s="1" a="1"/>
  <c r="AM364" i="1" s="1"/>
  <c r="AF364" i="1" a="1"/>
  <c r="AF364" i="1" s="1"/>
  <c r="AE364" i="1" a="1"/>
  <c r="AE364" i="1" s="1"/>
  <c r="AE356" i="1" a="1"/>
  <c r="AE356" i="1" s="1"/>
  <c r="AF356" i="1" a="1"/>
  <c r="AF356" i="1" s="1"/>
  <c r="AD356" i="1" a="1"/>
  <c r="AD356" i="1" s="1"/>
  <c r="AC348" i="1" a="1"/>
  <c r="AC348" i="1" s="1"/>
  <c r="AM348" i="1" s="1" a="1"/>
  <c r="AM348" i="1" s="1"/>
  <c r="AD348" i="1" a="1"/>
  <c r="AD348" i="1" s="1"/>
  <c r="AE348" i="1" a="1"/>
  <c r="AE348" i="1" s="1"/>
  <c r="AF348" i="1" a="1"/>
  <c r="AF348" i="1" s="1"/>
  <c r="AC340" i="1" a="1"/>
  <c r="AC340" i="1" s="1"/>
  <c r="AM340" i="1" s="1" a="1"/>
  <c r="AM340" i="1" s="1"/>
  <c r="AE340" i="1" a="1"/>
  <c r="AE340" i="1" s="1"/>
  <c r="AD340" i="1" a="1"/>
  <c r="AD340" i="1" s="1"/>
  <c r="AC332" i="1" a="1"/>
  <c r="AC332" i="1" s="1"/>
  <c r="AM332" i="1" s="1" a="1"/>
  <c r="AM332" i="1" s="1"/>
  <c r="AF332" i="1" a="1"/>
  <c r="AF332" i="1" s="1"/>
  <c r="AE332" i="1" a="1"/>
  <c r="AE332" i="1" s="1"/>
  <c r="AD332" i="1" a="1"/>
  <c r="AD332" i="1" s="1"/>
  <c r="AC324" i="1" a="1"/>
  <c r="AC324" i="1" s="1"/>
  <c r="AM324" i="1" s="1" a="1"/>
  <c r="AM324" i="1" s="1"/>
  <c r="AF324" i="1" a="1"/>
  <c r="AF324" i="1" s="1"/>
  <c r="AD324" i="1" a="1"/>
  <c r="AD324" i="1" s="1"/>
  <c r="AE324" i="1" a="1"/>
  <c r="AE324" i="1" s="1"/>
  <c r="AC316" i="1" a="1"/>
  <c r="AC316" i="1" s="1"/>
  <c r="AM316" i="1" s="1" a="1"/>
  <c r="AM316" i="1" s="1"/>
  <c r="AE316" i="1" a="1"/>
  <c r="AE316" i="1" s="1"/>
  <c r="AF316" i="1" a="1"/>
  <c r="AF316" i="1" s="1"/>
  <c r="AD316" i="1" a="1"/>
  <c r="AD316" i="1" s="1"/>
  <c r="AC308" i="1" a="1"/>
  <c r="AC308" i="1" s="1"/>
  <c r="AD308" i="1" a="1"/>
  <c r="AD308" i="1" s="1"/>
  <c r="AF308" i="1" a="1"/>
  <c r="AF308" i="1" s="1"/>
  <c r="AE308" i="1" a="1"/>
  <c r="AE308" i="1" s="1"/>
  <c r="AF300" i="1" a="1"/>
  <c r="AF300" i="1" s="1"/>
  <c r="AD300" i="1" a="1"/>
  <c r="AD300" i="1" s="1"/>
  <c r="AE300" i="1" a="1"/>
  <c r="AE300" i="1" s="1"/>
  <c r="AC292" i="1" a="1"/>
  <c r="AC292" i="1" s="1"/>
  <c r="AM292" i="1" s="1" a="1"/>
  <c r="AM292" i="1" s="1"/>
  <c r="AD292" i="1" a="1"/>
  <c r="AD292" i="1" s="1"/>
  <c r="AF292" i="1" a="1"/>
  <c r="AF292" i="1" s="1"/>
  <c r="AE292" i="1" a="1"/>
  <c r="AE292" i="1" s="1"/>
  <c r="AF284" i="1" a="1"/>
  <c r="AF284" i="1" s="1"/>
  <c r="AD284" i="1" a="1"/>
  <c r="AD284" i="1" s="1"/>
  <c r="AE284" i="1" a="1"/>
  <c r="AE284" i="1" s="1"/>
  <c r="AC276" i="1" a="1"/>
  <c r="AC276" i="1" s="1"/>
  <c r="AM276" i="1" s="1" a="1"/>
  <c r="AM276" i="1" s="1"/>
  <c r="AD276" i="1" a="1"/>
  <c r="AD276" i="1" s="1"/>
  <c r="AF276" i="1" a="1"/>
  <c r="AF276" i="1" s="1"/>
  <c r="AE276" i="1" a="1"/>
  <c r="AE276" i="1" s="1"/>
  <c r="AC268" i="1" a="1"/>
  <c r="AC268" i="1" s="1"/>
  <c r="AM268" i="1" s="1" a="1"/>
  <c r="AM268" i="1" s="1"/>
  <c r="AF268" i="1" a="1"/>
  <c r="AF268" i="1" s="1"/>
  <c r="AE268" i="1" a="1"/>
  <c r="AE268" i="1" s="1"/>
  <c r="AC260" i="1" a="1"/>
  <c r="AC260" i="1" s="1"/>
  <c r="AM260" i="1" s="1" a="1"/>
  <c r="AM260" i="1" s="1"/>
  <c r="AD260" i="1" a="1"/>
  <c r="AD260" i="1" s="1"/>
  <c r="AF260" i="1" a="1"/>
  <c r="AF260" i="1" s="1"/>
  <c r="AE260" i="1" a="1"/>
  <c r="AE260" i="1" s="1"/>
  <c r="AC252" i="1" a="1"/>
  <c r="AC252" i="1" s="1"/>
  <c r="AM252" i="1" s="1" a="1"/>
  <c r="AM252" i="1" s="1"/>
  <c r="AF252" i="1" a="1"/>
  <c r="AF252" i="1" s="1"/>
  <c r="AE252" i="1" a="1"/>
  <c r="AE252" i="1" s="1"/>
  <c r="AC244" i="1" a="1"/>
  <c r="AC244" i="1" s="1"/>
  <c r="AM244" i="1" s="1" a="1"/>
  <c r="AM244" i="1" s="1"/>
  <c r="AE244" i="1" a="1"/>
  <c r="AE244" i="1" s="1"/>
  <c r="AF244" i="1" a="1"/>
  <c r="AF244" i="1" s="1"/>
  <c r="AC236" i="1" a="1"/>
  <c r="AC236" i="1" s="1"/>
  <c r="AE236" i="1" a="1"/>
  <c r="AE236" i="1" s="1"/>
  <c r="AD236" i="1" a="1"/>
  <c r="AD236" i="1" s="1"/>
  <c r="AF236" i="1" a="1"/>
  <c r="AF236" i="1" s="1"/>
  <c r="AF228" i="1" a="1"/>
  <c r="AF228" i="1" s="1"/>
  <c r="AD228" i="1" a="1"/>
  <c r="AD228" i="1" s="1"/>
  <c r="AE228" i="1" a="1"/>
  <c r="AE228" i="1" s="1"/>
  <c r="AC220" i="1" a="1"/>
  <c r="AC220" i="1" s="1"/>
  <c r="AM220" i="1" s="1" a="1"/>
  <c r="AM220" i="1" s="1"/>
  <c r="AF220" i="1" a="1"/>
  <c r="AF220" i="1" s="1"/>
  <c r="AE220" i="1" a="1"/>
  <c r="AE220" i="1" s="1"/>
  <c r="AC212" i="1" a="1"/>
  <c r="AC212" i="1" s="1"/>
  <c r="AM212" i="1" s="1" a="1"/>
  <c r="AM212" i="1" s="1"/>
  <c r="AD212" i="1" a="1"/>
  <c r="AD212" i="1" s="1"/>
  <c r="AF212" i="1" a="1"/>
  <c r="AF212" i="1" s="1"/>
  <c r="AE212" i="1" a="1"/>
  <c r="AE212" i="1" s="1"/>
  <c r="AC204" i="1" a="1"/>
  <c r="AC204" i="1" s="1"/>
  <c r="AM204" i="1" s="1" a="1"/>
  <c r="AM204" i="1" s="1"/>
  <c r="AD204" i="1" a="1"/>
  <c r="AD204" i="1" s="1"/>
  <c r="AF204" i="1" a="1"/>
  <c r="AF204" i="1" s="1"/>
  <c r="AE196" i="1" a="1"/>
  <c r="AE196" i="1" s="1"/>
  <c r="AF196" i="1" a="1"/>
  <c r="AF196" i="1" s="1"/>
  <c r="AD196" i="1" a="1"/>
  <c r="AD196" i="1" s="1"/>
  <c r="AC188" i="1" a="1"/>
  <c r="AC188" i="1" s="1"/>
  <c r="AM188" i="1" s="1" a="1"/>
  <c r="AM188" i="1" s="1"/>
  <c r="AF188" i="1" a="1"/>
  <c r="AF188" i="1" s="1"/>
  <c r="AE188" i="1" a="1"/>
  <c r="AE188" i="1" s="1"/>
  <c r="AD188" i="1" a="1"/>
  <c r="AD188" i="1" s="1"/>
  <c r="AC180" i="1" a="1"/>
  <c r="AC180" i="1" s="1"/>
  <c r="AM180" i="1" s="1" a="1"/>
  <c r="AM180" i="1" s="1"/>
  <c r="AF180" i="1" a="1"/>
  <c r="AF180" i="1" s="1"/>
  <c r="AC172" i="1" a="1"/>
  <c r="AC172" i="1" s="1"/>
  <c r="AM172" i="1" s="1" a="1"/>
  <c r="AM172" i="1" s="1"/>
  <c r="AE172" i="1" a="1"/>
  <c r="AE172" i="1" s="1"/>
  <c r="AF172" i="1" a="1"/>
  <c r="AF172" i="1" s="1"/>
  <c r="AC164" i="1" a="1"/>
  <c r="AC164" i="1" s="1"/>
  <c r="AM164" i="1" s="1" a="1"/>
  <c r="AM164" i="1" s="1"/>
  <c r="AE164" i="1" a="1"/>
  <c r="AE164" i="1" s="1"/>
  <c r="AF164" i="1" a="1"/>
  <c r="AF164" i="1" s="1"/>
  <c r="AC148" i="1" a="1"/>
  <c r="AC148" i="1" s="1"/>
  <c r="AM148" i="1" s="1" a="1"/>
  <c r="AM148" i="1" s="1"/>
  <c r="AD148" i="1" a="1"/>
  <c r="AD148" i="1" s="1"/>
  <c r="AF148" i="1" a="1"/>
  <c r="AF148" i="1" s="1"/>
  <c r="AE148" i="1" a="1"/>
  <c r="AE148" i="1" s="1"/>
  <c r="AC140" i="1" a="1"/>
  <c r="AC140" i="1" s="1"/>
  <c r="AM140" i="1" s="1" a="1"/>
  <c r="AM140" i="1" s="1"/>
  <c r="AD140" i="1" a="1"/>
  <c r="AD140" i="1" s="1"/>
  <c r="AF140" i="1" a="1"/>
  <c r="AF140" i="1" s="1"/>
  <c r="AE140" i="1" a="1"/>
  <c r="AE140" i="1" s="1"/>
  <c r="AD132" i="1" a="1"/>
  <c r="AD132" i="1" s="1"/>
  <c r="AF132" i="1" a="1"/>
  <c r="AF132" i="1" s="1"/>
  <c r="AE132" i="1" a="1"/>
  <c r="AE132" i="1" s="1"/>
  <c r="AC124" i="1" a="1"/>
  <c r="AC124" i="1" s="1"/>
  <c r="AM124" i="1" s="1" a="1"/>
  <c r="AM124" i="1" s="1"/>
  <c r="AD124" i="1" a="1"/>
  <c r="AD124" i="1" s="1"/>
  <c r="AF124" i="1" a="1"/>
  <c r="AF124" i="1" s="1"/>
  <c r="AC116" i="1" a="1"/>
  <c r="AC116" i="1" s="1"/>
  <c r="AM116" i="1" s="1" a="1"/>
  <c r="AM116" i="1" s="1"/>
  <c r="AD116" i="1" a="1"/>
  <c r="AD116" i="1" s="1"/>
  <c r="AE116" i="1" a="1"/>
  <c r="AE116" i="1" s="1"/>
  <c r="AF116" i="1" a="1"/>
  <c r="AF116" i="1" s="1"/>
  <c r="AC108" i="1" a="1"/>
  <c r="AC108" i="1" s="1"/>
  <c r="AM108" i="1" s="1" a="1"/>
  <c r="AM108" i="1" s="1"/>
  <c r="AD108" i="1" a="1"/>
  <c r="AD108" i="1" s="1"/>
  <c r="AE108" i="1" a="1"/>
  <c r="AE108" i="1" s="1"/>
  <c r="AF108" i="1" a="1"/>
  <c r="AF108" i="1" s="1"/>
  <c r="AC100" i="1" a="1"/>
  <c r="AC100" i="1" s="1"/>
  <c r="AM100" i="1" s="1" a="1"/>
  <c r="AM100" i="1" s="1"/>
  <c r="AE100" i="1" a="1"/>
  <c r="AE100" i="1" s="1"/>
  <c r="AF100" i="1" a="1"/>
  <c r="AF100" i="1" s="1"/>
  <c r="AC92" i="1" a="1"/>
  <c r="AC92" i="1" s="1"/>
  <c r="AM92" i="1" s="1" a="1"/>
  <c r="AM92" i="1" s="1"/>
  <c r="AF92" i="1" a="1"/>
  <c r="AF92" i="1" s="1"/>
  <c r="AD92" i="1" a="1"/>
  <c r="AD92" i="1" s="1"/>
  <c r="AE92" i="1" a="1"/>
  <c r="AE92" i="1" s="1"/>
  <c r="AC84" i="1" a="1"/>
  <c r="AC84" i="1" s="1"/>
  <c r="AM84" i="1" s="1" a="1"/>
  <c r="AM84" i="1" s="1"/>
  <c r="AD84" i="1" a="1"/>
  <c r="AD84" i="1" s="1"/>
  <c r="AE84" i="1" a="1"/>
  <c r="AE84" i="1" s="1"/>
  <c r="AF84" i="1" a="1"/>
  <c r="AF84" i="1" s="1"/>
  <c r="AC76" i="1" a="1"/>
  <c r="AC76" i="1" s="1"/>
  <c r="AM76" i="1" s="1" a="1"/>
  <c r="AM76" i="1" s="1"/>
  <c r="AD76" i="1" a="1"/>
  <c r="AD76" i="1" s="1"/>
  <c r="AE76" i="1" a="1"/>
  <c r="AE76" i="1" s="1"/>
  <c r="AF76" i="1" a="1"/>
  <c r="AF76" i="1" s="1"/>
  <c r="AC68" i="1" a="1"/>
  <c r="AC68" i="1" s="1"/>
  <c r="AM68" i="1" s="1" a="1"/>
  <c r="AM68" i="1" s="1"/>
  <c r="AF68" i="1" a="1"/>
  <c r="AF68" i="1" s="1"/>
  <c r="AD68" i="1" a="1"/>
  <c r="AD68" i="1" s="1"/>
  <c r="AC60" i="1" a="1"/>
  <c r="AC60" i="1" s="1"/>
  <c r="AM60" i="1" s="1" a="1"/>
  <c r="AM60" i="1" s="1"/>
  <c r="AF60" i="1" a="1"/>
  <c r="AF60" i="1" s="1"/>
  <c r="AD60" i="1" a="1"/>
  <c r="AD60" i="1" s="1"/>
  <c r="AE60" i="1" a="1"/>
  <c r="AE60" i="1" s="1"/>
  <c r="AC52" i="1" a="1"/>
  <c r="AC52" i="1" s="1"/>
  <c r="AM52" i="1" s="1" a="1"/>
  <c r="AM52" i="1" s="1"/>
  <c r="AD52" i="1" a="1"/>
  <c r="AD52" i="1" s="1"/>
  <c r="AF52" i="1" a="1"/>
  <c r="AF52" i="1" s="1"/>
  <c r="AC44" i="1" a="1"/>
  <c r="AC44" i="1" s="1"/>
  <c r="AM44" i="1" s="1" a="1"/>
  <c r="AM44" i="1" s="1"/>
  <c r="AD44" i="1" a="1"/>
  <c r="AD44" i="1" s="1"/>
  <c r="AE44" i="1" a="1"/>
  <c r="AE44" i="1" s="1"/>
  <c r="AF44" i="1" a="1"/>
  <c r="AF44" i="1" s="1"/>
  <c r="AC36" i="1" a="1"/>
  <c r="AC36" i="1" s="1"/>
  <c r="AM36" i="1" s="1" a="1"/>
  <c r="AM36" i="1" s="1"/>
  <c r="AE36" i="1" a="1"/>
  <c r="AE36" i="1" s="1"/>
  <c r="AF36" i="1" a="1"/>
  <c r="AF36" i="1" s="1"/>
  <c r="AC28" i="1" a="1"/>
  <c r="AC28" i="1" s="1"/>
  <c r="AM28" i="1" s="1" a="1"/>
  <c r="AM28" i="1" s="1"/>
  <c r="AF28" i="1" a="1"/>
  <c r="AF28" i="1" s="1"/>
  <c r="AD28" i="1" a="1"/>
  <c r="AD28" i="1" s="1"/>
  <c r="AE28" i="1" a="1"/>
  <c r="AE28" i="1" s="1"/>
  <c r="AC20" i="1" a="1"/>
  <c r="AC20" i="1" s="1"/>
  <c r="AM20" i="1" s="1" a="1"/>
  <c r="AM20" i="1" s="1"/>
  <c r="AD20" i="1" a="1"/>
  <c r="AD20" i="1" s="1"/>
  <c r="AE20" i="1" a="1"/>
  <c r="AE20" i="1" s="1"/>
  <c r="AF20" i="1" a="1"/>
  <c r="AF20" i="1" s="1"/>
  <c r="AC12" i="1" a="1"/>
  <c r="AC12" i="1" s="1"/>
  <c r="AM12" i="1" s="1" a="1"/>
  <c r="AM12" i="1" s="1"/>
  <c r="AD12" i="1" a="1"/>
  <c r="AD12" i="1" s="1"/>
  <c r="AE12" i="1" a="1"/>
  <c r="AE12" i="1" s="1"/>
  <c r="AF12" i="1" a="1"/>
  <c r="AF12" i="1" s="1"/>
  <c r="AC4" i="1" a="1"/>
  <c r="AC4" i="1" s="1"/>
  <c r="AD4" i="1" a="1"/>
  <c r="AD4" i="1" s="1"/>
  <c r="AE4" i="1" a="1"/>
  <c r="AE4" i="1" s="1"/>
  <c r="AF4" i="1" a="1"/>
  <c r="AF4" i="1" s="1"/>
  <c r="AF701" i="1" a="1"/>
  <c r="AF701" i="1" s="1"/>
  <c r="AF669" i="1" a="1"/>
  <c r="AF669" i="1" s="1"/>
  <c r="AD659" i="1" a="1"/>
  <c r="AD659" i="1" s="1"/>
  <c r="AF637" i="1" a="1"/>
  <c r="AF637" i="1" s="1"/>
  <c r="AE614" i="1" a="1"/>
  <c r="AE614" i="1" s="1"/>
  <c r="AE584" i="1" a="1"/>
  <c r="AE584" i="1" s="1"/>
  <c r="AC395" i="1" a="1"/>
  <c r="AC395" i="1" s="1"/>
  <c r="AM395" i="1" s="1" a="1"/>
  <c r="AM395" i="1" s="1"/>
  <c r="AE395" i="1" a="1"/>
  <c r="AE395" i="1" s="1"/>
  <c r="AF395" i="1" a="1"/>
  <c r="AF395" i="1" s="1"/>
  <c r="AC387" i="1" a="1"/>
  <c r="AC387" i="1" s="1"/>
  <c r="AM387" i="1" s="1" a="1"/>
  <c r="AM387" i="1" s="1"/>
  <c r="AE387" i="1" a="1"/>
  <c r="AE387" i="1" s="1"/>
  <c r="AF387" i="1" a="1"/>
  <c r="AF387" i="1" s="1"/>
  <c r="AE379" i="1" a="1"/>
  <c r="AE379" i="1" s="1"/>
  <c r="AF379" i="1" a="1"/>
  <c r="AF379" i="1" s="1"/>
  <c r="AD379" i="1" a="1"/>
  <c r="AD379" i="1" s="1"/>
  <c r="AC371" i="1" a="1"/>
  <c r="AC371" i="1" s="1"/>
  <c r="AD371" i="1" a="1"/>
  <c r="AD371" i="1" s="1"/>
  <c r="AE371" i="1" a="1"/>
  <c r="AE371" i="1" s="1"/>
  <c r="AF371" i="1" a="1"/>
  <c r="AF371" i="1" s="1"/>
  <c r="AD363" i="1" a="1"/>
  <c r="AD363" i="1" s="1"/>
  <c r="AF363" i="1" a="1"/>
  <c r="AF363" i="1" s="1"/>
  <c r="AE363" i="1" a="1"/>
  <c r="AE363" i="1" s="1"/>
  <c r="AC355" i="1" a="1"/>
  <c r="AC355" i="1" s="1"/>
  <c r="AM355" i="1" s="1" a="1"/>
  <c r="AM355" i="1" s="1"/>
  <c r="AE355" i="1" a="1"/>
  <c r="AE355" i="1" s="1"/>
  <c r="AF355" i="1" a="1"/>
  <c r="AF355" i="1" s="1"/>
  <c r="AC347" i="1" a="1"/>
  <c r="AC347" i="1" s="1"/>
  <c r="AM347" i="1" s="1" a="1"/>
  <c r="AM347" i="1" s="1"/>
  <c r="AF347" i="1" a="1"/>
  <c r="AF347" i="1" s="1"/>
  <c r="AE347" i="1" a="1"/>
  <c r="AE347" i="1" s="1"/>
  <c r="AC339" i="1" a="1"/>
  <c r="AC339" i="1" s="1"/>
  <c r="AM339" i="1" s="1" a="1"/>
  <c r="AM339" i="1" s="1"/>
  <c r="AD339" i="1" a="1"/>
  <c r="AD339" i="1" s="1"/>
  <c r="AE339" i="1" a="1"/>
  <c r="AE339" i="1" s="1"/>
  <c r="AC331" i="1" a="1"/>
  <c r="AC331" i="1" s="1"/>
  <c r="AM331" i="1" s="1" a="1"/>
  <c r="AM331" i="1" s="1"/>
  <c r="AE331" i="1" a="1"/>
  <c r="AE331" i="1" s="1"/>
  <c r="AD331" i="1" a="1"/>
  <c r="AD331" i="1" s="1"/>
  <c r="AF331" i="1" a="1"/>
  <c r="AF331" i="1" s="1"/>
  <c r="AC323" i="1" a="1"/>
  <c r="AC323" i="1" s="1"/>
  <c r="AM323" i="1" s="1" a="1"/>
  <c r="AM323" i="1" s="1"/>
  <c r="AE323" i="1" a="1"/>
  <c r="AE323" i="1" s="1"/>
  <c r="AF323" i="1" a="1"/>
  <c r="AF323" i="1" s="1"/>
  <c r="AC315" i="1" a="1"/>
  <c r="AC315" i="1" s="1"/>
  <c r="AD315" i="1" a="1"/>
  <c r="AD315" i="1" s="1"/>
  <c r="AF315" i="1" a="1"/>
  <c r="AF315" i="1" s="1"/>
  <c r="AE315" i="1" a="1"/>
  <c r="AE315" i="1" s="1"/>
  <c r="AF307" i="1" a="1"/>
  <c r="AF307" i="1" s="1"/>
  <c r="AD307" i="1" a="1"/>
  <c r="AD307" i="1" s="1"/>
  <c r="AE307" i="1" a="1"/>
  <c r="AE307" i="1" s="1"/>
  <c r="AC299" i="1" a="1"/>
  <c r="AC299" i="1" s="1"/>
  <c r="AM299" i="1" s="1" a="1"/>
  <c r="AM299" i="1" s="1"/>
  <c r="AD299" i="1" a="1"/>
  <c r="AD299" i="1" s="1"/>
  <c r="AF299" i="1" a="1"/>
  <c r="AF299" i="1" s="1"/>
  <c r="AE299" i="1" a="1"/>
  <c r="AE299" i="1" s="1"/>
  <c r="AC291" i="1" a="1"/>
  <c r="AC291" i="1" s="1"/>
  <c r="AM291" i="1" s="1" a="1"/>
  <c r="AM291" i="1" s="1"/>
  <c r="AF291" i="1" a="1"/>
  <c r="AF291" i="1" s="1"/>
  <c r="AD291" i="1" a="1"/>
  <c r="AD291" i="1" s="1"/>
  <c r="AE291" i="1" a="1"/>
  <c r="AE291" i="1" s="1"/>
  <c r="AD283" i="1" a="1"/>
  <c r="AD283" i="1" s="1"/>
  <c r="AF283" i="1" a="1"/>
  <c r="AF283" i="1" s="1"/>
  <c r="AE283" i="1" a="1"/>
  <c r="AE283" i="1" s="1"/>
  <c r="AC275" i="1" a="1"/>
  <c r="AC275" i="1" s="1"/>
  <c r="AM275" i="1" s="1" a="1"/>
  <c r="AM275" i="1" s="1"/>
  <c r="AD275" i="1" a="1"/>
  <c r="AD275" i="1" s="1"/>
  <c r="AE275" i="1" a="1"/>
  <c r="AE275" i="1" s="1"/>
  <c r="AD267" i="1" a="1"/>
  <c r="AD267" i="1" s="1"/>
  <c r="AF267" i="1" a="1"/>
  <c r="AF267" i="1" s="1"/>
  <c r="AE267" i="1" a="1"/>
  <c r="AE267" i="1" s="1"/>
  <c r="AE259" i="1" a="1"/>
  <c r="AE259" i="1" s="1"/>
  <c r="AF259" i="1" a="1"/>
  <c r="AF259" i="1" s="1"/>
  <c r="AC251" i="1" a="1"/>
  <c r="AC251" i="1" s="1"/>
  <c r="AM251" i="1" s="1" a="1"/>
  <c r="AM251" i="1" s="1"/>
  <c r="AE251" i="1" a="1"/>
  <c r="AE251" i="1" s="1"/>
  <c r="AF251" i="1" a="1"/>
  <c r="AF251" i="1" s="1"/>
  <c r="AC243" i="1" a="1"/>
  <c r="AC243" i="1" s="1"/>
  <c r="AM243" i="1" s="1" a="1"/>
  <c r="AM243" i="1" s="1"/>
  <c r="AF243" i="1" a="1"/>
  <c r="AF243" i="1" s="1"/>
  <c r="AE243" i="1" a="1"/>
  <c r="AE243" i="1" s="1"/>
  <c r="AC235" i="1" a="1"/>
  <c r="AC235" i="1" s="1"/>
  <c r="AM235" i="1" s="1" a="1"/>
  <c r="AM235" i="1" s="1"/>
  <c r="AF235" i="1" a="1"/>
  <c r="AF235" i="1" s="1"/>
  <c r="AD235" i="1" a="1"/>
  <c r="AD235" i="1" s="1"/>
  <c r="AE227" i="1" a="1"/>
  <c r="AE227" i="1" s="1"/>
  <c r="AF227" i="1" a="1"/>
  <c r="AF227" i="1" s="1"/>
  <c r="AD227" i="1" a="1"/>
  <c r="AD227" i="1" s="1"/>
  <c r="AC219" i="1" a="1"/>
  <c r="AC219" i="1" s="1"/>
  <c r="AM219" i="1" s="1" a="1"/>
  <c r="AM219" i="1" s="1"/>
  <c r="AD219" i="1" a="1"/>
  <c r="AD219" i="1" s="1"/>
  <c r="AE219" i="1" a="1"/>
  <c r="AE219" i="1" s="1"/>
  <c r="AF219" i="1" a="1"/>
  <c r="AF219" i="1" s="1"/>
  <c r="AF211" i="1" a="1"/>
  <c r="AF211" i="1" s="1"/>
  <c r="AE211" i="1" a="1"/>
  <c r="AE211" i="1" s="1"/>
  <c r="AC203" i="1" a="1"/>
  <c r="AC203" i="1" s="1"/>
  <c r="AM203" i="1" s="1" a="1"/>
  <c r="AM203" i="1" s="1"/>
  <c r="AF203" i="1" a="1"/>
  <c r="AF203" i="1" s="1"/>
  <c r="AE203" i="1" a="1"/>
  <c r="AE203" i="1" s="1"/>
  <c r="AD195" i="1" a="1"/>
  <c r="AD195" i="1" s="1"/>
  <c r="AE195" i="1" a="1"/>
  <c r="AE195" i="1" s="1"/>
  <c r="AF195" i="1" a="1"/>
  <c r="AF195" i="1" s="1"/>
  <c r="AC187" i="1" a="1"/>
  <c r="AC187" i="1" s="1"/>
  <c r="AM187" i="1" s="1" a="1"/>
  <c r="AM187" i="1" s="1"/>
  <c r="AD187" i="1" a="1"/>
  <c r="AD187" i="1" s="1"/>
  <c r="AE187" i="1" a="1"/>
  <c r="AE187" i="1" s="1"/>
  <c r="AF187" i="1" a="1"/>
  <c r="AF187" i="1" s="1"/>
  <c r="AC179" i="1" a="1"/>
  <c r="AC179" i="1" s="1"/>
  <c r="AM179" i="1" s="1" a="1"/>
  <c r="AM179" i="1" s="1"/>
  <c r="AF179" i="1" a="1"/>
  <c r="AF179" i="1" s="1"/>
  <c r="AD179" i="1" a="1"/>
  <c r="AD179" i="1" s="1"/>
  <c r="AE179" i="1" a="1"/>
  <c r="AE179" i="1" s="1"/>
  <c r="AC171" i="1" a="1"/>
  <c r="AC171" i="1" s="1"/>
  <c r="AM171" i="1" s="1" a="1"/>
  <c r="AM171" i="1" s="1"/>
  <c r="AD171" i="1" a="1"/>
  <c r="AD171" i="1" s="1"/>
  <c r="AE171" i="1" a="1"/>
  <c r="AE171" i="1" s="1"/>
  <c r="AC163" i="1" a="1"/>
  <c r="AC163" i="1" s="1"/>
  <c r="AM163" i="1" s="1" a="1"/>
  <c r="AM163" i="1" s="1"/>
  <c r="AE163" i="1" a="1"/>
  <c r="AE163" i="1" s="1"/>
  <c r="AF163" i="1" a="1"/>
  <c r="AF163" i="1" s="1"/>
  <c r="AC147" i="1" a="1"/>
  <c r="AC147" i="1" s="1"/>
  <c r="AM147" i="1" s="1" a="1"/>
  <c r="AM147" i="1" s="1"/>
  <c r="AF147" i="1" a="1"/>
  <c r="AF147" i="1" s="1"/>
  <c r="AD147" i="1" a="1"/>
  <c r="AD147" i="1" s="1"/>
  <c r="AE147" i="1" a="1"/>
  <c r="AE147" i="1" s="1"/>
  <c r="AC139" i="1" a="1"/>
  <c r="AC139" i="1" s="1"/>
  <c r="AM139" i="1" s="1" a="1"/>
  <c r="AM139" i="1" s="1"/>
  <c r="AE139" i="1" a="1"/>
  <c r="AE139" i="1" s="1"/>
  <c r="AD139" i="1" a="1"/>
  <c r="AD139" i="1" s="1"/>
  <c r="AF139" i="1" a="1"/>
  <c r="AF139" i="1" s="1"/>
  <c r="AC131" i="1" a="1"/>
  <c r="AC131" i="1" s="1"/>
  <c r="AE131" i="1" a="1"/>
  <c r="AE131" i="1" s="1"/>
  <c r="AF131" i="1" a="1"/>
  <c r="AF131" i="1" s="1"/>
  <c r="AD131" i="1" a="1"/>
  <c r="AD131" i="1" s="1"/>
  <c r="AF123" i="1" a="1"/>
  <c r="AF123" i="1" s="1"/>
  <c r="AD123" i="1" a="1"/>
  <c r="AD123" i="1" s="1"/>
  <c r="AE123" i="1" a="1"/>
  <c r="AE123" i="1" s="1"/>
  <c r="AC115" i="1" a="1"/>
  <c r="AC115" i="1" s="1"/>
  <c r="AM115" i="1" s="1" a="1"/>
  <c r="AM115" i="1" s="1"/>
  <c r="AE115" i="1" a="1"/>
  <c r="AE115" i="1" s="1"/>
  <c r="AF115" i="1" a="1"/>
  <c r="AF115" i="1" s="1"/>
  <c r="AD115" i="1" a="1"/>
  <c r="AD115" i="1" s="1"/>
  <c r="AC107" i="1" a="1"/>
  <c r="AC107" i="1" s="1"/>
  <c r="AM107" i="1" s="1" a="1"/>
  <c r="AM107" i="1" s="1"/>
  <c r="AD107" i="1" a="1"/>
  <c r="AD107" i="1" s="1"/>
  <c r="AE107" i="1" a="1"/>
  <c r="AE107" i="1" s="1"/>
  <c r="AF107" i="1" a="1"/>
  <c r="AF107" i="1" s="1"/>
  <c r="AD99" i="1" a="1"/>
  <c r="AD99" i="1" s="1"/>
  <c r="AE99" i="1" a="1"/>
  <c r="AE99" i="1" s="1"/>
  <c r="AF99" i="1" a="1"/>
  <c r="AF99" i="1" s="1"/>
  <c r="AC91" i="1" a="1"/>
  <c r="AC91" i="1" s="1"/>
  <c r="AM91" i="1" s="1" a="1"/>
  <c r="AM91" i="1" s="1"/>
  <c r="AD91" i="1" a="1"/>
  <c r="AD91" i="1" s="1"/>
  <c r="AE91" i="1" a="1"/>
  <c r="AE91" i="1" s="1"/>
  <c r="AF91" i="1" a="1"/>
  <c r="AF91" i="1" s="1"/>
  <c r="AC83" i="1" a="1"/>
  <c r="AC83" i="1" s="1"/>
  <c r="AM83" i="1" s="1" a="1"/>
  <c r="AM83" i="1" s="1"/>
  <c r="AE83" i="1" a="1"/>
  <c r="AE83" i="1" s="1"/>
  <c r="AF83" i="1" a="1"/>
  <c r="AF83" i="1" s="1"/>
  <c r="AD83" i="1" a="1"/>
  <c r="AD83" i="1" s="1"/>
  <c r="AC75" i="1" a="1"/>
  <c r="AC75" i="1" s="1"/>
  <c r="AM75" i="1" s="1" a="1"/>
  <c r="AM75" i="1" s="1"/>
  <c r="AD75" i="1" a="1"/>
  <c r="AD75" i="1" s="1"/>
  <c r="AE75" i="1" a="1"/>
  <c r="AE75" i="1" s="1"/>
  <c r="AF75" i="1" a="1"/>
  <c r="AF75" i="1" s="1"/>
  <c r="AE67" i="1" a="1"/>
  <c r="AE67" i="1" s="1"/>
  <c r="AF67" i="1" a="1"/>
  <c r="AF67" i="1" s="1"/>
  <c r="AC59" i="1" a="1"/>
  <c r="AC59" i="1" s="1"/>
  <c r="AM59" i="1" s="1" a="1"/>
  <c r="AM59" i="1" s="1"/>
  <c r="AE59" i="1" a="1"/>
  <c r="AE59" i="1" s="1"/>
  <c r="AF59" i="1" a="1"/>
  <c r="AF59" i="1" s="1"/>
  <c r="AC51" i="1" a="1"/>
  <c r="AC51" i="1" s="1"/>
  <c r="AM51" i="1" s="1" a="1"/>
  <c r="AM51" i="1" s="1"/>
  <c r="AE51" i="1" a="1"/>
  <c r="AE51" i="1" s="1"/>
  <c r="AF51" i="1" a="1"/>
  <c r="AF51" i="1" s="1"/>
  <c r="AC43" i="1" a="1"/>
  <c r="AC43" i="1" s="1"/>
  <c r="AM43" i="1" s="1" a="1"/>
  <c r="AM43" i="1" s="1"/>
  <c r="AD43" i="1" a="1"/>
  <c r="AD43" i="1" s="1"/>
  <c r="AE43" i="1" a="1"/>
  <c r="AE43" i="1" s="1"/>
  <c r="AF43" i="1" a="1"/>
  <c r="AF43" i="1" s="1"/>
  <c r="AC35" i="1" a="1"/>
  <c r="AC35" i="1" s="1"/>
  <c r="AM35" i="1" s="1" a="1"/>
  <c r="AM35" i="1" s="1"/>
  <c r="AE35" i="1" a="1"/>
  <c r="AE35" i="1" s="1"/>
  <c r="AF35" i="1" a="1"/>
  <c r="AF35" i="1" s="1"/>
  <c r="AC27" i="1" a="1"/>
  <c r="AC27" i="1" s="1"/>
  <c r="AM27" i="1" s="1" a="1"/>
  <c r="AM27" i="1" s="1"/>
  <c r="AF27" i="1" a="1"/>
  <c r="AF27" i="1" s="1"/>
  <c r="AC19" i="1" a="1"/>
  <c r="AC19" i="1" s="1"/>
  <c r="AM19" i="1" s="1" a="1"/>
  <c r="AM19" i="1" s="1"/>
  <c r="AE19" i="1" a="1"/>
  <c r="AE19" i="1" s="1"/>
  <c r="AF19" i="1" a="1"/>
  <c r="AF19" i="1" s="1"/>
  <c r="AD19" i="1" a="1"/>
  <c r="AD19" i="1" s="1"/>
  <c r="AC11" i="1" a="1"/>
  <c r="AC11" i="1" s="1"/>
  <c r="AM11" i="1" s="1" a="1"/>
  <c r="AM11" i="1" s="1"/>
  <c r="AD11" i="1" a="1"/>
  <c r="AD11" i="1" s="1"/>
  <c r="AE11" i="1" a="1"/>
  <c r="AE11" i="1" s="1"/>
  <c r="AF11" i="1" a="1"/>
  <c r="AF11" i="1" s="1"/>
  <c r="AC426" i="1" a="1"/>
  <c r="AC426" i="1" s="1"/>
  <c r="AM426" i="1" s="1" a="1"/>
  <c r="AM426" i="1" s="1"/>
  <c r="AE426" i="1" a="1"/>
  <c r="AE426" i="1" s="1"/>
  <c r="AF426" i="1" a="1"/>
  <c r="AF426" i="1" s="1"/>
  <c r="AC418" i="1" a="1"/>
  <c r="AC418" i="1" s="1"/>
  <c r="AM418" i="1" s="1" a="1"/>
  <c r="AM418" i="1" s="1"/>
  <c r="AD418" i="1" a="1"/>
  <c r="AD418" i="1" s="1"/>
  <c r="AF418" i="1" a="1"/>
  <c r="AF418" i="1" s="1"/>
  <c r="AD410" i="1" a="1"/>
  <c r="AD410" i="1" s="1"/>
  <c r="AF410" i="1" a="1"/>
  <c r="AF410" i="1" s="1"/>
  <c r="AE410" i="1" a="1"/>
  <c r="AE410" i="1" s="1"/>
  <c r="AE402" i="1" a="1"/>
  <c r="AE402" i="1" s="1"/>
  <c r="AF402" i="1" a="1"/>
  <c r="AF402" i="1" s="1"/>
  <c r="AD394" i="1" a="1"/>
  <c r="AD394" i="1" s="1"/>
  <c r="AE394" i="1" a="1"/>
  <c r="AE394" i="1" s="1"/>
  <c r="AF394" i="1" a="1"/>
  <c r="AF394" i="1" s="1"/>
  <c r="AD386" i="1" a="1"/>
  <c r="AD386" i="1" s="1"/>
  <c r="AF386" i="1" a="1"/>
  <c r="AF386" i="1" s="1"/>
  <c r="AD378" i="1" a="1"/>
  <c r="AD378" i="1" s="1"/>
  <c r="AE378" i="1" a="1"/>
  <c r="AE378" i="1" s="1"/>
  <c r="AF378" i="1" a="1"/>
  <c r="AF378" i="1" s="1"/>
  <c r="AC370" i="1" a="1"/>
  <c r="AC370" i="1" s="1"/>
  <c r="AE370" i="1" a="1"/>
  <c r="AE370" i="1" s="1"/>
  <c r="AD370" i="1" a="1"/>
  <c r="AD370" i="1" s="1"/>
  <c r="AF370" i="1" a="1"/>
  <c r="AF370" i="1" s="1"/>
  <c r="AF362" i="1" a="1"/>
  <c r="AF362" i="1" s="1"/>
  <c r="AE362" i="1" a="1"/>
  <c r="AE362" i="1" s="1"/>
  <c r="AC354" i="1" a="1"/>
  <c r="AC354" i="1" s="1"/>
  <c r="AM354" i="1" s="1" a="1"/>
  <c r="AM354" i="1" s="1"/>
  <c r="AE354" i="1" a="1"/>
  <c r="AE354" i="1" s="1"/>
  <c r="AF354" i="1" a="1"/>
  <c r="AF354" i="1" s="1"/>
  <c r="AC346" i="1" a="1"/>
  <c r="AC346" i="1" s="1"/>
  <c r="AM346" i="1" s="1" a="1"/>
  <c r="AM346" i="1" s="1"/>
  <c r="AE346" i="1" a="1"/>
  <c r="AE346" i="1" s="1"/>
  <c r="AF346" i="1" a="1"/>
  <c r="AF346" i="1" s="1"/>
  <c r="AC338" i="1" a="1"/>
  <c r="AC338" i="1" s="1"/>
  <c r="AM338" i="1" s="1" a="1"/>
  <c r="AM338" i="1" s="1"/>
  <c r="AE338" i="1" a="1"/>
  <c r="AE338" i="1" s="1"/>
  <c r="AD338" i="1" a="1"/>
  <c r="AD338" i="1" s="1"/>
  <c r="AF338" i="1" a="1"/>
  <c r="AF338" i="1" s="1"/>
  <c r="AD330" i="1" a="1"/>
  <c r="AD330" i="1" s="1"/>
  <c r="AF330" i="1" a="1"/>
  <c r="AF330" i="1" s="1"/>
  <c r="AC322" i="1" a="1"/>
  <c r="AC322" i="1" s="1"/>
  <c r="AM322" i="1" s="1" a="1"/>
  <c r="AM322" i="1" s="1"/>
  <c r="AF322" i="1" a="1"/>
  <c r="AF322" i="1" s="1"/>
  <c r="AE322" i="1" a="1"/>
  <c r="AE322" i="1" s="1"/>
  <c r="AF314" i="1" a="1"/>
  <c r="AF314" i="1" s="1"/>
  <c r="AE314" i="1" a="1"/>
  <c r="AE314" i="1" s="1"/>
  <c r="AC306" i="1" a="1"/>
  <c r="AC306" i="1" s="1"/>
  <c r="AM306" i="1" s="1" a="1"/>
  <c r="AM306" i="1" s="1"/>
  <c r="AD306" i="1" a="1"/>
  <c r="AD306" i="1" s="1"/>
  <c r="AE306" i="1" a="1"/>
  <c r="AE306" i="1" s="1"/>
  <c r="AF306" i="1" a="1"/>
  <c r="AF306" i="1" s="1"/>
  <c r="AF298" i="1" a="1"/>
  <c r="AF298" i="1" s="1"/>
  <c r="AD298" i="1" a="1"/>
  <c r="AD298" i="1" s="1"/>
  <c r="AE298" i="1" a="1"/>
  <c r="AE298" i="1" s="1"/>
  <c r="AC290" i="1" a="1"/>
  <c r="AC290" i="1" s="1"/>
  <c r="AM290" i="1" s="1" a="1"/>
  <c r="AM290" i="1" s="1"/>
  <c r="AD290" i="1" a="1"/>
  <c r="AD290" i="1" s="1"/>
  <c r="AE290" i="1" a="1"/>
  <c r="AE290" i="1" s="1"/>
  <c r="AF290" i="1" a="1"/>
  <c r="AF290" i="1" s="1"/>
  <c r="AF282" i="1" a="1"/>
  <c r="AF282" i="1" s="1"/>
  <c r="AD282" i="1" a="1"/>
  <c r="AD282" i="1" s="1"/>
  <c r="AE282" i="1" a="1"/>
  <c r="AE282" i="1" s="1"/>
  <c r="AC274" i="1" a="1"/>
  <c r="AC274" i="1" s="1"/>
  <c r="AM274" i="1" s="1" a="1"/>
  <c r="AM274" i="1" s="1"/>
  <c r="AD274" i="1" a="1"/>
  <c r="AD274" i="1" s="1"/>
  <c r="AE274" i="1" a="1"/>
  <c r="AE274" i="1" s="1"/>
  <c r="AC266" i="1" a="1"/>
  <c r="AC266" i="1" s="1"/>
  <c r="AM266" i="1" s="1" a="1"/>
  <c r="AM266" i="1" s="1"/>
  <c r="AD266" i="1" a="1"/>
  <c r="AD266" i="1" s="1"/>
  <c r="AE266" i="1" a="1"/>
  <c r="AE266" i="1" s="1"/>
  <c r="AF258" i="1" a="1"/>
  <c r="AF258" i="1" s="1"/>
  <c r="AE258" i="1" a="1"/>
  <c r="AE258" i="1" s="1"/>
  <c r="AC250" i="1" a="1"/>
  <c r="AC250" i="1" s="1"/>
  <c r="AM250" i="1" s="1" a="1"/>
  <c r="AM250" i="1" s="1"/>
  <c r="AE250" i="1" a="1"/>
  <c r="AE250" i="1" s="1"/>
  <c r="AF250" i="1" a="1"/>
  <c r="AF250" i="1" s="1"/>
  <c r="AC242" i="1" a="1"/>
  <c r="AC242" i="1" s="1"/>
  <c r="AM242" i="1" s="1" a="1"/>
  <c r="AM242" i="1" s="1"/>
  <c r="AE242" i="1" a="1"/>
  <c r="AE242" i="1" s="1"/>
  <c r="AC234" i="1" a="1"/>
  <c r="AC234" i="1" s="1"/>
  <c r="AM234" i="1" s="1" a="1"/>
  <c r="AM234" i="1" s="1"/>
  <c r="AD234" i="1" a="1"/>
  <c r="AD234" i="1" s="1"/>
  <c r="AF234" i="1" a="1"/>
  <c r="AF234" i="1" s="1"/>
  <c r="AC226" i="1" a="1"/>
  <c r="AC226" i="1" s="1"/>
  <c r="AM226" i="1" s="1" a="1"/>
  <c r="AM226" i="1" s="1"/>
  <c r="AD226" i="1" a="1"/>
  <c r="AD226" i="1" s="1"/>
  <c r="AE226" i="1" a="1"/>
  <c r="AE226" i="1" s="1"/>
  <c r="AF226" i="1" a="1"/>
  <c r="AF226" i="1" s="1"/>
  <c r="AC218" i="1" a="1"/>
  <c r="AC218" i="1" s="1"/>
  <c r="AM218" i="1" s="1" a="1"/>
  <c r="AM218" i="1" s="1"/>
  <c r="AF218" i="1" a="1"/>
  <c r="AF218" i="1" s="1"/>
  <c r="AD218" i="1" a="1"/>
  <c r="AD218" i="1" s="1"/>
  <c r="AE218" i="1" a="1"/>
  <c r="AE218" i="1" s="1"/>
  <c r="AD210" i="1" a="1"/>
  <c r="AD210" i="1" s="1"/>
  <c r="AE210" i="1" a="1"/>
  <c r="AE210" i="1" s="1"/>
  <c r="AF210" i="1" a="1"/>
  <c r="AF210" i="1" s="1"/>
  <c r="AC202" i="1" a="1"/>
  <c r="AC202" i="1" s="1"/>
  <c r="AM202" i="1" s="1" a="1"/>
  <c r="AM202" i="1" s="1"/>
  <c r="AE202" i="1" a="1"/>
  <c r="AE202" i="1" s="1"/>
  <c r="AF202" i="1" a="1"/>
  <c r="AF202" i="1" s="1"/>
  <c r="AC194" i="1" a="1"/>
  <c r="AC194" i="1" s="1"/>
  <c r="AM194" i="1" s="1" a="1"/>
  <c r="AM194" i="1" s="1"/>
  <c r="AF194" i="1" a="1"/>
  <c r="AF194" i="1" s="1"/>
  <c r="AE194" i="1" a="1"/>
  <c r="AE194" i="1" s="1"/>
  <c r="AC186" i="1" a="1"/>
  <c r="AC186" i="1" s="1"/>
  <c r="AM186" i="1" s="1" a="1"/>
  <c r="AM186" i="1" s="1"/>
  <c r="AF186" i="1" a="1"/>
  <c r="AF186" i="1" s="1"/>
  <c r="AE186" i="1" a="1"/>
  <c r="AE186" i="1" s="1"/>
  <c r="AC178" i="1" a="1"/>
  <c r="AC178" i="1" s="1"/>
  <c r="AM178" i="1" s="1" a="1"/>
  <c r="AM178" i="1" s="1"/>
  <c r="AE178" i="1" a="1"/>
  <c r="AE178" i="1" s="1"/>
  <c r="AF178" i="1" a="1"/>
  <c r="AF178" i="1" s="1"/>
  <c r="AC170" i="1" a="1"/>
  <c r="AC170" i="1" s="1"/>
  <c r="AM170" i="1" s="1" a="1"/>
  <c r="AM170" i="1" s="1"/>
  <c r="AE170" i="1" a="1"/>
  <c r="AE170" i="1" s="1"/>
  <c r="AD170" i="1" a="1"/>
  <c r="AD170" i="1" s="1"/>
  <c r="AC162" i="1" a="1"/>
  <c r="AC162" i="1" s="1"/>
  <c r="AM162" i="1" s="1" a="1"/>
  <c r="AM162" i="1" s="1"/>
  <c r="AF162" i="1" a="1"/>
  <c r="AF162" i="1" s="1"/>
  <c r="AE162" i="1" a="1"/>
  <c r="AE162" i="1" s="1"/>
  <c r="AC146" i="1" a="1"/>
  <c r="AC146" i="1" s="1"/>
  <c r="AM146" i="1" s="1" a="1"/>
  <c r="AM146" i="1" s="1"/>
  <c r="AD146" i="1" a="1"/>
  <c r="AD146" i="1" s="1"/>
  <c r="AE146" i="1" a="1"/>
  <c r="AE146" i="1" s="1"/>
  <c r="AF146" i="1" a="1"/>
  <c r="AF146" i="1" s="1"/>
  <c r="AC138" i="1" a="1"/>
  <c r="AC138" i="1" s="1"/>
  <c r="AM138" i="1" s="1" a="1"/>
  <c r="AM138" i="1" s="1"/>
  <c r="AF138" i="1" a="1"/>
  <c r="AF138" i="1" s="1"/>
  <c r="AD138" i="1" a="1"/>
  <c r="AD138" i="1" s="1"/>
  <c r="AE138" i="1" a="1"/>
  <c r="AE138" i="1" s="1"/>
  <c r="AC130" i="1" a="1"/>
  <c r="AC130" i="1" s="1"/>
  <c r="AF130" i="1" a="1"/>
  <c r="AF130" i="1" s="1"/>
  <c r="AD130" i="1" a="1"/>
  <c r="AD130" i="1" s="1"/>
  <c r="AE130" i="1" a="1"/>
  <c r="AE130" i="1" s="1"/>
  <c r="AE122" i="1" a="1"/>
  <c r="AE122" i="1" s="1"/>
  <c r="AF122" i="1" a="1"/>
  <c r="AF122" i="1" s="1"/>
  <c r="AD122" i="1" a="1"/>
  <c r="AD122" i="1" s="1"/>
  <c r="AC114" i="1" a="1"/>
  <c r="AC114" i="1" s="1"/>
  <c r="AM114" i="1" s="1" a="1"/>
  <c r="AM114" i="1" s="1"/>
  <c r="AE114" i="1" a="1"/>
  <c r="AE114" i="1" s="1"/>
  <c r="AF114" i="1" a="1"/>
  <c r="AF114" i="1" s="1"/>
  <c r="AC106" i="1" a="1"/>
  <c r="AC106" i="1" s="1"/>
  <c r="AM106" i="1" s="1" a="1"/>
  <c r="AM106" i="1" s="1"/>
  <c r="AE106" i="1" a="1"/>
  <c r="AE106" i="1" s="1"/>
  <c r="AF106" i="1" a="1"/>
  <c r="AF106" i="1" s="1"/>
  <c r="AD106" i="1" a="1"/>
  <c r="AD106" i="1" s="1"/>
  <c r="AC98" i="1" a="1"/>
  <c r="AC98" i="1" s="1"/>
  <c r="AF98" i="1" a="1"/>
  <c r="AF98" i="1" s="1"/>
  <c r="AD98" i="1" a="1"/>
  <c r="AD98" i="1" s="1"/>
  <c r="AE98" i="1" a="1"/>
  <c r="AE98" i="1" s="1"/>
  <c r="AC90" i="1" a="1"/>
  <c r="AC90" i="1" s="1"/>
  <c r="AM90" i="1" s="1" a="1"/>
  <c r="AM90" i="1" s="1"/>
  <c r="AD90" i="1" a="1"/>
  <c r="AD90" i="1" s="1"/>
  <c r="AE90" i="1" a="1"/>
  <c r="AE90" i="1" s="1"/>
  <c r="AF90" i="1" a="1"/>
  <c r="AF90" i="1" s="1"/>
  <c r="AC82" i="1" a="1"/>
  <c r="AC82" i="1" s="1"/>
  <c r="AM82" i="1" s="1" a="1"/>
  <c r="AM82" i="1" s="1"/>
  <c r="AD82" i="1" a="1"/>
  <c r="AD82" i="1" s="1"/>
  <c r="AE82" i="1" a="1"/>
  <c r="AE82" i="1" s="1"/>
  <c r="AF82" i="1" a="1"/>
  <c r="AF82" i="1" s="1"/>
  <c r="AC74" i="1" a="1"/>
  <c r="AC74" i="1" s="1"/>
  <c r="AM74" i="1" s="1" a="1"/>
  <c r="AM74" i="1" s="1"/>
  <c r="AD74" i="1" a="1"/>
  <c r="AD74" i="1" s="1"/>
  <c r="AF66" i="1" a="1"/>
  <c r="AF66" i="1" s="1"/>
  <c r="AE66" i="1" a="1"/>
  <c r="AE66" i="1" s="1"/>
  <c r="AC58" i="1" a="1"/>
  <c r="AC58" i="1" s="1"/>
  <c r="AM58" i="1" s="1" a="1"/>
  <c r="AM58" i="1" s="1"/>
  <c r="AE58" i="1" a="1"/>
  <c r="AE58" i="1" s="1"/>
  <c r="AF58" i="1" a="1"/>
  <c r="AF58" i="1" s="1"/>
  <c r="AC50" i="1" a="1"/>
  <c r="AC50" i="1" s="1"/>
  <c r="AM50" i="1" s="1" a="1"/>
  <c r="AM50" i="1" s="1"/>
  <c r="AD50" i="1" a="1"/>
  <c r="AD50" i="1" s="1"/>
  <c r="AE50" i="1" a="1"/>
  <c r="AE50" i="1" s="1"/>
  <c r="AF50" i="1" a="1"/>
  <c r="AF50" i="1" s="1"/>
  <c r="AC42" i="1" a="1"/>
  <c r="AC42" i="1" s="1"/>
  <c r="AM42" i="1" s="1" a="1"/>
  <c r="AM42" i="1" s="1"/>
  <c r="AE42" i="1" a="1"/>
  <c r="AE42" i="1" s="1"/>
  <c r="AF42" i="1" a="1"/>
  <c r="AF42" i="1" s="1"/>
  <c r="AD42" i="1" a="1"/>
  <c r="AD42" i="1" s="1"/>
  <c r="AC34" i="1" a="1"/>
  <c r="AC34" i="1" s="1"/>
  <c r="AM34" i="1" s="1" a="1"/>
  <c r="AM34" i="1" s="1"/>
  <c r="AF34" i="1" a="1"/>
  <c r="AF34" i="1" s="1"/>
  <c r="AE34" i="1" a="1"/>
  <c r="AE34" i="1" s="1"/>
  <c r="AC26" i="1" a="1"/>
  <c r="AC26" i="1" s="1"/>
  <c r="AM26" i="1" s="1" a="1"/>
  <c r="AM26" i="1" s="1"/>
  <c r="AD26" i="1" a="1"/>
  <c r="AD26" i="1" s="1"/>
  <c r="AE26" i="1" a="1"/>
  <c r="AE26" i="1" s="1"/>
  <c r="AF26" i="1" a="1"/>
  <c r="AF26" i="1" s="1"/>
  <c r="AC18" i="1" a="1"/>
  <c r="AC18" i="1" s="1"/>
  <c r="AM18" i="1" s="1" a="1"/>
  <c r="AM18" i="1" s="1"/>
  <c r="AD18" i="1" a="1"/>
  <c r="AD18" i="1" s="1"/>
  <c r="AE18" i="1" a="1"/>
  <c r="AE18" i="1" s="1"/>
  <c r="AF18" i="1" a="1"/>
  <c r="AF18" i="1" s="1"/>
  <c r="AC10" i="1" a="1"/>
  <c r="AC10" i="1" s="1"/>
  <c r="AM10" i="1" s="1" a="1"/>
  <c r="AM10" i="1" s="1"/>
  <c r="AD10" i="1" a="1"/>
  <c r="AD10" i="1" s="1"/>
  <c r="AE10" i="1" a="1"/>
  <c r="AE10" i="1" s="1"/>
  <c r="AF10" i="1" a="1"/>
  <c r="AF10" i="1" s="1"/>
  <c r="AC105" i="1" a="1"/>
  <c r="AC105" i="1" s="1"/>
  <c r="AM105" i="1" s="1" a="1"/>
  <c r="AM105" i="1" s="1"/>
  <c r="AD105" i="1" a="1"/>
  <c r="AD105" i="1" s="1"/>
  <c r="AE105" i="1" a="1"/>
  <c r="AE105" i="1" s="1"/>
  <c r="AF105" i="1" a="1"/>
  <c r="AF105" i="1" s="1"/>
  <c r="AE97" i="1" a="1"/>
  <c r="AE97" i="1" s="1"/>
  <c r="AF97" i="1" a="1"/>
  <c r="AF97" i="1" s="1"/>
  <c r="AD97" i="1" a="1"/>
  <c r="AD97" i="1" s="1"/>
  <c r="AC89" i="1" a="1"/>
  <c r="AC89" i="1" s="1"/>
  <c r="AM89" i="1" s="1" a="1"/>
  <c r="AM89" i="1" s="1"/>
  <c r="AF89" i="1" a="1"/>
  <c r="AF89" i="1" s="1"/>
  <c r="AD89" i="1" a="1"/>
  <c r="AD89" i="1" s="1"/>
  <c r="AE89" i="1" a="1"/>
  <c r="AE89" i="1" s="1"/>
  <c r="AC81" i="1" a="1"/>
  <c r="AC81" i="1" s="1"/>
  <c r="AM81" i="1" s="1" a="1"/>
  <c r="AM81" i="1" s="1"/>
  <c r="AD81" i="1" a="1"/>
  <c r="AD81" i="1" s="1"/>
  <c r="AE81" i="1" a="1"/>
  <c r="AE81" i="1" s="1"/>
  <c r="AF81" i="1" a="1"/>
  <c r="AF81" i="1" s="1"/>
  <c r="AC73" i="1" a="1"/>
  <c r="AC73" i="1" s="1"/>
  <c r="AM73" i="1" s="1" a="1"/>
  <c r="AM73" i="1" s="1"/>
  <c r="AD73" i="1" a="1"/>
  <c r="AD73" i="1" s="1"/>
  <c r="AE73" i="1" a="1"/>
  <c r="AE73" i="1" s="1"/>
  <c r="AF73" i="1" a="1"/>
  <c r="AF73" i="1" s="1"/>
  <c r="AE65" i="1" a="1"/>
  <c r="AE65" i="1" s="1"/>
  <c r="AF65" i="1" a="1"/>
  <c r="AF65" i="1" s="1"/>
  <c r="AD65" i="1" a="1"/>
  <c r="AD65" i="1" s="1"/>
  <c r="AC57" i="1" a="1"/>
  <c r="AC57" i="1" s="1"/>
  <c r="AM57" i="1" s="1" a="1"/>
  <c r="AM57" i="1" s="1"/>
  <c r="AF57" i="1" a="1"/>
  <c r="AF57" i="1" s="1"/>
  <c r="AD57" i="1" a="1"/>
  <c r="AD57" i="1" s="1"/>
  <c r="AE57" i="1" a="1"/>
  <c r="AE57" i="1" s="1"/>
  <c r="AD49" i="1" a="1"/>
  <c r="AD49" i="1" s="1"/>
  <c r="AE49" i="1" a="1"/>
  <c r="AE49" i="1" s="1"/>
  <c r="AF49" i="1" a="1"/>
  <c r="AF49" i="1" s="1"/>
  <c r="AC41" i="1" a="1"/>
  <c r="AC41" i="1" s="1"/>
  <c r="AM41" i="1" s="1" a="1"/>
  <c r="AM41" i="1" s="1"/>
  <c r="AD41" i="1" a="1"/>
  <c r="AD41" i="1" s="1"/>
  <c r="AF41" i="1" a="1"/>
  <c r="AF41" i="1" s="1"/>
  <c r="AC33" i="1" a="1"/>
  <c r="AC33" i="1" s="1"/>
  <c r="AE33" i="1" a="1"/>
  <c r="AE33" i="1" s="1"/>
  <c r="AF33" i="1" a="1"/>
  <c r="AF33" i="1" s="1"/>
  <c r="AD33" i="1" a="1"/>
  <c r="AD33" i="1" s="1"/>
  <c r="AC25" i="1" a="1"/>
  <c r="AC25" i="1" s="1"/>
  <c r="AM25" i="1" s="1" a="1"/>
  <c r="AM25" i="1" s="1"/>
  <c r="AF25" i="1" a="1"/>
  <c r="AF25" i="1" s="1"/>
  <c r="AC17" i="1" a="1"/>
  <c r="AC17" i="1" s="1"/>
  <c r="AM17" i="1" s="1" a="1"/>
  <c r="AM17" i="1" s="1"/>
  <c r="AD17" i="1" a="1"/>
  <c r="AD17" i="1" s="1"/>
  <c r="AE17" i="1" a="1"/>
  <c r="AE17" i="1" s="1"/>
  <c r="AF17" i="1" a="1"/>
  <c r="AF17" i="1" s="1"/>
  <c r="AC9" i="1" a="1"/>
  <c r="AC9" i="1" s="1"/>
  <c r="AM9" i="1" s="1" a="1"/>
  <c r="AM9" i="1" s="1"/>
  <c r="AE9" i="1" a="1"/>
  <c r="AE9" i="1" s="1"/>
  <c r="AF9" i="1" a="1"/>
  <c r="AF9" i="1" s="1"/>
  <c r="AC424" i="1" a="1"/>
  <c r="AC424" i="1" s="1"/>
  <c r="AM424" i="1" s="1" a="1"/>
  <c r="AM424" i="1" s="1"/>
  <c r="AD424" i="1" a="1"/>
  <c r="AD424" i="1" s="1"/>
  <c r="AF424" i="1" a="1"/>
  <c r="AF424" i="1" s="1"/>
  <c r="AE424" i="1" a="1"/>
  <c r="AE424" i="1" s="1"/>
  <c r="AC416" i="1" a="1"/>
  <c r="AC416" i="1" s="1"/>
  <c r="AM416" i="1" s="1" a="1"/>
  <c r="AM416" i="1" s="1"/>
  <c r="AF416" i="1" a="1"/>
  <c r="AF416" i="1" s="1"/>
  <c r="AE416" i="1" a="1"/>
  <c r="AE416" i="1" s="1"/>
  <c r="AC408" i="1" a="1"/>
  <c r="AC408" i="1" s="1"/>
  <c r="AM408" i="1" s="1" a="1"/>
  <c r="AM408" i="1" s="1"/>
  <c r="AF408" i="1" a="1"/>
  <c r="AF408" i="1" s="1"/>
  <c r="AD408" i="1" a="1"/>
  <c r="AD408" i="1" s="1"/>
  <c r="AF400" i="1" a="1"/>
  <c r="AF400" i="1" s="1"/>
  <c r="AE400" i="1" a="1"/>
  <c r="AE400" i="1" s="1"/>
  <c r="AD400" i="1" a="1"/>
  <c r="AD400" i="1" s="1"/>
  <c r="AC392" i="1" a="1"/>
  <c r="AC392" i="1" s="1"/>
  <c r="AM392" i="1" s="1" a="1"/>
  <c r="AM392" i="1" s="1"/>
  <c r="AF392" i="1" a="1"/>
  <c r="AF392" i="1" s="1"/>
  <c r="AD392" i="1" a="1"/>
  <c r="AD392" i="1" s="1"/>
  <c r="AE392" i="1" a="1"/>
  <c r="AE392" i="1" s="1"/>
  <c r="AC384" i="1" a="1"/>
  <c r="AC384" i="1" s="1"/>
  <c r="AM384" i="1" s="1" a="1"/>
  <c r="AM384" i="1" s="1"/>
  <c r="AF384" i="1" a="1"/>
  <c r="AF384" i="1" s="1"/>
  <c r="AD384" i="1" a="1"/>
  <c r="AD384" i="1" s="1"/>
  <c r="AE384" i="1" a="1"/>
  <c r="AE384" i="1" s="1"/>
  <c r="AF376" i="1" a="1"/>
  <c r="AF376" i="1" s="1"/>
  <c r="AD376" i="1" a="1"/>
  <c r="AD376" i="1" s="1"/>
  <c r="AE376" i="1" a="1"/>
  <c r="AE376" i="1" s="1"/>
  <c r="AE368" i="1" a="1"/>
  <c r="AE368" i="1" s="1"/>
  <c r="AF368" i="1" a="1"/>
  <c r="AF368" i="1" s="1"/>
  <c r="AE360" i="1" a="1"/>
  <c r="AE360" i="1" s="1"/>
  <c r="AF360" i="1" a="1"/>
  <c r="AF360" i="1" s="1"/>
  <c r="AD360" i="1" a="1"/>
  <c r="AD360" i="1" s="1"/>
  <c r="AC352" i="1" a="1"/>
  <c r="AC352" i="1" s="1"/>
  <c r="AM352" i="1" s="1" a="1"/>
  <c r="AM352" i="1" s="1"/>
  <c r="AD352" i="1" a="1"/>
  <c r="AD352" i="1" s="1"/>
  <c r="AE352" i="1" a="1"/>
  <c r="AE352" i="1" s="1"/>
  <c r="AF352" i="1" a="1"/>
  <c r="AF352" i="1" s="1"/>
  <c r="AC344" i="1" a="1"/>
  <c r="AC344" i="1" s="1"/>
  <c r="AM344" i="1" s="1" a="1"/>
  <c r="AM344" i="1" s="1"/>
  <c r="AF344" i="1" a="1"/>
  <c r="AF344" i="1" s="1"/>
  <c r="AE344" i="1" a="1"/>
  <c r="AE344" i="1" s="1"/>
  <c r="AC336" i="1" a="1"/>
  <c r="AC336" i="1" s="1"/>
  <c r="AM336" i="1" s="1" a="1"/>
  <c r="AM336" i="1" s="1"/>
  <c r="AE336" i="1" a="1"/>
  <c r="AE336" i="1" s="1"/>
  <c r="AF336" i="1" a="1"/>
  <c r="AF336" i="1" s="1"/>
  <c r="AC328" i="1" a="1"/>
  <c r="AC328" i="1" s="1"/>
  <c r="AM328" i="1" s="1" a="1"/>
  <c r="AM328" i="1" s="1"/>
  <c r="AF328" i="1" a="1"/>
  <c r="AF328" i="1" s="1"/>
  <c r="AD328" i="1" a="1"/>
  <c r="AD328" i="1" s="1"/>
  <c r="AE328" i="1" a="1"/>
  <c r="AE328" i="1" s="1"/>
  <c r="AC320" i="1" a="1"/>
  <c r="AC320" i="1" s="1"/>
  <c r="AM320" i="1" s="1" a="1"/>
  <c r="AM320" i="1" s="1"/>
  <c r="AF320" i="1" a="1"/>
  <c r="AF320" i="1" s="1"/>
  <c r="AE320" i="1" a="1"/>
  <c r="AE320" i="1" s="1"/>
  <c r="AC312" i="1" a="1"/>
  <c r="AC312" i="1" s="1"/>
  <c r="AM312" i="1" s="1" a="1"/>
  <c r="AM312" i="1" s="1"/>
  <c r="AE312" i="1" a="1"/>
  <c r="AE312" i="1" s="1"/>
  <c r="AF312" i="1" a="1"/>
  <c r="AF312" i="1" s="1"/>
  <c r="AC304" i="1" a="1"/>
  <c r="AC304" i="1" s="1"/>
  <c r="AM304" i="1" s="1" a="1"/>
  <c r="AM304" i="1" s="1"/>
  <c r="AE304" i="1" a="1"/>
  <c r="AE304" i="1" s="1"/>
  <c r="AF304" i="1" a="1"/>
  <c r="AF304" i="1" s="1"/>
  <c r="AD296" i="1" a="1"/>
  <c r="AD296" i="1" s="1"/>
  <c r="AE296" i="1" a="1"/>
  <c r="AE296" i="1" s="1"/>
  <c r="AF296" i="1" a="1"/>
  <c r="AF296" i="1" s="1"/>
  <c r="AC288" i="1" a="1"/>
  <c r="AC288" i="1" s="1"/>
  <c r="AM288" i="1" s="1" a="1"/>
  <c r="AM288" i="1" s="1"/>
  <c r="AD288" i="1" a="1"/>
  <c r="AD288" i="1" s="1"/>
  <c r="AF288" i="1" a="1"/>
  <c r="AF288" i="1" s="1"/>
  <c r="AC280" i="1" a="1"/>
  <c r="AC280" i="1" s="1"/>
  <c r="AM280" i="1" s="1" a="1"/>
  <c r="AM280" i="1" s="1"/>
  <c r="AD280" i="1" a="1"/>
  <c r="AD280" i="1" s="1"/>
  <c r="AE280" i="1" a="1"/>
  <c r="AE280" i="1" s="1"/>
  <c r="AF280" i="1" a="1"/>
  <c r="AF280" i="1" s="1"/>
  <c r="AC272" i="1" a="1"/>
  <c r="AC272" i="1" s="1"/>
  <c r="AM272" i="1" s="1" a="1"/>
  <c r="AM272" i="1" s="1"/>
  <c r="AD272" i="1" a="1"/>
  <c r="AD272" i="1" s="1"/>
  <c r="AF272" i="1" a="1"/>
  <c r="AF272" i="1" s="1"/>
  <c r="AC264" i="1" a="1"/>
  <c r="AC264" i="1" s="1"/>
  <c r="AM264" i="1" s="1" a="1"/>
  <c r="AM264" i="1" s="1"/>
  <c r="AE264" i="1" a="1"/>
  <c r="AE264" i="1" s="1"/>
  <c r="AF264" i="1" a="1"/>
  <c r="AF264" i="1" s="1"/>
  <c r="AC256" i="1" a="1"/>
  <c r="AC256" i="1" s="1"/>
  <c r="AM256" i="1" s="1" a="1"/>
  <c r="AM256" i="1" s="1"/>
  <c r="AF256" i="1" a="1"/>
  <c r="AF256" i="1" s="1"/>
  <c r="AD256" i="1" a="1"/>
  <c r="AD256" i="1" s="1"/>
  <c r="AE256" i="1" a="1"/>
  <c r="AE256" i="1" s="1"/>
  <c r="AE248" i="1" a="1"/>
  <c r="AE248" i="1" s="1"/>
  <c r="AF248" i="1" a="1"/>
  <c r="AF248" i="1" s="1"/>
  <c r="AD248" i="1" a="1"/>
  <c r="AD248" i="1" s="1"/>
  <c r="AC240" i="1" a="1"/>
  <c r="AC240" i="1" s="1"/>
  <c r="AF240" i="1" a="1"/>
  <c r="AF240" i="1" s="1"/>
  <c r="AD240" i="1" a="1"/>
  <c r="AD240" i="1" s="1"/>
  <c r="AE240" i="1" a="1"/>
  <c r="AE240" i="1" s="1"/>
  <c r="AC232" i="1" a="1"/>
  <c r="AC232" i="1" s="1"/>
  <c r="AM232" i="1" s="1" a="1"/>
  <c r="AM232" i="1" s="1"/>
  <c r="AD232" i="1" a="1"/>
  <c r="AD232" i="1" s="1"/>
  <c r="AF232" i="1" a="1"/>
  <c r="AF232" i="1" s="1"/>
  <c r="AC224" i="1" a="1"/>
  <c r="AC224" i="1" s="1"/>
  <c r="AM224" i="1" s="1" a="1"/>
  <c r="AM224" i="1" s="1"/>
  <c r="AF224" i="1" a="1"/>
  <c r="AF224" i="1" s="1"/>
  <c r="AD224" i="1" a="1"/>
  <c r="AD224" i="1" s="1"/>
  <c r="AE224" i="1" a="1"/>
  <c r="AE224" i="1" s="1"/>
  <c r="AC216" i="1" a="1"/>
  <c r="AC216" i="1" s="1"/>
  <c r="AM216" i="1" s="1" a="1"/>
  <c r="AM216" i="1" s="1"/>
  <c r="AD216" i="1" a="1"/>
  <c r="AD216" i="1" s="1"/>
  <c r="AF216" i="1" a="1"/>
  <c r="AF216" i="1" s="1"/>
  <c r="AE216" i="1" a="1"/>
  <c r="AE216" i="1" s="1"/>
  <c r="AE208" i="1" a="1"/>
  <c r="AE208" i="1" s="1"/>
  <c r="AF208" i="1" a="1"/>
  <c r="AF208" i="1" s="1"/>
  <c r="AD208" i="1" a="1"/>
  <c r="AD208" i="1" s="1"/>
  <c r="AC192" i="1" a="1"/>
  <c r="AC192" i="1" s="1"/>
  <c r="AM192" i="1" s="1" a="1"/>
  <c r="AM192" i="1" s="1"/>
  <c r="AD192" i="1" a="1"/>
  <c r="AD192" i="1" s="1"/>
  <c r="AF192" i="1" a="1"/>
  <c r="AF192" i="1" s="1"/>
  <c r="AE192" i="1" a="1"/>
  <c r="AE192" i="1" s="1"/>
  <c r="AC184" i="1" a="1"/>
  <c r="AC184" i="1" s="1"/>
  <c r="AM184" i="1" s="1" a="1"/>
  <c r="AM184" i="1" s="1"/>
  <c r="AD184" i="1" a="1"/>
  <c r="AD184" i="1" s="1"/>
  <c r="AE184" i="1" a="1"/>
  <c r="AE184" i="1" s="1"/>
  <c r="AF184" i="1" a="1"/>
  <c r="AF184" i="1" s="1"/>
  <c r="AC176" i="1" a="1"/>
  <c r="AC176" i="1" s="1"/>
  <c r="AM176" i="1" s="1" a="1"/>
  <c r="AM176" i="1" s="1"/>
  <c r="AE176" i="1" a="1"/>
  <c r="AE176" i="1" s="1"/>
  <c r="AF176" i="1" a="1"/>
  <c r="AF176" i="1" s="1"/>
  <c r="AC168" i="1" a="1"/>
  <c r="AC168" i="1" s="1"/>
  <c r="AM168" i="1" s="1" a="1"/>
  <c r="AM168" i="1" s="1"/>
  <c r="AF168" i="1" a="1"/>
  <c r="AF168" i="1" s="1"/>
  <c r="AD168" i="1" a="1"/>
  <c r="AD168" i="1" s="1"/>
  <c r="AC160" i="1" a="1"/>
  <c r="AC160" i="1" s="1"/>
  <c r="AM160" i="1" s="1" a="1"/>
  <c r="AM160" i="1" s="1"/>
  <c r="AD160" i="1" a="1"/>
  <c r="AD160" i="1" s="1"/>
  <c r="AE160" i="1" a="1"/>
  <c r="AE160" i="1" s="1"/>
  <c r="AE144" i="1" a="1"/>
  <c r="AE144" i="1" s="1"/>
  <c r="AF144" i="1" a="1"/>
  <c r="AF144" i="1" s="1"/>
  <c r="AD144" i="1" a="1"/>
  <c r="AD144" i="1" s="1"/>
  <c r="AD136" i="1" a="1"/>
  <c r="AD136" i="1" s="1"/>
  <c r="AF136" i="1" a="1"/>
  <c r="AF136" i="1" s="1"/>
  <c r="AE136" i="1" a="1"/>
  <c r="AE136" i="1" s="1"/>
  <c r="AC128" i="1" a="1"/>
  <c r="AC128" i="1" s="1"/>
  <c r="AD128" i="1" a="1"/>
  <c r="AD128" i="1" s="1"/>
  <c r="AF128" i="1" a="1"/>
  <c r="AF128" i="1" s="1"/>
  <c r="AE128" i="1" a="1"/>
  <c r="AE128" i="1" s="1"/>
  <c r="AC120" i="1" a="1"/>
  <c r="AC120" i="1" s="1"/>
  <c r="AM120" i="1" s="1" a="1"/>
  <c r="AM120" i="1" s="1"/>
  <c r="AD120" i="1" a="1"/>
  <c r="AD120" i="1" s="1"/>
  <c r="AE120" i="1" a="1"/>
  <c r="AE120" i="1" s="1"/>
  <c r="AF120" i="1" a="1"/>
  <c r="AF120" i="1" s="1"/>
  <c r="AC112" i="1" a="1"/>
  <c r="AC112" i="1" s="1"/>
  <c r="AM112" i="1" s="1" a="1"/>
  <c r="AM112" i="1" s="1"/>
  <c r="AE112" i="1" a="1"/>
  <c r="AE112" i="1" s="1"/>
  <c r="AF112" i="1" a="1"/>
  <c r="AF112" i="1" s="1"/>
  <c r="AC104" i="1" a="1"/>
  <c r="AC104" i="1" s="1"/>
  <c r="AM104" i="1" s="1" a="1"/>
  <c r="AM104" i="1" s="1"/>
  <c r="AF104" i="1" a="1"/>
  <c r="AF104" i="1" s="1"/>
  <c r="AD104" i="1" a="1"/>
  <c r="AD104" i="1" s="1"/>
  <c r="AE104" i="1" a="1"/>
  <c r="AE104" i="1" s="1"/>
  <c r="AC96" i="1" a="1"/>
  <c r="AC96" i="1" s="1"/>
  <c r="AD96" i="1" a="1"/>
  <c r="AD96" i="1" s="1"/>
  <c r="AE96" i="1" a="1"/>
  <c r="AE96" i="1" s="1"/>
  <c r="AF96" i="1" a="1"/>
  <c r="AF96" i="1" s="1"/>
  <c r="AC88" i="1" a="1"/>
  <c r="AC88" i="1" s="1"/>
  <c r="AM88" i="1" s="1" a="1"/>
  <c r="AM88" i="1" s="1"/>
  <c r="AD88" i="1" a="1"/>
  <c r="AD88" i="1" s="1"/>
  <c r="AE88" i="1" a="1"/>
  <c r="AE88" i="1" s="1"/>
  <c r="AF88" i="1" a="1"/>
  <c r="AF88" i="1" s="1"/>
  <c r="AC80" i="1" a="1"/>
  <c r="AC80" i="1" s="1"/>
  <c r="AM80" i="1" s="1" a="1"/>
  <c r="AM80" i="1" s="1"/>
  <c r="AE80" i="1" a="1"/>
  <c r="AE80" i="1" s="1"/>
  <c r="AF80" i="1" a="1"/>
  <c r="AF80" i="1" s="1"/>
  <c r="AC72" i="1" a="1"/>
  <c r="AC72" i="1" s="1"/>
  <c r="AM72" i="1" s="1" a="1"/>
  <c r="AM72" i="1" s="1"/>
  <c r="AF72" i="1" a="1"/>
  <c r="AF72" i="1" s="1"/>
  <c r="AD72" i="1" a="1"/>
  <c r="AD72" i="1" s="1"/>
  <c r="AD64" i="1" a="1"/>
  <c r="AD64" i="1" s="1"/>
  <c r="AE64" i="1" a="1"/>
  <c r="AE64" i="1" s="1"/>
  <c r="AF64" i="1" a="1"/>
  <c r="AF64" i="1" s="1"/>
  <c r="AC56" i="1" a="1"/>
  <c r="AC56" i="1" s="1"/>
  <c r="AM56" i="1" s="1" a="1"/>
  <c r="AM56" i="1" s="1"/>
  <c r="AD56" i="1" a="1"/>
  <c r="AD56" i="1" s="1"/>
  <c r="AE56" i="1" a="1"/>
  <c r="AE56" i="1" s="1"/>
  <c r="AC48" i="1" a="1"/>
  <c r="AC48" i="1" s="1"/>
  <c r="AM48" i="1" s="1" a="1"/>
  <c r="AM48" i="1" s="1"/>
  <c r="AE48" i="1" a="1"/>
  <c r="AE48" i="1" s="1"/>
  <c r="AF48" i="1" a="1"/>
  <c r="AF48" i="1" s="1"/>
  <c r="AD48" i="1" a="1"/>
  <c r="AD48" i="1" s="1"/>
  <c r="AC40" i="1" a="1"/>
  <c r="AC40" i="1" s="1"/>
  <c r="AM40" i="1" s="1" a="1"/>
  <c r="AM40" i="1" s="1"/>
  <c r="AF40" i="1" a="1"/>
  <c r="AF40" i="1" s="1"/>
  <c r="AD40" i="1" a="1"/>
  <c r="AD40" i="1" s="1"/>
  <c r="AD32" i="1" a="1"/>
  <c r="AD32" i="1" s="1"/>
  <c r="AE32" i="1" a="1"/>
  <c r="AE32" i="1" s="1"/>
  <c r="AF32" i="1" a="1"/>
  <c r="AF32" i="1" s="1"/>
  <c r="AD24" i="1" a="1"/>
  <c r="AD24" i="1" s="1"/>
  <c r="AE24" i="1" a="1"/>
  <c r="AE24" i="1" s="1"/>
  <c r="AF24" i="1" a="1"/>
  <c r="AF24" i="1" s="1"/>
  <c r="AC16" i="1" a="1"/>
  <c r="AC16" i="1" s="1"/>
  <c r="AM16" i="1" s="1" a="1"/>
  <c r="AM16" i="1" s="1"/>
  <c r="AE16" i="1" a="1"/>
  <c r="AE16" i="1" s="1"/>
  <c r="AF16" i="1" a="1"/>
  <c r="AF16" i="1" s="1"/>
  <c r="AD16" i="1" a="1"/>
  <c r="AD16" i="1" s="1"/>
  <c r="AC423" i="1" a="1"/>
  <c r="AC423" i="1" s="1"/>
  <c r="AM423" i="1" s="1" a="1"/>
  <c r="AM423" i="1" s="1"/>
  <c r="AF423" i="1" a="1"/>
  <c r="AF423" i="1" s="1"/>
  <c r="AC415" i="1" a="1"/>
  <c r="AC415" i="1" s="1"/>
  <c r="AM415" i="1" s="1" a="1"/>
  <c r="AM415" i="1" s="1"/>
  <c r="AE415" i="1" a="1"/>
  <c r="AE415" i="1" s="1"/>
  <c r="AF415" i="1" a="1"/>
  <c r="AF415" i="1" s="1"/>
  <c r="AC407" i="1" a="1"/>
  <c r="AC407" i="1" s="1"/>
  <c r="AM407" i="1" s="1" a="1"/>
  <c r="AM407" i="1" s="1"/>
  <c r="AD407" i="1" a="1"/>
  <c r="AD407" i="1" s="1"/>
  <c r="AF407" i="1" a="1"/>
  <c r="AF407" i="1" s="1"/>
  <c r="AC399" i="1" a="1"/>
  <c r="AC399" i="1" s="1"/>
  <c r="AM399" i="1" s="1" a="1"/>
  <c r="AM399" i="1" s="1"/>
  <c r="AE399" i="1" a="1"/>
  <c r="AE399" i="1" s="1"/>
  <c r="AD399" i="1" a="1"/>
  <c r="AD399" i="1" s="1"/>
  <c r="AF399" i="1" a="1"/>
  <c r="AF399" i="1" s="1"/>
  <c r="AC383" i="1" a="1"/>
  <c r="AC383" i="1" s="1"/>
  <c r="AM383" i="1" s="1" a="1"/>
  <c r="AM383" i="1" s="1"/>
  <c r="AE383" i="1" a="1"/>
  <c r="AE383" i="1" s="1"/>
  <c r="AD383" i="1" a="1"/>
  <c r="AD383" i="1" s="1"/>
  <c r="AF383" i="1" a="1"/>
  <c r="AF383" i="1" s="1"/>
  <c r="AE375" i="1" a="1"/>
  <c r="AE375" i="1" s="1"/>
  <c r="AF375" i="1" a="1"/>
  <c r="AF375" i="1" s="1"/>
  <c r="AD375" i="1" a="1"/>
  <c r="AD375" i="1" s="1"/>
  <c r="AC367" i="1" a="1"/>
  <c r="AC367" i="1" s="1"/>
  <c r="AM367" i="1" s="1" a="1"/>
  <c r="AM367" i="1" s="1"/>
  <c r="AE367" i="1" a="1"/>
  <c r="AE367" i="1" s="1"/>
  <c r="AF367" i="1" a="1"/>
  <c r="AF367" i="1" s="1"/>
  <c r="AF359" i="1" a="1"/>
  <c r="AF359" i="1" s="1"/>
  <c r="AE359" i="1" a="1"/>
  <c r="AE359" i="1" s="1"/>
  <c r="AD359" i="1" a="1"/>
  <c r="AD359" i="1" s="1"/>
  <c r="AC351" i="1" a="1"/>
  <c r="AC351" i="1" s="1"/>
  <c r="AM351" i="1" s="1" a="1"/>
  <c r="AM351" i="1" s="1"/>
  <c r="AD351" i="1" a="1"/>
  <c r="AD351" i="1" s="1"/>
  <c r="AE351" i="1" a="1"/>
  <c r="AE351" i="1" s="1"/>
  <c r="AF351" i="1" a="1"/>
  <c r="AF351" i="1" s="1"/>
  <c r="AC343" i="1" a="1"/>
  <c r="AC343" i="1" s="1"/>
  <c r="AM343" i="1" s="1" a="1"/>
  <c r="AM343" i="1" s="1"/>
  <c r="AE343" i="1" a="1"/>
  <c r="AE343" i="1" s="1"/>
  <c r="AF343" i="1" a="1"/>
  <c r="AF343" i="1" s="1"/>
  <c r="AC335" i="1" a="1"/>
  <c r="AC335" i="1" s="1"/>
  <c r="AM335" i="1" s="1" a="1"/>
  <c r="AM335" i="1" s="1"/>
  <c r="AD335" i="1" a="1"/>
  <c r="AD335" i="1" s="1"/>
  <c r="AE335" i="1" a="1"/>
  <c r="AE335" i="1" s="1"/>
  <c r="AF335" i="1" a="1"/>
  <c r="AF335" i="1" s="1"/>
  <c r="AC327" i="1" a="1"/>
  <c r="AC327" i="1" s="1"/>
  <c r="AM327" i="1" s="1" a="1"/>
  <c r="AM327" i="1" s="1"/>
  <c r="AE327" i="1" a="1"/>
  <c r="AE327" i="1" s="1"/>
  <c r="AF327" i="1" a="1"/>
  <c r="AF327" i="1" s="1"/>
  <c r="AC319" i="1" a="1"/>
  <c r="AC319" i="1" s="1"/>
  <c r="AM319" i="1" s="1" a="1"/>
  <c r="AM319" i="1" s="1"/>
  <c r="AE319" i="1" a="1"/>
  <c r="AE319" i="1" s="1"/>
  <c r="AD319" i="1" a="1"/>
  <c r="AD319" i="1" s="1"/>
  <c r="AF319" i="1" a="1"/>
  <c r="AF319" i="1" s="1"/>
  <c r="AE311" i="1" a="1"/>
  <c r="AE311" i="1" s="1"/>
  <c r="AF311" i="1" a="1"/>
  <c r="AF311" i="1" s="1"/>
  <c r="AD311" i="1" a="1"/>
  <c r="AD311" i="1" s="1"/>
  <c r="AC303" i="1" a="1"/>
  <c r="AC303" i="1" s="1"/>
  <c r="AM303" i="1" s="1" a="1"/>
  <c r="AM303" i="1" s="1"/>
  <c r="AE303" i="1" a="1"/>
  <c r="AE303" i="1" s="1"/>
  <c r="AD303" i="1" a="1"/>
  <c r="AD303" i="1" s="1"/>
  <c r="AF303" i="1" a="1"/>
  <c r="AF303" i="1" s="1"/>
  <c r="AE295" i="1" a="1"/>
  <c r="AE295" i="1" s="1"/>
  <c r="AF295" i="1" a="1"/>
  <c r="AF295" i="1" s="1"/>
  <c r="AD295" i="1" a="1"/>
  <c r="AD295" i="1" s="1"/>
  <c r="AC287" i="1" a="1"/>
  <c r="AC287" i="1" s="1"/>
  <c r="AM287" i="1" s="1" a="1"/>
  <c r="AM287" i="1" s="1"/>
  <c r="AD287" i="1" a="1"/>
  <c r="AD287" i="1" s="1"/>
  <c r="AF287" i="1" a="1"/>
  <c r="AF287" i="1" s="1"/>
  <c r="AC279" i="1" a="1"/>
  <c r="AC279" i="1" s="1"/>
  <c r="AM279" i="1" s="1" a="1"/>
  <c r="AM279" i="1" s="1"/>
  <c r="AE279" i="1" a="1"/>
  <c r="AE279" i="1" s="1"/>
  <c r="AF279" i="1" a="1"/>
  <c r="AF279" i="1" s="1"/>
  <c r="AD279" i="1" a="1"/>
  <c r="AD279" i="1" s="1"/>
  <c r="AC271" i="1" a="1"/>
  <c r="AC271" i="1" s="1"/>
  <c r="AM271" i="1" s="1" a="1"/>
  <c r="AM271" i="1" s="1"/>
  <c r="AD271" i="1" a="1"/>
  <c r="AD271" i="1" s="1"/>
  <c r="AF271" i="1" a="1"/>
  <c r="AF271" i="1" s="1"/>
  <c r="AE263" i="1" a="1"/>
  <c r="AE263" i="1" s="1"/>
  <c r="AF263" i="1" a="1"/>
  <c r="AF263" i="1" s="1"/>
  <c r="AD263" i="1" a="1"/>
  <c r="AD263" i="1" s="1"/>
  <c r="AC255" i="1" a="1"/>
  <c r="AC255" i="1" s="1"/>
  <c r="AM255" i="1" s="1" a="1"/>
  <c r="AM255" i="1" s="1"/>
  <c r="AE255" i="1" a="1"/>
  <c r="AE255" i="1" s="1"/>
  <c r="AF255" i="1" a="1"/>
  <c r="AF255" i="1" s="1"/>
  <c r="AD255" i="1" a="1"/>
  <c r="AD255" i="1" s="1"/>
  <c r="AC247" i="1" a="1"/>
  <c r="AC247" i="1" s="1"/>
  <c r="AM247" i="1" s="1" a="1"/>
  <c r="AM247" i="1" s="1"/>
  <c r="AF247" i="1" a="1"/>
  <c r="AF247" i="1" s="1"/>
  <c r="AE247" i="1" a="1"/>
  <c r="AE247" i="1" s="1"/>
  <c r="AD239" i="1" a="1"/>
  <c r="AD239" i="1" s="1"/>
  <c r="AE239" i="1" a="1"/>
  <c r="AE239" i="1" s="1"/>
  <c r="AF239" i="1" a="1"/>
  <c r="AF239" i="1" s="1"/>
  <c r="AC231" i="1" a="1"/>
  <c r="AC231" i="1" s="1"/>
  <c r="AM231" i="1" s="1" a="1"/>
  <c r="AM231" i="1" s="1"/>
  <c r="AD231" i="1" a="1"/>
  <c r="AD231" i="1" s="1"/>
  <c r="AF231" i="1" a="1"/>
  <c r="AF231" i="1" s="1"/>
  <c r="AC223" i="1" a="1"/>
  <c r="AC223" i="1" s="1"/>
  <c r="AM223" i="1" s="1" a="1"/>
  <c r="AM223" i="1" s="1"/>
  <c r="AE223" i="1" a="1"/>
  <c r="AE223" i="1" s="1"/>
  <c r="AF223" i="1" a="1"/>
  <c r="AF223" i="1" s="1"/>
  <c r="AD223" i="1" a="1"/>
  <c r="AD223" i="1" s="1"/>
  <c r="AC215" i="1" a="1"/>
  <c r="AC215" i="1" s="1"/>
  <c r="AM215" i="1" s="1" a="1"/>
  <c r="AM215" i="1" s="1"/>
  <c r="AD215" i="1" a="1"/>
  <c r="AD215" i="1" s="1"/>
  <c r="AF215" i="1" a="1"/>
  <c r="AF215" i="1" s="1"/>
  <c r="AE215" i="1" a="1"/>
  <c r="AE215" i="1" s="1"/>
  <c r="AD207" i="1" a="1"/>
  <c r="AD207" i="1" s="1"/>
  <c r="AE207" i="1" a="1"/>
  <c r="AE207" i="1" s="1"/>
  <c r="AF207" i="1" a="1"/>
  <c r="AF207" i="1" s="1"/>
  <c r="AC199" i="1" a="1"/>
  <c r="AC199" i="1" s="1"/>
  <c r="AM199" i="1" s="1" a="1"/>
  <c r="AM199" i="1" s="1"/>
  <c r="AF199" i="1" a="1"/>
  <c r="AF199" i="1" s="1"/>
  <c r="AC191" i="1" a="1"/>
  <c r="AC191" i="1" s="1"/>
  <c r="AM191" i="1" s="1" a="1"/>
  <c r="AM191" i="1" s="1"/>
  <c r="AF191" i="1" a="1"/>
  <c r="AF191" i="1" s="1"/>
  <c r="AE191" i="1" a="1"/>
  <c r="AE191" i="1" s="1"/>
  <c r="AD191" i="1" a="1"/>
  <c r="AD191" i="1" s="1"/>
  <c r="AC183" i="1" a="1"/>
  <c r="AC183" i="1" s="1"/>
  <c r="AM183" i="1" s="1" a="1"/>
  <c r="AM183" i="1" s="1"/>
  <c r="AD183" i="1" a="1"/>
  <c r="AD183" i="1" s="1"/>
  <c r="AF183" i="1" a="1"/>
  <c r="AF183" i="1" s="1"/>
  <c r="AE183" i="1" a="1"/>
  <c r="AE183" i="1" s="1"/>
  <c r="AC175" i="1" a="1"/>
  <c r="AC175" i="1" s="1"/>
  <c r="AM175" i="1" s="1" a="1"/>
  <c r="AM175" i="1" s="1"/>
  <c r="AE175" i="1" a="1"/>
  <c r="AE175" i="1" s="1"/>
  <c r="AF175" i="1" a="1"/>
  <c r="AF175" i="1" s="1"/>
  <c r="AC167" i="1" a="1"/>
  <c r="AC167" i="1" s="1"/>
  <c r="AM167" i="1" s="1" a="1"/>
  <c r="AM167" i="1" s="1"/>
  <c r="AF167" i="1" a="1"/>
  <c r="AF167" i="1" s="1"/>
  <c r="AD167" i="1" a="1"/>
  <c r="AD167" i="1" s="1"/>
  <c r="AC159" i="1" a="1"/>
  <c r="AC159" i="1" s="1"/>
  <c r="AM159" i="1" s="1" a="1"/>
  <c r="AM159" i="1" s="1"/>
  <c r="AF159" i="1" a="1"/>
  <c r="AF159" i="1" s="1"/>
  <c r="AE159" i="1" a="1"/>
  <c r="AE159" i="1" s="1"/>
  <c r="AD159" i="1" a="1"/>
  <c r="AD159" i="1" s="1"/>
  <c r="AC151" i="1" a="1"/>
  <c r="AC151" i="1" s="1"/>
  <c r="AM151" i="1" s="1" a="1"/>
  <c r="AM151" i="1" s="1"/>
  <c r="AD151" i="1" a="1"/>
  <c r="AD151" i="1" s="1"/>
  <c r="AE151" i="1" a="1"/>
  <c r="AE151" i="1" s="1"/>
  <c r="AF151" i="1" a="1"/>
  <c r="AF151" i="1" s="1"/>
  <c r="AC143" i="1" a="1"/>
  <c r="AC143" i="1" s="1"/>
  <c r="AM143" i="1" s="1" a="1"/>
  <c r="AM143" i="1" s="1"/>
  <c r="AE143" i="1" a="1"/>
  <c r="AE143" i="1" s="1"/>
  <c r="AD143" i="1" a="1"/>
  <c r="AD143" i="1" s="1"/>
  <c r="AF143" i="1" a="1"/>
  <c r="AF143" i="1" s="1"/>
  <c r="AE135" i="1" a="1"/>
  <c r="AE135" i="1" s="1"/>
  <c r="AF135" i="1" a="1"/>
  <c r="AF135" i="1" s="1"/>
  <c r="AC127" i="1" a="1"/>
  <c r="AC127" i="1" s="1"/>
  <c r="AE127" i="1" a="1"/>
  <c r="AE127" i="1" s="1"/>
  <c r="AD127" i="1" a="1"/>
  <c r="AD127" i="1" s="1"/>
  <c r="AF127" i="1" a="1"/>
  <c r="AF127" i="1" s="1"/>
  <c r="AC119" i="1" a="1"/>
  <c r="AC119" i="1" s="1"/>
  <c r="AM119" i="1" s="1" a="1"/>
  <c r="AM119" i="1" s="1"/>
  <c r="AF119" i="1" a="1"/>
  <c r="AF119" i="1" s="1"/>
  <c r="AD111" i="1" a="1"/>
  <c r="AD111" i="1" s="1"/>
  <c r="AE111" i="1" a="1"/>
  <c r="AE111" i="1" s="1"/>
  <c r="AF111" i="1" a="1"/>
  <c r="AF111" i="1" s="1"/>
  <c r="AC103" i="1" a="1"/>
  <c r="AC103" i="1" s="1"/>
  <c r="AM103" i="1" s="1" a="1"/>
  <c r="AM103" i="1" s="1"/>
  <c r="AE103" i="1" a="1"/>
  <c r="AE103" i="1" s="1"/>
  <c r="AF103" i="1" a="1"/>
  <c r="AF103" i="1" s="1"/>
  <c r="AD103" i="1" a="1"/>
  <c r="AD103" i="1" s="1"/>
  <c r="AC95" i="1" a="1"/>
  <c r="AC95" i="1" s="1"/>
  <c r="AM95" i="1" s="1" a="1"/>
  <c r="AM95" i="1" s="1"/>
  <c r="AF95" i="1" a="1"/>
  <c r="AF95" i="1" s="1"/>
  <c r="AE95" i="1" a="1"/>
  <c r="AE95" i="1" s="1"/>
  <c r="AC87" i="1" a="1"/>
  <c r="AC87" i="1" s="1"/>
  <c r="AM87" i="1" s="1" a="1"/>
  <c r="AM87" i="1" s="1"/>
  <c r="AD87" i="1" a="1"/>
  <c r="AD87" i="1" s="1"/>
  <c r="AE87" i="1" a="1"/>
  <c r="AE87" i="1" s="1"/>
  <c r="AF87" i="1" a="1"/>
  <c r="AF87" i="1" s="1"/>
  <c r="AC79" i="1" a="1"/>
  <c r="AC79" i="1" s="1"/>
  <c r="AM79" i="1" s="1" a="1"/>
  <c r="AM79" i="1" s="1"/>
  <c r="AD79" i="1" a="1"/>
  <c r="AD79" i="1" s="1"/>
  <c r="AE79" i="1" a="1"/>
  <c r="AE79" i="1" s="1"/>
  <c r="AF79" i="1" a="1"/>
  <c r="AF79" i="1" s="1"/>
  <c r="AC71" i="1" a="1"/>
  <c r="AC71" i="1" s="1"/>
  <c r="AM71" i="1" s="1" a="1"/>
  <c r="AM71" i="1" s="1"/>
  <c r="AF71" i="1" a="1"/>
  <c r="AF71" i="1" s="1"/>
  <c r="AD71" i="1" a="1"/>
  <c r="AD71" i="1" s="1"/>
  <c r="AC63" i="1" a="1"/>
  <c r="AC63" i="1" s="1"/>
  <c r="AM63" i="1" s="1" a="1"/>
  <c r="AM63" i="1" s="1"/>
  <c r="AF63" i="1" a="1"/>
  <c r="AF63" i="1" s="1"/>
  <c r="AD63" i="1" a="1"/>
  <c r="AD63" i="1" s="1"/>
  <c r="AE63" i="1" a="1"/>
  <c r="AE63" i="1" s="1"/>
  <c r="AC55" i="1" a="1"/>
  <c r="AC55" i="1" s="1"/>
  <c r="AM55" i="1" s="1" a="1"/>
  <c r="AM55" i="1" s="1"/>
  <c r="AD55" i="1" a="1"/>
  <c r="AD55" i="1" s="1"/>
  <c r="AE55" i="1" a="1"/>
  <c r="AE55" i="1" s="1"/>
  <c r="AC47" i="1" a="1"/>
  <c r="AC47" i="1" s="1"/>
  <c r="AM47" i="1" s="1" a="1"/>
  <c r="AM47" i="1" s="1"/>
  <c r="AD47" i="1" a="1"/>
  <c r="AD47" i="1" s="1"/>
  <c r="AE47" i="1" a="1"/>
  <c r="AE47" i="1" s="1"/>
  <c r="AF47" i="1" a="1"/>
  <c r="AF47" i="1" s="1"/>
  <c r="AC39" i="1" a="1"/>
  <c r="AC39" i="1" s="1"/>
  <c r="AM39" i="1" s="1" a="1"/>
  <c r="AM39" i="1" s="1"/>
  <c r="AF39" i="1" a="1"/>
  <c r="AF39" i="1" s="1"/>
  <c r="AD39" i="1" a="1"/>
  <c r="AD39" i="1" s="1"/>
  <c r="AC31" i="1" a="1"/>
  <c r="AC31" i="1" s="1"/>
  <c r="AF31" i="1" a="1"/>
  <c r="AF31" i="1" s="1"/>
  <c r="AD31" i="1" a="1"/>
  <c r="AD31" i="1" s="1"/>
  <c r="AE31" i="1" a="1"/>
  <c r="AE31" i="1" s="1"/>
  <c r="AC23" i="1" a="1"/>
  <c r="AC23" i="1" s="1"/>
  <c r="AM23" i="1" s="1" a="1"/>
  <c r="AM23" i="1" s="1"/>
  <c r="AD23" i="1" a="1"/>
  <c r="AD23" i="1" s="1"/>
  <c r="AF23" i="1" a="1"/>
  <c r="AF23" i="1" s="1"/>
  <c r="AD430" i="1" a="1"/>
  <c r="AD430" i="1" s="1"/>
  <c r="AE430" i="1" a="1"/>
  <c r="AE430" i="1" s="1"/>
  <c r="AF430" i="1" a="1"/>
  <c r="AF430" i="1" s="1"/>
  <c r="AC422" i="1" a="1"/>
  <c r="AC422" i="1" s="1"/>
  <c r="AM422" i="1" s="1" a="1"/>
  <c r="AM422" i="1" s="1"/>
  <c r="AE422" i="1" a="1"/>
  <c r="AE422" i="1" s="1"/>
  <c r="AD422" i="1" a="1"/>
  <c r="AD422" i="1" s="1"/>
  <c r="AC414" i="1" a="1"/>
  <c r="AC414" i="1" s="1"/>
  <c r="AM414" i="1" s="1" a="1"/>
  <c r="AM414" i="1" s="1"/>
  <c r="AF414" i="1" a="1"/>
  <c r="AF414" i="1" s="1"/>
  <c r="AE414" i="1" a="1"/>
  <c r="AE414" i="1" s="1"/>
  <c r="AC406" i="1" a="1"/>
  <c r="AC406" i="1" s="1"/>
  <c r="AM406" i="1" s="1" a="1"/>
  <c r="AM406" i="1" s="1"/>
  <c r="AD406" i="1" a="1"/>
  <c r="AD406" i="1" s="1"/>
  <c r="AF406" i="1" a="1"/>
  <c r="AF406" i="1" s="1"/>
  <c r="AC398" i="1" a="1"/>
  <c r="AC398" i="1" s="1"/>
  <c r="AM398" i="1" s="1" a="1"/>
  <c r="AM398" i="1" s="1"/>
  <c r="AD398" i="1" a="1"/>
  <c r="AD398" i="1" s="1"/>
  <c r="AE398" i="1" a="1"/>
  <c r="AE398" i="1" s="1"/>
  <c r="AF398" i="1" a="1"/>
  <c r="AF398" i="1" s="1"/>
  <c r="AC390" i="1" a="1"/>
  <c r="AC390" i="1" s="1"/>
  <c r="AM390" i="1" s="1" a="1"/>
  <c r="AM390" i="1" s="1"/>
  <c r="AF390" i="1" a="1"/>
  <c r="AF390" i="1" s="1"/>
  <c r="AC382" i="1" a="1"/>
  <c r="AC382" i="1" s="1"/>
  <c r="AM382" i="1" s="1" a="1"/>
  <c r="AM382" i="1" s="1"/>
  <c r="AD382" i="1" a="1"/>
  <c r="AD382" i="1" s="1"/>
  <c r="AE382" i="1" a="1"/>
  <c r="AE382" i="1" s="1"/>
  <c r="AF382" i="1" a="1"/>
  <c r="AF382" i="1" s="1"/>
  <c r="AC374" i="1" a="1"/>
  <c r="AC374" i="1" s="1"/>
  <c r="AM374" i="1" s="1" a="1"/>
  <c r="AM374" i="1" s="1"/>
  <c r="AD374" i="1" a="1"/>
  <c r="AD374" i="1" s="1"/>
  <c r="AE374" i="1" a="1"/>
  <c r="AE374" i="1" s="1"/>
  <c r="AF374" i="1" a="1"/>
  <c r="AF374" i="1" s="1"/>
  <c r="AE366" i="1" a="1"/>
  <c r="AE366" i="1" s="1"/>
  <c r="AF366" i="1" a="1"/>
  <c r="AF366" i="1" s="1"/>
  <c r="AE358" i="1" a="1"/>
  <c r="AE358" i="1" s="1"/>
  <c r="AF358" i="1" a="1"/>
  <c r="AF358" i="1" s="1"/>
  <c r="AD358" i="1" a="1"/>
  <c r="AD358" i="1" s="1"/>
  <c r="AC350" i="1" a="1"/>
  <c r="AC350" i="1" s="1"/>
  <c r="AM350" i="1" s="1" a="1"/>
  <c r="AM350" i="1" s="1"/>
  <c r="AE350" i="1" a="1"/>
  <c r="AE350" i="1" s="1"/>
  <c r="AF350" i="1" a="1"/>
  <c r="AF350" i="1" s="1"/>
  <c r="AC342" i="1" a="1"/>
  <c r="AC342" i="1" s="1"/>
  <c r="AM342" i="1" s="1" a="1"/>
  <c r="AM342" i="1" s="1"/>
  <c r="AF342" i="1" a="1"/>
  <c r="AF342" i="1" s="1"/>
  <c r="AD342" i="1" a="1"/>
  <c r="AD342" i="1" s="1"/>
  <c r="AE342" i="1" a="1"/>
  <c r="AE342" i="1" s="1"/>
  <c r="AC334" i="1" a="1"/>
  <c r="AC334" i="1" s="1"/>
  <c r="AM334" i="1" s="1" a="1"/>
  <c r="AM334" i="1" s="1"/>
  <c r="AD334" i="1" a="1"/>
  <c r="AD334" i="1" s="1"/>
  <c r="AE334" i="1" a="1"/>
  <c r="AE334" i="1" s="1"/>
  <c r="AF334" i="1" a="1"/>
  <c r="AF334" i="1" s="1"/>
  <c r="AC326" i="1" a="1"/>
  <c r="AC326" i="1" s="1"/>
  <c r="AM326" i="1" s="1" a="1"/>
  <c r="AM326" i="1" s="1"/>
  <c r="AD326" i="1" a="1"/>
  <c r="AD326" i="1" s="1"/>
  <c r="AF326" i="1" a="1"/>
  <c r="AF326" i="1" s="1"/>
  <c r="AE326" i="1" a="1"/>
  <c r="AE326" i="1" s="1"/>
  <c r="AD318" i="1" a="1"/>
  <c r="AD318" i="1" s="1"/>
  <c r="AF318" i="1" a="1"/>
  <c r="AF318" i="1" s="1"/>
  <c r="AE318" i="1" a="1"/>
  <c r="AE318" i="1" s="1"/>
  <c r="AE310" i="1" a="1"/>
  <c r="AE310" i="1" s="1"/>
  <c r="AF310" i="1" a="1"/>
  <c r="AF310" i="1" s="1"/>
  <c r="AC302" i="1" a="1"/>
  <c r="AC302" i="1" s="1"/>
  <c r="AM302" i="1" s="1" a="1"/>
  <c r="AM302" i="1" s="1"/>
  <c r="AE302" i="1" a="1"/>
  <c r="AE302" i="1" s="1"/>
  <c r="AF302" i="1" a="1"/>
  <c r="AF302" i="1" s="1"/>
  <c r="AD302" i="1" a="1"/>
  <c r="AD302" i="1" s="1"/>
  <c r="AC294" i="1" a="1"/>
  <c r="AC294" i="1" s="1"/>
  <c r="AM294" i="1" s="1" a="1"/>
  <c r="AM294" i="1" s="1"/>
  <c r="AE294" i="1" a="1"/>
  <c r="AE294" i="1" s="1"/>
  <c r="AD294" i="1" a="1"/>
  <c r="AD294" i="1" s="1"/>
  <c r="AF294" i="1" a="1"/>
  <c r="AF294" i="1" s="1"/>
  <c r="AC286" i="1" a="1"/>
  <c r="AC286" i="1" s="1"/>
  <c r="AM286" i="1" s="1" a="1"/>
  <c r="AM286" i="1" s="1"/>
  <c r="AF286" i="1" a="1"/>
  <c r="AF286" i="1" s="1"/>
  <c r="AD286" i="1" a="1"/>
  <c r="AD286" i="1" s="1"/>
  <c r="AC278" i="1" a="1"/>
  <c r="AC278" i="1" s="1"/>
  <c r="AM278" i="1" s="1" a="1"/>
  <c r="AM278" i="1" s="1"/>
  <c r="AE278" i="1" a="1"/>
  <c r="AE278" i="1" s="1"/>
  <c r="AD278" i="1" a="1"/>
  <c r="AD278" i="1" s="1"/>
  <c r="AF278" i="1" a="1"/>
  <c r="AF278" i="1" s="1"/>
  <c r="AC270" i="1" a="1"/>
  <c r="AC270" i="1" s="1"/>
  <c r="AM270" i="1" s="1" a="1"/>
  <c r="AM270" i="1" s="1"/>
  <c r="AE270" i="1" a="1"/>
  <c r="AE270" i="1" s="1"/>
  <c r="AF270" i="1" a="1"/>
  <c r="AF270" i="1" s="1"/>
  <c r="AE262" i="1" a="1"/>
  <c r="AE262" i="1" s="1"/>
  <c r="AD262" i="1" a="1"/>
  <c r="AD262" i="1" s="1"/>
  <c r="AF262" i="1" a="1"/>
  <c r="AF262" i="1" s="1"/>
  <c r="AD254" i="1" a="1"/>
  <c r="AD254" i="1" s="1"/>
  <c r="AF254" i="1" a="1"/>
  <c r="AF254" i="1" s="1"/>
  <c r="AE254" i="1" a="1"/>
  <c r="AE254" i="1" s="1"/>
  <c r="AC246" i="1" a="1"/>
  <c r="AC246" i="1" s="1"/>
  <c r="AM246" i="1" s="1" a="1"/>
  <c r="AM246" i="1" s="1"/>
  <c r="AE246" i="1" a="1"/>
  <c r="AE246" i="1" s="1"/>
  <c r="AF246" i="1" a="1"/>
  <c r="AF246" i="1" s="1"/>
  <c r="AF238" i="1" a="1"/>
  <c r="AF238" i="1" s="1"/>
  <c r="AE238" i="1" a="1"/>
  <c r="AE238" i="1" s="1"/>
  <c r="AD238" i="1" a="1"/>
  <c r="AD238" i="1" s="1"/>
  <c r="AF230" i="1" a="1"/>
  <c r="AF230" i="1" s="1"/>
  <c r="AE230" i="1" a="1"/>
  <c r="AE230" i="1" s="1"/>
  <c r="AC222" i="1" a="1"/>
  <c r="AC222" i="1" s="1"/>
  <c r="AM222" i="1" s="1" a="1"/>
  <c r="AM222" i="1" s="1"/>
  <c r="AE222" i="1" a="1"/>
  <c r="AE222" i="1" s="1"/>
  <c r="AF222" i="1" a="1"/>
  <c r="AF222" i="1" s="1"/>
  <c r="AC214" i="1" a="1"/>
  <c r="AC214" i="1" s="1"/>
  <c r="AM214" i="1" s="1" a="1"/>
  <c r="AM214" i="1" s="1"/>
  <c r="AF214" i="1" a="1"/>
  <c r="AF214" i="1" s="1"/>
  <c r="AD214" i="1" a="1"/>
  <c r="AD214" i="1" s="1"/>
  <c r="AE214" i="1" a="1"/>
  <c r="AE214" i="1" s="1"/>
  <c r="AD206" i="1" a="1"/>
  <c r="AD206" i="1" s="1"/>
  <c r="AE206" i="1" a="1"/>
  <c r="AE206" i="1" s="1"/>
  <c r="AF206" i="1" a="1"/>
  <c r="AF206" i="1" s="1"/>
  <c r="AC198" i="1" a="1"/>
  <c r="AC198" i="1" s="1"/>
  <c r="AM198" i="1" s="1" a="1"/>
  <c r="AM198" i="1" s="1"/>
  <c r="AD198" i="1" a="1"/>
  <c r="AD198" i="1" s="1"/>
  <c r="AE198" i="1" a="1"/>
  <c r="AE198" i="1" s="1"/>
  <c r="AF198" i="1" a="1"/>
  <c r="AF198" i="1" s="1"/>
  <c r="AC190" i="1" a="1"/>
  <c r="AC190" i="1" s="1"/>
  <c r="AM190" i="1" s="1" a="1"/>
  <c r="AM190" i="1" s="1"/>
  <c r="AE190" i="1" a="1"/>
  <c r="AE190" i="1" s="1"/>
  <c r="AF190" i="1" a="1"/>
  <c r="AF190" i="1" s="1"/>
  <c r="AD190" i="1" a="1"/>
  <c r="AD190" i="1" s="1"/>
  <c r="AC182" i="1" a="1"/>
  <c r="AC182" i="1" s="1"/>
  <c r="AM182" i="1" s="1" a="1"/>
  <c r="AM182" i="1" s="1"/>
  <c r="AF182" i="1" a="1"/>
  <c r="AF182" i="1" s="1"/>
  <c r="AD182" i="1" a="1"/>
  <c r="AD182" i="1" s="1"/>
  <c r="AD174" i="1" a="1"/>
  <c r="AD174" i="1" s="1"/>
  <c r="AE174" i="1" a="1"/>
  <c r="AE174" i="1" s="1"/>
  <c r="AF174" i="1" a="1"/>
  <c r="AF174" i="1" s="1"/>
  <c r="AC166" i="1" a="1"/>
  <c r="AC166" i="1" s="1"/>
  <c r="AM166" i="1" s="1" a="1"/>
  <c r="AM166" i="1" s="1"/>
  <c r="AD166" i="1" a="1"/>
  <c r="AD166" i="1" s="1"/>
  <c r="AC158" i="1" a="1"/>
  <c r="AC158" i="1" s="1"/>
  <c r="AM158" i="1" s="1" a="1"/>
  <c r="AM158" i="1" s="1"/>
  <c r="AE158" i="1" a="1"/>
  <c r="AE158" i="1" s="1"/>
  <c r="AF158" i="1" a="1"/>
  <c r="AF158" i="1" s="1"/>
  <c r="AD158" i="1" a="1"/>
  <c r="AD158" i="1" s="1"/>
  <c r="AC150" i="1" a="1"/>
  <c r="AC150" i="1" s="1"/>
  <c r="AM150" i="1" s="1" a="1"/>
  <c r="AM150" i="1" s="1"/>
  <c r="AF150" i="1" a="1"/>
  <c r="AF150" i="1" s="1"/>
  <c r="AD150" i="1" a="1"/>
  <c r="AD150" i="1" s="1"/>
  <c r="AE150" i="1" a="1"/>
  <c r="AE150" i="1" s="1"/>
  <c r="AC142" i="1" a="1"/>
  <c r="AC142" i="1" s="1"/>
  <c r="AM142" i="1" s="1" a="1"/>
  <c r="AM142" i="1" s="1"/>
  <c r="AD142" i="1" a="1"/>
  <c r="AD142" i="1" s="1"/>
  <c r="AE142" i="1" a="1"/>
  <c r="AE142" i="1" s="1"/>
  <c r="AF142" i="1" a="1"/>
  <c r="AF142" i="1" s="1"/>
  <c r="AC134" i="1" a="1"/>
  <c r="AC134" i="1" s="1"/>
  <c r="AF134" i="1" a="1"/>
  <c r="AF134" i="1" s="1"/>
  <c r="AD134" i="1" a="1"/>
  <c r="AD134" i="1" s="1"/>
  <c r="AE134" i="1" a="1"/>
  <c r="AE134" i="1" s="1"/>
  <c r="AC126" i="1" a="1"/>
  <c r="AC126" i="1" s="1"/>
  <c r="AM126" i="1" s="1" a="1"/>
  <c r="AM126" i="1" s="1"/>
  <c r="AF126" i="1" a="1"/>
  <c r="AF126" i="1" s="1"/>
  <c r="AD126" i="1" a="1"/>
  <c r="AD126" i="1" s="1"/>
  <c r="AC118" i="1" a="1"/>
  <c r="AC118" i="1" s="1"/>
  <c r="AM118" i="1" s="1" a="1"/>
  <c r="AM118" i="1" s="1"/>
  <c r="AE118" i="1" a="1"/>
  <c r="AE118" i="1" s="1"/>
  <c r="AF118" i="1" a="1"/>
  <c r="AF118" i="1" s="1"/>
  <c r="AD118" i="1" a="1"/>
  <c r="AD118" i="1" s="1"/>
  <c r="AC110" i="1" a="1"/>
  <c r="AC110" i="1" s="1"/>
  <c r="AM110" i="1" s="1" a="1"/>
  <c r="AM110" i="1" s="1"/>
  <c r="AD110" i="1" a="1"/>
  <c r="AD110" i="1" s="1"/>
  <c r="AE110" i="1" a="1"/>
  <c r="AE110" i="1" s="1"/>
  <c r="AF110" i="1" a="1"/>
  <c r="AF110" i="1" s="1"/>
  <c r="AC102" i="1" a="1"/>
  <c r="AC102" i="1" s="1"/>
  <c r="AD102" i="1" a="1"/>
  <c r="AD102" i="1" s="1"/>
  <c r="AE102" i="1" a="1"/>
  <c r="AE102" i="1" s="1"/>
  <c r="AF102" i="1" a="1"/>
  <c r="AF102" i="1" s="1"/>
  <c r="AC94" i="1" a="1"/>
  <c r="AC94" i="1" s="1"/>
  <c r="AM94" i="1" s="1" a="1"/>
  <c r="AM94" i="1" s="1"/>
  <c r="AE94" i="1" a="1"/>
  <c r="AE94" i="1" s="1"/>
  <c r="AF94" i="1" a="1"/>
  <c r="AF94" i="1" s="1"/>
  <c r="AC86" i="1" a="1"/>
  <c r="AC86" i="1" s="1"/>
  <c r="AM86" i="1" s="1" a="1"/>
  <c r="AM86" i="1" s="1"/>
  <c r="AF86" i="1" a="1"/>
  <c r="AF86" i="1" s="1"/>
  <c r="AD86" i="1" a="1"/>
  <c r="AD86" i="1" s="1"/>
  <c r="AE86" i="1" a="1"/>
  <c r="AE86" i="1" s="1"/>
  <c r="AC70" i="1" a="1"/>
  <c r="AC70" i="1" s="1"/>
  <c r="AM70" i="1" s="1" a="1"/>
  <c r="AM70" i="1" s="1"/>
  <c r="AD70" i="1" a="1"/>
  <c r="AD70" i="1" s="1"/>
  <c r="AF70" i="1" a="1"/>
  <c r="AF70" i="1" s="1"/>
  <c r="AC62" i="1" a="1"/>
  <c r="AC62" i="1" s="1"/>
  <c r="AM62" i="1" s="1" a="1"/>
  <c r="AM62" i="1" s="1"/>
  <c r="AD62" i="1" a="1"/>
  <c r="AD62" i="1" s="1"/>
  <c r="AE62" i="1" a="1"/>
  <c r="AE62" i="1" s="1"/>
  <c r="AF62" i="1" a="1"/>
  <c r="AF62" i="1" s="1"/>
  <c r="AC54" i="1" a="1"/>
  <c r="AC54" i="1" s="1"/>
  <c r="AM54" i="1" s="1" a="1"/>
  <c r="AM54" i="1" s="1"/>
  <c r="AD54" i="1" a="1"/>
  <c r="AD54" i="1" s="1"/>
  <c r="AE54" i="1" a="1"/>
  <c r="AE54" i="1" s="1"/>
  <c r="AC46" i="1" a="1"/>
  <c r="AC46" i="1" s="1"/>
  <c r="AM46" i="1" s="1" a="1"/>
  <c r="AM46" i="1" s="1"/>
  <c r="AD46" i="1" a="1"/>
  <c r="AD46" i="1" s="1"/>
  <c r="AE46" i="1" a="1"/>
  <c r="AE46" i="1" s="1"/>
  <c r="AF46" i="1" a="1"/>
  <c r="AF46" i="1" s="1"/>
  <c r="AC38" i="1" a="1"/>
  <c r="AC38" i="1" s="1"/>
  <c r="AM38" i="1" s="1" a="1"/>
  <c r="AM38" i="1" s="1"/>
  <c r="AD38" i="1" a="1"/>
  <c r="AD38" i="1" s="1"/>
  <c r="AE38" i="1" a="1"/>
  <c r="AE38" i="1" s="1"/>
  <c r="AC30" i="1" a="1"/>
  <c r="AC30" i="1" s="1"/>
  <c r="AD30" i="1" a="1"/>
  <c r="AD30" i="1" s="1"/>
  <c r="AE30" i="1" a="1"/>
  <c r="AE30" i="1" s="1"/>
  <c r="AF30" i="1" a="1"/>
  <c r="AF30" i="1" s="1"/>
  <c r="AF22" i="1" a="1"/>
  <c r="AF22" i="1" s="1"/>
  <c r="AD22" i="1" a="1"/>
  <c r="AD22" i="1" s="1"/>
  <c r="AE22" i="1" a="1"/>
  <c r="AE22" i="1" s="1"/>
  <c r="AD14" i="1" a="1"/>
  <c r="AD14" i="1" s="1"/>
  <c r="AE14" i="1" a="1"/>
  <c r="AE14" i="1" s="1"/>
  <c r="AF14" i="1" a="1"/>
  <c r="AF14" i="1" s="1"/>
  <c r="AC6" i="1" a="1"/>
  <c r="AC6" i="1" s="1"/>
  <c r="AM6" i="1" s="1" a="1"/>
  <c r="AM6" i="1" s="1"/>
  <c r="AE6" i="1" a="1"/>
  <c r="AE6" i="1" s="1"/>
  <c r="AD6" i="1" a="1"/>
  <c r="AD6" i="1" s="1"/>
  <c r="AF6" i="1" a="1"/>
  <c r="AF6" i="1" s="1"/>
  <c r="AC109" i="1" a="1"/>
  <c r="AC109" i="1" s="1"/>
  <c r="AM109" i="1" s="1" a="1"/>
  <c r="AM109" i="1" s="1"/>
  <c r="AE109" i="1" a="1"/>
  <c r="AE109" i="1" s="1"/>
  <c r="AF109" i="1" a="1"/>
  <c r="AF109" i="1" s="1"/>
  <c r="AC101" i="1" a="1"/>
  <c r="AC101" i="1" s="1"/>
  <c r="AM101" i="1" s="1" a="1"/>
  <c r="AM101" i="1" s="1"/>
  <c r="AF101" i="1" a="1"/>
  <c r="AF101" i="1" s="1"/>
  <c r="AE101" i="1" a="1"/>
  <c r="AE101" i="1" s="1"/>
  <c r="AC93" i="1" a="1"/>
  <c r="AC93" i="1" s="1"/>
  <c r="AM93" i="1" s="1" a="1"/>
  <c r="AM93" i="1" s="1"/>
  <c r="AD93" i="1" a="1"/>
  <c r="AD93" i="1" s="1"/>
  <c r="AE93" i="1" a="1"/>
  <c r="AE93" i="1" s="1"/>
  <c r="AF93" i="1" a="1"/>
  <c r="AF93" i="1" s="1"/>
  <c r="AC85" i="1" a="1"/>
  <c r="AC85" i="1" s="1"/>
  <c r="AM85" i="1" s="1" a="1"/>
  <c r="AM85" i="1" s="1"/>
  <c r="AD85" i="1" a="1"/>
  <c r="AD85" i="1" s="1"/>
  <c r="AE85" i="1" a="1"/>
  <c r="AE85" i="1" s="1"/>
  <c r="AF85" i="1" a="1"/>
  <c r="AF85" i="1" s="1"/>
  <c r="AE77" i="1" a="1"/>
  <c r="AE77" i="1" s="1"/>
  <c r="AF77" i="1" a="1"/>
  <c r="AF77" i="1" s="1"/>
  <c r="AD77" i="1" a="1"/>
  <c r="AD77" i="1" s="1"/>
  <c r="AC69" i="1" a="1"/>
  <c r="AC69" i="1" s="1"/>
  <c r="AM69" i="1" s="1" a="1"/>
  <c r="AM69" i="1" s="1"/>
  <c r="AF69" i="1" a="1"/>
  <c r="AF69" i="1" s="1"/>
  <c r="AD69" i="1" a="1"/>
  <c r="AD69" i="1" s="1"/>
  <c r="AC61" i="1" a="1"/>
  <c r="AC61" i="1" s="1"/>
  <c r="AM61" i="1" s="1" a="1"/>
  <c r="AM61" i="1" s="1"/>
  <c r="AD61" i="1" a="1"/>
  <c r="AD61" i="1" s="1"/>
  <c r="AE61" i="1" a="1"/>
  <c r="AE61" i="1" s="1"/>
  <c r="AF61" i="1" a="1"/>
  <c r="AF61" i="1" s="1"/>
  <c r="AC53" i="1" a="1"/>
  <c r="AC53" i="1" s="1"/>
  <c r="AM53" i="1" s="1" a="1"/>
  <c r="AM53" i="1" s="1"/>
  <c r="AD53" i="1" a="1"/>
  <c r="AD53" i="1" s="1"/>
  <c r="AF53" i="1" a="1"/>
  <c r="AF53" i="1" s="1"/>
  <c r="AC45" i="1" a="1"/>
  <c r="AC45" i="1" s="1"/>
  <c r="AM45" i="1" s="1" a="1"/>
  <c r="AM45" i="1" s="1"/>
  <c r="AE45" i="1" a="1"/>
  <c r="AE45" i="1" s="1"/>
  <c r="AF45" i="1" a="1"/>
  <c r="AF45" i="1" s="1"/>
  <c r="AD45" i="1" a="1"/>
  <c r="AD45" i="1" s="1"/>
  <c r="AC37" i="1" a="1"/>
  <c r="AC37" i="1" s="1"/>
  <c r="AM37" i="1" s="1" a="1"/>
  <c r="AM37" i="1" s="1"/>
  <c r="AD37" i="1" a="1"/>
  <c r="AD37" i="1" s="1"/>
  <c r="AE37" i="1" a="1"/>
  <c r="AE37" i="1" s="1"/>
  <c r="AC29" i="1" a="1"/>
  <c r="AC29" i="1" s="1"/>
  <c r="AM29" i="1" s="1" a="1"/>
  <c r="AM29" i="1" s="1"/>
  <c r="AD29" i="1" a="1"/>
  <c r="AD29" i="1" s="1"/>
  <c r="AE29" i="1" a="1"/>
  <c r="AE29" i="1" s="1"/>
  <c r="AF29" i="1" a="1"/>
  <c r="AF29" i="1" s="1"/>
  <c r="AC21" i="1" a="1"/>
  <c r="AC21" i="1" s="1"/>
  <c r="AM21" i="1" s="1" a="1"/>
  <c r="AM21" i="1" s="1"/>
  <c r="AE21" i="1" a="1"/>
  <c r="AE21" i="1" s="1"/>
  <c r="AF21" i="1" a="1"/>
  <c r="AF21" i="1" s="1"/>
  <c r="AC13" i="1" a="1"/>
  <c r="AC13" i="1" s="1"/>
  <c r="AM13" i="1" s="1" a="1"/>
  <c r="AM13" i="1" s="1"/>
  <c r="AE13" i="1" a="1"/>
  <c r="AE13" i="1" s="1"/>
  <c r="AF13" i="1" a="1"/>
  <c r="AF13" i="1" s="1"/>
  <c r="AD13" i="1" a="1"/>
  <c r="AD13" i="1" s="1"/>
  <c r="AC5" i="1" a="1"/>
  <c r="AC5" i="1" s="1"/>
  <c r="AM5" i="1" s="1" a="1"/>
  <c r="AM5" i="1" s="1"/>
  <c r="AD5" i="1" a="1"/>
  <c r="AD5" i="1" s="1"/>
  <c r="AE5" i="1" a="1"/>
  <c r="AE5" i="1" s="1"/>
  <c r="AF5" i="1" a="1"/>
  <c r="AF5" i="1" s="1"/>
  <c r="AC7" i="1" a="1"/>
  <c r="AC7" i="1" s="1"/>
  <c r="AM7" i="1" s="1" a="1"/>
  <c r="AM7" i="1" s="1"/>
  <c r="AF7" i="1" a="1"/>
  <c r="AF7" i="1" s="1"/>
  <c r="AD7" i="1" a="1"/>
  <c r="AD7" i="1" s="1"/>
  <c r="AE7" i="1" a="1"/>
  <c r="AE7" i="1" s="1"/>
  <c r="P310" i="1"/>
  <c r="P294" i="1"/>
  <c r="Q575" i="1"/>
  <c r="Q597" i="1"/>
  <c r="P246" i="1"/>
  <c r="Q565" i="1"/>
  <c r="P615" i="1"/>
  <c r="Q671" i="1"/>
  <c r="Q543" i="1"/>
  <c r="P530" i="1"/>
  <c r="Q661" i="1"/>
  <c r="Q533" i="1"/>
  <c r="P422" i="1"/>
  <c r="Q639" i="1"/>
  <c r="Q522" i="1"/>
  <c r="P342" i="1"/>
  <c r="Q629" i="1"/>
  <c r="Q496" i="1"/>
  <c r="P326" i="1"/>
  <c r="Q607" i="1"/>
  <c r="Q286" i="1"/>
  <c r="P633" i="1"/>
  <c r="Q633" i="1"/>
  <c r="P569" i="1"/>
  <c r="Q569" i="1"/>
  <c r="P250" i="1"/>
  <c r="Q250" i="1"/>
  <c r="P226" i="1"/>
  <c r="Q226" i="1"/>
  <c r="P218" i="1"/>
  <c r="Q218" i="1"/>
  <c r="P202" i="1"/>
  <c r="Q202" i="1"/>
  <c r="P186" i="1"/>
  <c r="Q186" i="1"/>
  <c r="P162" i="1"/>
  <c r="Q162" i="1"/>
  <c r="P140" i="1"/>
  <c r="Q140" i="1"/>
  <c r="P124" i="1"/>
  <c r="Q124" i="1"/>
  <c r="P108" i="1"/>
  <c r="Q108" i="1"/>
  <c r="P92" i="1"/>
  <c r="Q92" i="1"/>
  <c r="P76" i="1"/>
  <c r="Q76" i="1"/>
  <c r="P60" i="1"/>
  <c r="Q60" i="1"/>
  <c r="P44" i="1"/>
  <c r="Q44" i="1"/>
  <c r="P28" i="1"/>
  <c r="Q28" i="1"/>
  <c r="P12" i="1"/>
  <c r="Q12" i="1"/>
  <c r="Q699" i="1"/>
  <c r="Q618" i="1"/>
  <c r="Q554" i="1"/>
  <c r="Q510" i="1"/>
  <c r="Q482" i="1"/>
  <c r="Q450" i="1"/>
  <c r="Q418" i="1"/>
  <c r="Q386" i="1"/>
  <c r="Q354" i="1"/>
  <c r="Q322" i="1"/>
  <c r="P497" i="1"/>
  <c r="Q497" i="1"/>
  <c r="P489" i="1"/>
  <c r="Q489" i="1"/>
  <c r="P481" i="1"/>
  <c r="Q481" i="1"/>
  <c r="P473" i="1"/>
  <c r="Q473" i="1"/>
  <c r="P465" i="1"/>
  <c r="Q465" i="1"/>
  <c r="P457" i="1"/>
  <c r="Q457" i="1"/>
  <c r="P449" i="1"/>
  <c r="Q449" i="1"/>
  <c r="P441" i="1"/>
  <c r="Q441" i="1"/>
  <c r="P433" i="1"/>
  <c r="Q433" i="1"/>
  <c r="P425" i="1"/>
  <c r="Q425" i="1"/>
  <c r="P417" i="1"/>
  <c r="Q417" i="1"/>
  <c r="P409" i="1"/>
  <c r="Q409" i="1"/>
  <c r="P401" i="1"/>
  <c r="Q401" i="1"/>
  <c r="P393" i="1"/>
  <c r="Q393" i="1"/>
  <c r="P385" i="1"/>
  <c r="Q385" i="1"/>
  <c r="P377" i="1"/>
  <c r="Q377" i="1"/>
  <c r="P369" i="1"/>
  <c r="Q369" i="1"/>
  <c r="P361" i="1"/>
  <c r="Q361" i="1"/>
  <c r="P353" i="1"/>
  <c r="Q353" i="1"/>
  <c r="P345" i="1"/>
  <c r="Q345" i="1"/>
  <c r="P337" i="1"/>
  <c r="Q337" i="1"/>
  <c r="P329" i="1"/>
  <c r="Q329" i="1"/>
  <c r="P321" i="1"/>
  <c r="Q321" i="1"/>
  <c r="P313" i="1"/>
  <c r="Q313" i="1"/>
  <c r="P305" i="1"/>
  <c r="Q305" i="1"/>
  <c r="P297" i="1"/>
  <c r="Q297" i="1"/>
  <c r="P289" i="1"/>
  <c r="Q289" i="1"/>
  <c r="P281" i="1"/>
  <c r="Q281" i="1"/>
  <c r="P273" i="1"/>
  <c r="Q273" i="1"/>
  <c r="P265" i="1"/>
  <c r="Q265" i="1"/>
  <c r="P257" i="1"/>
  <c r="Q257" i="1"/>
  <c r="P249" i="1"/>
  <c r="Q249" i="1"/>
  <c r="P241" i="1"/>
  <c r="Q241" i="1"/>
  <c r="P233" i="1"/>
  <c r="Q233" i="1"/>
  <c r="P225" i="1"/>
  <c r="Q225" i="1"/>
  <c r="P217" i="1"/>
  <c r="Q217" i="1"/>
  <c r="P209" i="1"/>
  <c r="Q209" i="1"/>
  <c r="P201" i="1"/>
  <c r="Q201" i="1"/>
  <c r="P193" i="1"/>
  <c r="Q193" i="1"/>
  <c r="P185" i="1"/>
  <c r="Q185" i="1"/>
  <c r="P177" i="1"/>
  <c r="Q177" i="1"/>
  <c r="P169" i="1"/>
  <c r="Q169" i="1"/>
  <c r="P161" i="1"/>
  <c r="Q161" i="1"/>
  <c r="P147" i="1"/>
  <c r="Q147" i="1"/>
  <c r="P139" i="1"/>
  <c r="Q139" i="1"/>
  <c r="P131" i="1"/>
  <c r="Q131" i="1"/>
  <c r="P123" i="1"/>
  <c r="Q123" i="1"/>
  <c r="P115" i="1"/>
  <c r="Q115" i="1"/>
  <c r="P107" i="1"/>
  <c r="Q107" i="1"/>
  <c r="P99" i="1"/>
  <c r="Q99" i="1"/>
  <c r="P91" i="1"/>
  <c r="Q91" i="1"/>
  <c r="P83" i="1"/>
  <c r="Q83" i="1"/>
  <c r="P75" i="1"/>
  <c r="Q75" i="1"/>
  <c r="P67" i="1"/>
  <c r="Q67" i="1"/>
  <c r="P59" i="1"/>
  <c r="Q59" i="1"/>
  <c r="P51" i="1"/>
  <c r="Q51" i="1"/>
  <c r="P43" i="1"/>
  <c r="Q43" i="1"/>
  <c r="P35" i="1"/>
  <c r="Q35" i="1"/>
  <c r="P27" i="1"/>
  <c r="Q27" i="1"/>
  <c r="P19" i="1"/>
  <c r="Q19" i="1"/>
  <c r="P11" i="1"/>
  <c r="Q11" i="1"/>
  <c r="P697" i="1"/>
  <c r="P605" i="1"/>
  <c r="P519" i="1"/>
  <c r="P406" i="1"/>
  <c r="P278" i="1"/>
  <c r="Q698" i="1"/>
  <c r="Q680" i="1"/>
  <c r="Q670" i="1"/>
  <c r="Q660" i="1"/>
  <c r="Q648" i="1"/>
  <c r="Q638" i="1"/>
  <c r="Q628" i="1"/>
  <c r="Q616" i="1"/>
  <c r="Q606" i="1"/>
  <c r="Q596" i="1"/>
  <c r="Q584" i="1"/>
  <c r="Q574" i="1"/>
  <c r="Q564" i="1"/>
  <c r="Q552" i="1"/>
  <c r="Q542" i="1"/>
  <c r="Q532" i="1"/>
  <c r="Q520" i="1"/>
  <c r="Q509" i="1"/>
  <c r="Q495" i="1"/>
  <c r="Q479" i="1"/>
  <c r="Q463" i="1"/>
  <c r="Q447" i="1"/>
  <c r="Q431" i="1"/>
  <c r="Q415" i="1"/>
  <c r="Q399" i="1"/>
  <c r="Q383" i="1"/>
  <c r="Q367" i="1"/>
  <c r="Q351" i="1"/>
  <c r="Q335" i="1"/>
  <c r="Q319" i="1"/>
  <c r="Q303" i="1"/>
  <c r="Q282" i="1"/>
  <c r="P641" i="1"/>
  <c r="Q641" i="1"/>
  <c r="P617" i="1"/>
  <c r="Q617" i="1"/>
  <c r="P561" i="1"/>
  <c r="Q561" i="1"/>
  <c r="P521" i="1"/>
  <c r="Q521" i="1"/>
  <c r="P242" i="1"/>
  <c r="Q242" i="1"/>
  <c r="P234" i="1"/>
  <c r="Q234" i="1"/>
  <c r="P210" i="1"/>
  <c r="Q210" i="1"/>
  <c r="P194" i="1"/>
  <c r="Q194" i="1"/>
  <c r="P178" i="1"/>
  <c r="Q178" i="1"/>
  <c r="P170" i="1"/>
  <c r="Q170" i="1"/>
  <c r="P148" i="1"/>
  <c r="Q148" i="1"/>
  <c r="P132" i="1"/>
  <c r="Q132" i="1"/>
  <c r="P116" i="1"/>
  <c r="Q116" i="1"/>
  <c r="P100" i="1"/>
  <c r="Q100" i="1"/>
  <c r="P84" i="1"/>
  <c r="Q84" i="1"/>
  <c r="P68" i="1"/>
  <c r="Q68" i="1"/>
  <c r="P52" i="1"/>
  <c r="Q52" i="1"/>
  <c r="P36" i="1"/>
  <c r="Q36" i="1"/>
  <c r="P20" i="1"/>
  <c r="Q20" i="1"/>
  <c r="P4" i="1"/>
  <c r="Q4" i="1"/>
  <c r="Q650" i="1"/>
  <c r="Q586" i="1"/>
  <c r="Q466" i="1"/>
  <c r="Q434" i="1"/>
  <c r="Q402" i="1"/>
  <c r="Q370" i="1"/>
  <c r="Q338" i="1"/>
  <c r="Q306" i="1"/>
  <c r="P488" i="1"/>
  <c r="Q488" i="1"/>
  <c r="P480" i="1"/>
  <c r="Q480" i="1"/>
  <c r="P472" i="1"/>
  <c r="Q472" i="1"/>
  <c r="P464" i="1"/>
  <c r="Q464" i="1"/>
  <c r="P456" i="1"/>
  <c r="Q456" i="1"/>
  <c r="P448" i="1"/>
  <c r="Q448" i="1"/>
  <c r="P440" i="1"/>
  <c r="Q440" i="1"/>
  <c r="P432" i="1"/>
  <c r="Q432" i="1"/>
  <c r="P424" i="1"/>
  <c r="Q424" i="1"/>
  <c r="P416" i="1"/>
  <c r="Q416" i="1"/>
  <c r="P408" i="1"/>
  <c r="Q408" i="1"/>
  <c r="P400" i="1"/>
  <c r="Q400" i="1"/>
  <c r="P392" i="1"/>
  <c r="Q392" i="1"/>
  <c r="P384" i="1"/>
  <c r="Q384" i="1"/>
  <c r="P376" i="1"/>
  <c r="Q376" i="1"/>
  <c r="P368" i="1"/>
  <c r="Q368" i="1"/>
  <c r="P360" i="1"/>
  <c r="Q360" i="1"/>
  <c r="P352" i="1"/>
  <c r="Q352" i="1"/>
  <c r="P344" i="1"/>
  <c r="Q344" i="1"/>
  <c r="P336" i="1"/>
  <c r="Q336" i="1"/>
  <c r="P328" i="1"/>
  <c r="Q328" i="1"/>
  <c r="P320" i="1"/>
  <c r="Q320" i="1"/>
  <c r="P312" i="1"/>
  <c r="Q312" i="1"/>
  <c r="P304" i="1"/>
  <c r="Q304" i="1"/>
  <c r="P296" i="1"/>
  <c r="Q296" i="1"/>
  <c r="P288" i="1"/>
  <c r="Q288" i="1"/>
  <c r="P280" i="1"/>
  <c r="Q280" i="1"/>
  <c r="P272" i="1"/>
  <c r="Q272" i="1"/>
  <c r="P264" i="1"/>
  <c r="Q264" i="1"/>
  <c r="P256" i="1"/>
  <c r="Q256" i="1"/>
  <c r="P248" i="1"/>
  <c r="Q248" i="1"/>
  <c r="P240" i="1"/>
  <c r="Q240" i="1"/>
  <c r="P232" i="1"/>
  <c r="Q232" i="1"/>
  <c r="P224" i="1"/>
  <c r="Q224" i="1"/>
  <c r="P216" i="1"/>
  <c r="Q216" i="1"/>
  <c r="P208" i="1"/>
  <c r="Q208" i="1"/>
  <c r="P200" i="1"/>
  <c r="Q200" i="1"/>
  <c r="P192" i="1"/>
  <c r="Q192" i="1"/>
  <c r="P184" i="1"/>
  <c r="Q184" i="1"/>
  <c r="P176" i="1"/>
  <c r="Q176" i="1"/>
  <c r="P168" i="1"/>
  <c r="Q168" i="1"/>
  <c r="P160" i="1"/>
  <c r="Q160" i="1"/>
  <c r="P146" i="1"/>
  <c r="Q146" i="1"/>
  <c r="P138" i="1"/>
  <c r="Q138" i="1"/>
  <c r="P130" i="1"/>
  <c r="Q130" i="1"/>
  <c r="P122" i="1"/>
  <c r="Q122" i="1"/>
  <c r="P114" i="1"/>
  <c r="Q114" i="1"/>
  <c r="P106" i="1"/>
  <c r="Q106" i="1"/>
  <c r="P98" i="1"/>
  <c r="Q98" i="1"/>
  <c r="P90" i="1"/>
  <c r="Q90" i="1"/>
  <c r="P82" i="1"/>
  <c r="Q82" i="1"/>
  <c r="P74" i="1"/>
  <c r="Q74" i="1"/>
  <c r="P66" i="1"/>
  <c r="Q66" i="1"/>
  <c r="P58" i="1"/>
  <c r="Q58" i="1"/>
  <c r="P50" i="1"/>
  <c r="Q50" i="1"/>
  <c r="P42" i="1"/>
  <c r="Q42" i="1"/>
  <c r="P34" i="1"/>
  <c r="Q34" i="1"/>
  <c r="P26" i="1"/>
  <c r="Q26" i="1"/>
  <c r="P18" i="1"/>
  <c r="Q18" i="1"/>
  <c r="P10" i="1"/>
  <c r="Q10" i="1"/>
  <c r="P679" i="1"/>
  <c r="P594" i="1"/>
  <c r="P390" i="1"/>
  <c r="P262" i="1"/>
  <c r="Q689" i="1"/>
  <c r="Q669" i="1"/>
  <c r="Q658" i="1"/>
  <c r="Q647" i="1"/>
  <c r="Q637" i="1"/>
  <c r="Q626" i="1"/>
  <c r="Q583" i="1"/>
  <c r="Q573" i="1"/>
  <c r="Q562" i="1"/>
  <c r="Q551" i="1"/>
  <c r="Q541" i="1"/>
  <c r="Q506" i="1"/>
  <c r="Q494" i="1"/>
  <c r="Q478" i="1"/>
  <c r="Q462" i="1"/>
  <c r="Q446" i="1"/>
  <c r="Q430" i="1"/>
  <c r="Q414" i="1"/>
  <c r="Q398" i="1"/>
  <c r="Q382" i="1"/>
  <c r="Q366" i="1"/>
  <c r="Q350" i="1"/>
  <c r="Q334" i="1"/>
  <c r="Q318" i="1"/>
  <c r="Q302" i="1"/>
  <c r="Q279" i="1"/>
  <c r="P681" i="1"/>
  <c r="Q681" i="1"/>
  <c r="P609" i="1"/>
  <c r="Q609" i="1"/>
  <c r="P529" i="1"/>
  <c r="Q529" i="1"/>
  <c r="P263" i="1"/>
  <c r="Q263" i="1"/>
  <c r="P255" i="1"/>
  <c r="Q255" i="1"/>
  <c r="P247" i="1"/>
  <c r="Q247" i="1"/>
  <c r="P239" i="1"/>
  <c r="Q239" i="1"/>
  <c r="P231" i="1"/>
  <c r="Q231" i="1"/>
  <c r="P223" i="1"/>
  <c r="Q223" i="1"/>
  <c r="P215" i="1"/>
  <c r="Q215" i="1"/>
  <c r="P207" i="1"/>
  <c r="Q207" i="1"/>
  <c r="P199" i="1"/>
  <c r="Q199" i="1"/>
  <c r="P191" i="1"/>
  <c r="Q191" i="1"/>
  <c r="P183" i="1"/>
  <c r="Q183" i="1"/>
  <c r="P175" i="1"/>
  <c r="Q175" i="1"/>
  <c r="P167" i="1"/>
  <c r="Q167" i="1"/>
  <c r="P159" i="1"/>
  <c r="Q159" i="1"/>
  <c r="P145" i="1"/>
  <c r="Q145" i="1"/>
  <c r="P137" i="1"/>
  <c r="Q137" i="1"/>
  <c r="P129" i="1"/>
  <c r="Q129" i="1"/>
  <c r="P121" i="1"/>
  <c r="Q121" i="1"/>
  <c r="P113" i="1"/>
  <c r="Q113" i="1"/>
  <c r="P105" i="1"/>
  <c r="Q105" i="1"/>
  <c r="P97" i="1"/>
  <c r="Q97" i="1"/>
  <c r="P89" i="1"/>
  <c r="Q89" i="1"/>
  <c r="P81" i="1"/>
  <c r="Q81" i="1"/>
  <c r="P73" i="1"/>
  <c r="Q73" i="1"/>
  <c r="P65" i="1"/>
  <c r="Q65" i="1"/>
  <c r="P57" i="1"/>
  <c r="Q57" i="1"/>
  <c r="P49" i="1"/>
  <c r="Q49" i="1"/>
  <c r="P41" i="1"/>
  <c r="Q41" i="1"/>
  <c r="P33" i="1"/>
  <c r="Q33" i="1"/>
  <c r="P25" i="1"/>
  <c r="Q25" i="1"/>
  <c r="P17" i="1"/>
  <c r="Q17" i="1"/>
  <c r="P9" i="1"/>
  <c r="Q9" i="1"/>
  <c r="P487" i="1"/>
  <c r="P374" i="1"/>
  <c r="Q696" i="1"/>
  <c r="Q688" i="1"/>
  <c r="Q678" i="1"/>
  <c r="Q668" i="1"/>
  <c r="Q656" i="1"/>
  <c r="Q646" i="1"/>
  <c r="Q636" i="1"/>
  <c r="Q624" i="1"/>
  <c r="Q614" i="1"/>
  <c r="Q604" i="1"/>
  <c r="Q592" i="1"/>
  <c r="Q582" i="1"/>
  <c r="Q572" i="1"/>
  <c r="Q560" i="1"/>
  <c r="Q550" i="1"/>
  <c r="Q540" i="1"/>
  <c r="Q528" i="1"/>
  <c r="Q518" i="1"/>
  <c r="Q493" i="1"/>
  <c r="Q477" i="1"/>
  <c r="Q461" i="1"/>
  <c r="Q445" i="1"/>
  <c r="Q429" i="1"/>
  <c r="Q413" i="1"/>
  <c r="Q397" i="1"/>
  <c r="Q381" i="1"/>
  <c r="Q365" i="1"/>
  <c r="Q349" i="1"/>
  <c r="Q333" i="1"/>
  <c r="Q317" i="1"/>
  <c r="Q298" i="1"/>
  <c r="P673" i="1"/>
  <c r="Q673" i="1"/>
  <c r="P593" i="1"/>
  <c r="Q593" i="1"/>
  <c r="P553" i="1"/>
  <c r="Q553" i="1"/>
  <c r="P513" i="1"/>
  <c r="Q513" i="1"/>
  <c r="P270" i="1"/>
  <c r="Q270" i="1"/>
  <c r="P254" i="1"/>
  <c r="Q254" i="1"/>
  <c r="P238" i="1"/>
  <c r="Q238" i="1"/>
  <c r="P222" i="1"/>
  <c r="Q222" i="1"/>
  <c r="P214" i="1"/>
  <c r="Q214" i="1"/>
  <c r="P206" i="1"/>
  <c r="Q206" i="1"/>
  <c r="P198" i="1"/>
  <c r="Q198" i="1"/>
  <c r="P190" i="1"/>
  <c r="Q190" i="1"/>
  <c r="P182" i="1"/>
  <c r="Q182" i="1"/>
  <c r="P174" i="1"/>
  <c r="Q174" i="1"/>
  <c r="P166" i="1"/>
  <c r="Q166" i="1"/>
  <c r="P158" i="1"/>
  <c r="Q158" i="1"/>
  <c r="P144" i="1"/>
  <c r="Q144" i="1"/>
  <c r="P136" i="1"/>
  <c r="Q136" i="1"/>
  <c r="P128" i="1"/>
  <c r="Q128" i="1"/>
  <c r="P120" i="1"/>
  <c r="Q120" i="1"/>
  <c r="P112" i="1"/>
  <c r="Q112" i="1"/>
  <c r="P104" i="1"/>
  <c r="Q104" i="1"/>
  <c r="P96" i="1"/>
  <c r="Q96" i="1"/>
  <c r="P88" i="1"/>
  <c r="Q88" i="1"/>
  <c r="P80" i="1"/>
  <c r="Q80" i="1"/>
  <c r="P72" i="1"/>
  <c r="Q72" i="1"/>
  <c r="P64" i="1"/>
  <c r="Q64" i="1"/>
  <c r="P56" i="1"/>
  <c r="Q56" i="1"/>
  <c r="P48" i="1"/>
  <c r="Q48" i="1"/>
  <c r="P40" i="1"/>
  <c r="Q40" i="1"/>
  <c r="P32" i="1"/>
  <c r="Q32" i="1"/>
  <c r="P24" i="1"/>
  <c r="Q24" i="1"/>
  <c r="P16" i="1"/>
  <c r="Q16" i="1"/>
  <c r="P8" i="1"/>
  <c r="Q8" i="1"/>
  <c r="P358" i="1"/>
  <c r="P230" i="1"/>
  <c r="Q695" i="1"/>
  <c r="Q687" i="1"/>
  <c r="Q677" i="1"/>
  <c r="Q666" i="1"/>
  <c r="Q655" i="1"/>
  <c r="Q645" i="1"/>
  <c r="Q634" i="1"/>
  <c r="Q623" i="1"/>
  <c r="Q613" i="1"/>
  <c r="Q602" i="1"/>
  <c r="Q591" i="1"/>
  <c r="Q581" i="1"/>
  <c r="Q570" i="1"/>
  <c r="Q559" i="1"/>
  <c r="Q549" i="1"/>
  <c r="Q538" i="1"/>
  <c r="Q527" i="1"/>
  <c r="Q517" i="1"/>
  <c r="Q490" i="1"/>
  <c r="Q474" i="1"/>
  <c r="Q458" i="1"/>
  <c r="Q442" i="1"/>
  <c r="Q426" i="1"/>
  <c r="Q410" i="1"/>
  <c r="Q394" i="1"/>
  <c r="Q378" i="1"/>
  <c r="Q362" i="1"/>
  <c r="Q346" i="1"/>
  <c r="Q330" i="1"/>
  <c r="Q314" i="1"/>
  <c r="Q295" i="1"/>
  <c r="Q274" i="1"/>
  <c r="P665" i="1"/>
  <c r="Q665" i="1"/>
  <c r="P601" i="1"/>
  <c r="Q601" i="1"/>
  <c r="P545" i="1"/>
  <c r="Q545" i="1"/>
  <c r="P505" i="1"/>
  <c r="Q505" i="1"/>
  <c r="P516" i="1"/>
  <c r="Q516" i="1"/>
  <c r="P508" i="1"/>
  <c r="Q508" i="1"/>
  <c r="P301" i="1"/>
  <c r="Q301" i="1"/>
  <c r="P293" i="1"/>
  <c r="Q293" i="1"/>
  <c r="P285" i="1"/>
  <c r="Q285" i="1"/>
  <c r="P277" i="1"/>
  <c r="Q277" i="1"/>
  <c r="P269" i="1"/>
  <c r="Q269" i="1"/>
  <c r="P261" i="1"/>
  <c r="Q261" i="1"/>
  <c r="P253" i="1"/>
  <c r="Q253" i="1"/>
  <c r="P245" i="1"/>
  <c r="Q245" i="1"/>
  <c r="P237" i="1"/>
  <c r="Q237" i="1"/>
  <c r="P229" i="1"/>
  <c r="Q229" i="1"/>
  <c r="P221" i="1"/>
  <c r="Q221" i="1"/>
  <c r="P213" i="1"/>
  <c r="Q213" i="1"/>
  <c r="P205" i="1"/>
  <c r="Q205" i="1"/>
  <c r="P197" i="1"/>
  <c r="Q197" i="1"/>
  <c r="P189" i="1"/>
  <c r="Q189" i="1"/>
  <c r="P181" i="1"/>
  <c r="Q181" i="1"/>
  <c r="P173" i="1"/>
  <c r="Q173" i="1"/>
  <c r="P165" i="1"/>
  <c r="Q165" i="1"/>
  <c r="P151" i="1"/>
  <c r="Q151" i="1"/>
  <c r="P143" i="1"/>
  <c r="Q143" i="1"/>
  <c r="P135" i="1"/>
  <c r="Q135" i="1"/>
  <c r="P127" i="1"/>
  <c r="Q127" i="1"/>
  <c r="P119" i="1"/>
  <c r="Q119" i="1"/>
  <c r="P111" i="1"/>
  <c r="Q111" i="1"/>
  <c r="P103" i="1"/>
  <c r="Q103" i="1"/>
  <c r="P95" i="1"/>
  <c r="Q95" i="1"/>
  <c r="P87" i="1"/>
  <c r="Q87" i="1"/>
  <c r="P79" i="1"/>
  <c r="Q79" i="1"/>
  <c r="P71" i="1"/>
  <c r="Q71" i="1"/>
  <c r="P63" i="1"/>
  <c r="Q63" i="1"/>
  <c r="P55" i="1"/>
  <c r="Q55" i="1"/>
  <c r="P47" i="1"/>
  <c r="Q47" i="1"/>
  <c r="P39" i="1"/>
  <c r="Q39" i="1"/>
  <c r="P31" i="1"/>
  <c r="Q31" i="1"/>
  <c r="P23" i="1"/>
  <c r="Q23" i="1"/>
  <c r="P15" i="1"/>
  <c r="Q15" i="1"/>
  <c r="P7" i="1"/>
  <c r="Q7" i="1"/>
  <c r="Q702" i="1"/>
  <c r="Q694" i="1"/>
  <c r="Q676" i="1"/>
  <c r="Q664" i="1"/>
  <c r="Q654" i="1"/>
  <c r="Q644" i="1"/>
  <c r="Q632" i="1"/>
  <c r="Q622" i="1"/>
  <c r="Q612" i="1"/>
  <c r="Q600" i="1"/>
  <c r="Q590" i="1"/>
  <c r="Q580" i="1"/>
  <c r="Q568" i="1"/>
  <c r="Q558" i="1"/>
  <c r="Q548" i="1"/>
  <c r="Q536" i="1"/>
  <c r="Q526" i="1"/>
  <c r="Q514" i="1"/>
  <c r="Q471" i="1"/>
  <c r="Q455" i="1"/>
  <c r="Q439" i="1"/>
  <c r="Q423" i="1"/>
  <c r="Q407" i="1"/>
  <c r="Q391" i="1"/>
  <c r="Q375" i="1"/>
  <c r="Q359" i="1"/>
  <c r="Q343" i="1"/>
  <c r="Q327" i="1"/>
  <c r="Q311" i="1"/>
  <c r="Q271" i="1"/>
  <c r="P649" i="1"/>
  <c r="Q649" i="1"/>
  <c r="P585" i="1"/>
  <c r="Q585" i="1"/>
  <c r="P675" i="1"/>
  <c r="Q675" i="1"/>
  <c r="P667" i="1"/>
  <c r="Q667" i="1"/>
  <c r="P659" i="1"/>
  <c r="Q659" i="1"/>
  <c r="P651" i="1"/>
  <c r="Q651" i="1"/>
  <c r="P643" i="1"/>
  <c r="Q643" i="1"/>
  <c r="P635" i="1"/>
  <c r="Q635" i="1"/>
  <c r="P627" i="1"/>
  <c r="Q627" i="1"/>
  <c r="P619" i="1"/>
  <c r="Q619" i="1"/>
  <c r="P611" i="1"/>
  <c r="Q611" i="1"/>
  <c r="P603" i="1"/>
  <c r="Q603" i="1"/>
  <c r="P595" i="1"/>
  <c r="Q595" i="1"/>
  <c r="P587" i="1"/>
  <c r="Q587" i="1"/>
  <c r="P579" i="1"/>
  <c r="Q579" i="1"/>
  <c r="P571" i="1"/>
  <c r="Q571" i="1"/>
  <c r="P563" i="1"/>
  <c r="Q563" i="1"/>
  <c r="P555" i="1"/>
  <c r="Q555" i="1"/>
  <c r="P547" i="1"/>
  <c r="Q547" i="1"/>
  <c r="P539" i="1"/>
  <c r="Q539" i="1"/>
  <c r="P531" i="1"/>
  <c r="Q531" i="1"/>
  <c r="P523" i="1"/>
  <c r="Q523" i="1"/>
  <c r="P515" i="1"/>
  <c r="Q515" i="1"/>
  <c r="P507" i="1"/>
  <c r="Q507" i="1"/>
  <c r="P492" i="1"/>
  <c r="Q492" i="1"/>
  <c r="P484" i="1"/>
  <c r="Q484" i="1"/>
  <c r="P476" i="1"/>
  <c r="Q476" i="1"/>
  <c r="P468" i="1"/>
  <c r="Q468" i="1"/>
  <c r="P460" i="1"/>
  <c r="Q460" i="1"/>
  <c r="P452" i="1"/>
  <c r="Q452" i="1"/>
  <c r="P444" i="1"/>
  <c r="Q444" i="1"/>
  <c r="P436" i="1"/>
  <c r="Q436" i="1"/>
  <c r="P428" i="1"/>
  <c r="Q428" i="1"/>
  <c r="P420" i="1"/>
  <c r="Q420" i="1"/>
  <c r="P412" i="1"/>
  <c r="Q412" i="1"/>
  <c r="P404" i="1"/>
  <c r="Q404" i="1"/>
  <c r="P396" i="1"/>
  <c r="Q396" i="1"/>
  <c r="P388" i="1"/>
  <c r="Q388" i="1"/>
  <c r="P380" i="1"/>
  <c r="Q380" i="1"/>
  <c r="P372" i="1"/>
  <c r="Q372" i="1"/>
  <c r="P364" i="1"/>
  <c r="Q364" i="1"/>
  <c r="P356" i="1"/>
  <c r="Q356" i="1"/>
  <c r="P348" i="1"/>
  <c r="Q348" i="1"/>
  <c r="P340" i="1"/>
  <c r="Q340" i="1"/>
  <c r="P332" i="1"/>
  <c r="Q332" i="1"/>
  <c r="P324" i="1"/>
  <c r="Q324" i="1"/>
  <c r="P316" i="1"/>
  <c r="Q316" i="1"/>
  <c r="P308" i="1"/>
  <c r="Q308" i="1"/>
  <c r="P300" i="1"/>
  <c r="Q300" i="1"/>
  <c r="P292" i="1"/>
  <c r="Q292" i="1"/>
  <c r="P284" i="1"/>
  <c r="Q284" i="1"/>
  <c r="P276" i="1"/>
  <c r="Q276" i="1"/>
  <c r="P268" i="1"/>
  <c r="Q268" i="1"/>
  <c r="P260" i="1"/>
  <c r="Q260" i="1"/>
  <c r="P252" i="1"/>
  <c r="Q252" i="1"/>
  <c r="P244" i="1"/>
  <c r="Q244" i="1"/>
  <c r="P236" i="1"/>
  <c r="Q236" i="1"/>
  <c r="P228" i="1"/>
  <c r="Q228" i="1"/>
  <c r="P220" i="1"/>
  <c r="Q220" i="1"/>
  <c r="P212" i="1"/>
  <c r="Q212" i="1"/>
  <c r="P204" i="1"/>
  <c r="Q204" i="1"/>
  <c r="P196" i="1"/>
  <c r="Q196" i="1"/>
  <c r="P188" i="1"/>
  <c r="Q188" i="1"/>
  <c r="P180" i="1"/>
  <c r="Q180" i="1"/>
  <c r="P172" i="1"/>
  <c r="Q172" i="1"/>
  <c r="P164" i="1"/>
  <c r="Q164" i="1"/>
  <c r="P150" i="1"/>
  <c r="Q150" i="1"/>
  <c r="P142" i="1"/>
  <c r="Q142" i="1"/>
  <c r="P134" i="1"/>
  <c r="Q134" i="1"/>
  <c r="P126" i="1"/>
  <c r="Q126" i="1"/>
  <c r="P118" i="1"/>
  <c r="Q118" i="1"/>
  <c r="P110" i="1"/>
  <c r="Q110" i="1"/>
  <c r="P102" i="1"/>
  <c r="Q102" i="1"/>
  <c r="P94" i="1"/>
  <c r="Q94" i="1"/>
  <c r="P86" i="1"/>
  <c r="Q86" i="1"/>
  <c r="P78" i="1"/>
  <c r="Q78" i="1"/>
  <c r="P70" i="1"/>
  <c r="Q70" i="1"/>
  <c r="P62" i="1"/>
  <c r="Q62" i="1"/>
  <c r="P54" i="1"/>
  <c r="Q54" i="1"/>
  <c r="P46" i="1"/>
  <c r="Q46" i="1"/>
  <c r="P38" i="1"/>
  <c r="Q38" i="1"/>
  <c r="P30" i="1"/>
  <c r="Q30" i="1"/>
  <c r="P22" i="1"/>
  <c r="Q22" i="1"/>
  <c r="P14" i="1"/>
  <c r="Q14" i="1"/>
  <c r="P6" i="1"/>
  <c r="Q6" i="1"/>
  <c r="Q701" i="1"/>
  <c r="Q693" i="1"/>
  <c r="Q674" i="1"/>
  <c r="Q663" i="1"/>
  <c r="Q653" i="1"/>
  <c r="Q642" i="1"/>
  <c r="Q631" i="1"/>
  <c r="Q621" i="1"/>
  <c r="Q610" i="1"/>
  <c r="Q599" i="1"/>
  <c r="Q589" i="1"/>
  <c r="Q578" i="1"/>
  <c r="Q567" i="1"/>
  <c r="Q557" i="1"/>
  <c r="Q546" i="1"/>
  <c r="Q535" i="1"/>
  <c r="Q525" i="1"/>
  <c r="Q512" i="1"/>
  <c r="Q486" i="1"/>
  <c r="Q470" i="1"/>
  <c r="Q454" i="1"/>
  <c r="Q438" i="1"/>
  <c r="Q290" i="1"/>
  <c r="Q266" i="1"/>
  <c r="P657" i="1"/>
  <c r="Q657" i="1"/>
  <c r="P625" i="1"/>
  <c r="Q625" i="1"/>
  <c r="P577" i="1"/>
  <c r="Q577" i="1"/>
  <c r="P537" i="1"/>
  <c r="Q537" i="1"/>
  <c r="P491" i="1"/>
  <c r="Q491" i="1"/>
  <c r="P483" i="1"/>
  <c r="Q483" i="1"/>
  <c r="P475" i="1"/>
  <c r="Q475" i="1"/>
  <c r="P467" i="1"/>
  <c r="Q467" i="1"/>
  <c r="P459" i="1"/>
  <c r="Q459" i="1"/>
  <c r="P451" i="1"/>
  <c r="Q451" i="1"/>
  <c r="P443" i="1"/>
  <c r="Q443" i="1"/>
  <c r="P435" i="1"/>
  <c r="Q435" i="1"/>
  <c r="P427" i="1"/>
  <c r="Q427" i="1"/>
  <c r="P419" i="1"/>
  <c r="Q419" i="1"/>
  <c r="P411" i="1"/>
  <c r="Q411" i="1"/>
  <c r="P403" i="1"/>
  <c r="Q403" i="1"/>
  <c r="P395" i="1"/>
  <c r="Q395" i="1"/>
  <c r="P387" i="1"/>
  <c r="Q387" i="1"/>
  <c r="P379" i="1"/>
  <c r="Q379" i="1"/>
  <c r="P371" i="1"/>
  <c r="Q371" i="1"/>
  <c r="P363" i="1"/>
  <c r="Q363" i="1"/>
  <c r="P355" i="1"/>
  <c r="Q355" i="1"/>
  <c r="P347" i="1"/>
  <c r="Q347" i="1"/>
  <c r="P339" i="1"/>
  <c r="Q339" i="1"/>
  <c r="P331" i="1"/>
  <c r="Q331" i="1"/>
  <c r="P323" i="1"/>
  <c r="Q323" i="1"/>
  <c r="P315" i="1"/>
  <c r="Q315" i="1"/>
  <c r="P307" i="1"/>
  <c r="Q307" i="1"/>
  <c r="P299" i="1"/>
  <c r="Q299" i="1"/>
  <c r="P291" i="1"/>
  <c r="Q291" i="1"/>
  <c r="P283" i="1"/>
  <c r="Q283" i="1"/>
  <c r="P275" i="1"/>
  <c r="Q275" i="1"/>
  <c r="P267" i="1"/>
  <c r="Q267" i="1"/>
  <c r="P259" i="1"/>
  <c r="Q259" i="1"/>
  <c r="P251" i="1"/>
  <c r="Q251" i="1"/>
  <c r="P243" i="1"/>
  <c r="Q243" i="1"/>
  <c r="P235" i="1"/>
  <c r="Q235" i="1"/>
  <c r="P227" i="1"/>
  <c r="Q227" i="1"/>
  <c r="P219" i="1"/>
  <c r="Q219" i="1"/>
  <c r="P211" i="1"/>
  <c r="Q211" i="1"/>
  <c r="P203" i="1"/>
  <c r="Q203" i="1"/>
  <c r="P195" i="1"/>
  <c r="Q195" i="1"/>
  <c r="P187" i="1"/>
  <c r="Q187" i="1"/>
  <c r="P179" i="1"/>
  <c r="Q179" i="1"/>
  <c r="P171" i="1"/>
  <c r="Q171" i="1"/>
  <c r="P163" i="1"/>
  <c r="Q163" i="1"/>
  <c r="P149" i="1"/>
  <c r="Q149" i="1"/>
  <c r="P141" i="1"/>
  <c r="Q141" i="1"/>
  <c r="P133" i="1"/>
  <c r="Q133" i="1"/>
  <c r="P125" i="1"/>
  <c r="Q125" i="1"/>
  <c r="P117" i="1"/>
  <c r="Q117" i="1"/>
  <c r="P109" i="1"/>
  <c r="Q109" i="1"/>
  <c r="P101" i="1"/>
  <c r="Q101" i="1"/>
  <c r="P93" i="1"/>
  <c r="Q93" i="1"/>
  <c r="P85" i="1"/>
  <c r="Q85" i="1"/>
  <c r="P77" i="1"/>
  <c r="Q77" i="1"/>
  <c r="P69" i="1"/>
  <c r="Q69" i="1"/>
  <c r="P61" i="1"/>
  <c r="Q61" i="1"/>
  <c r="P53" i="1"/>
  <c r="Q53" i="1"/>
  <c r="P45" i="1"/>
  <c r="Q45" i="1"/>
  <c r="P37" i="1"/>
  <c r="Q37" i="1"/>
  <c r="P29" i="1"/>
  <c r="Q29" i="1"/>
  <c r="P21" i="1"/>
  <c r="Q21" i="1"/>
  <c r="P13" i="1"/>
  <c r="Q13" i="1"/>
  <c r="P5" i="1"/>
  <c r="Q5" i="1"/>
  <c r="Q700" i="1"/>
  <c r="Q692" i="1"/>
  <c r="Q672" i="1"/>
  <c r="Q662" i="1"/>
  <c r="Q652" i="1"/>
  <c r="Q640" i="1"/>
  <c r="Q630" i="1"/>
  <c r="Q620" i="1"/>
  <c r="Q608" i="1"/>
  <c r="Q598" i="1"/>
  <c r="Q588" i="1"/>
  <c r="Q576" i="1"/>
  <c r="Q566" i="1"/>
  <c r="Q556" i="1"/>
  <c r="Q544" i="1"/>
  <c r="Q534" i="1"/>
  <c r="Q524" i="1"/>
  <c r="Q511" i="1"/>
  <c r="Q485" i="1"/>
  <c r="Q469" i="1"/>
  <c r="Q453" i="1"/>
  <c r="Q437" i="1"/>
  <c r="Q421" i="1"/>
  <c r="Q405" i="1"/>
  <c r="Q389" i="1"/>
  <c r="Q373" i="1"/>
  <c r="Q357" i="1"/>
  <c r="Q341" i="1"/>
  <c r="Q325" i="1"/>
  <c r="Q309" i="1"/>
  <c r="Q287" i="1"/>
  <c r="Q258" i="1"/>
  <c r="AB5" i="1"/>
  <c r="AB6" i="1"/>
  <c r="AB7" i="1"/>
  <c r="AB8" i="1"/>
  <c r="AB9" i="1"/>
  <c r="AB10" i="1"/>
  <c r="AB11" i="1"/>
  <c r="AB12" i="1"/>
  <c r="AB13" i="1"/>
  <c r="AB14" i="1"/>
  <c r="AB15" i="1"/>
  <c r="AB16" i="1"/>
  <c r="AB17" i="1"/>
  <c r="AB18" i="1"/>
  <c r="AB19" i="1"/>
  <c r="AB20" i="1"/>
  <c r="AB21" i="1"/>
  <c r="AB22" i="1"/>
  <c r="AB23" i="1"/>
  <c r="AB24" i="1"/>
  <c r="AB25" i="1"/>
  <c r="AB26" i="1"/>
  <c r="AB27" i="1"/>
  <c r="AB28" i="1"/>
  <c r="AB29" i="1"/>
  <c r="AB30" i="1"/>
  <c r="AB31" i="1"/>
  <c r="AB32" i="1"/>
  <c r="AB33" i="1"/>
  <c r="AB34" i="1"/>
  <c r="AB35" i="1"/>
  <c r="AB36" i="1"/>
  <c r="AB37" i="1"/>
  <c r="AB38" i="1"/>
  <c r="AB39" i="1"/>
  <c r="AB40" i="1"/>
  <c r="AB41" i="1"/>
  <c r="AB42" i="1"/>
  <c r="AB43" i="1"/>
  <c r="AB44" i="1"/>
  <c r="AB45" i="1"/>
  <c r="AB46" i="1"/>
  <c r="AB47" i="1"/>
  <c r="AB48" i="1"/>
  <c r="AB49" i="1"/>
  <c r="AB50" i="1"/>
  <c r="AB51" i="1"/>
  <c r="AB52" i="1"/>
  <c r="AB53" i="1"/>
  <c r="AB54" i="1"/>
  <c r="AB55" i="1"/>
  <c r="AB56" i="1"/>
  <c r="AB57" i="1"/>
  <c r="AB58" i="1"/>
  <c r="AB59" i="1"/>
  <c r="AB60" i="1"/>
  <c r="AB61" i="1"/>
  <c r="AB62" i="1"/>
  <c r="AB63" i="1"/>
  <c r="AB64" i="1"/>
  <c r="AB65" i="1"/>
  <c r="AB66" i="1"/>
  <c r="AB67" i="1"/>
  <c r="AB68" i="1"/>
  <c r="AB69" i="1"/>
  <c r="AB70" i="1"/>
  <c r="AB71" i="1"/>
  <c r="AB72" i="1"/>
  <c r="AB73" i="1"/>
  <c r="AB74" i="1"/>
  <c r="AB75" i="1"/>
  <c r="AB76" i="1"/>
  <c r="AB77" i="1"/>
  <c r="AB78" i="1"/>
  <c r="AB79" i="1"/>
  <c r="AB80" i="1"/>
  <c r="AB81" i="1"/>
  <c r="AB82" i="1"/>
  <c r="AB83" i="1"/>
  <c r="AB84" i="1"/>
  <c r="AB85" i="1"/>
  <c r="AB86" i="1"/>
  <c r="AB87" i="1"/>
  <c r="AB88" i="1"/>
  <c r="AB89" i="1"/>
  <c r="AB90" i="1"/>
  <c r="AB91" i="1"/>
  <c r="AB92" i="1"/>
  <c r="AB93" i="1"/>
  <c r="AB94" i="1"/>
  <c r="AB95" i="1"/>
  <c r="AB96" i="1"/>
  <c r="AB97" i="1"/>
  <c r="AB98" i="1"/>
  <c r="AB99" i="1"/>
  <c r="AB100" i="1"/>
  <c r="AB101" i="1"/>
  <c r="AB102" i="1"/>
  <c r="AB103" i="1"/>
  <c r="AB104" i="1"/>
  <c r="AB105" i="1"/>
  <c r="AB106" i="1"/>
  <c r="AB107" i="1"/>
  <c r="AB108" i="1"/>
  <c r="AB109" i="1"/>
  <c r="AB110" i="1"/>
  <c r="AB111" i="1"/>
  <c r="AB112" i="1"/>
  <c r="AB113" i="1"/>
  <c r="AB114" i="1"/>
  <c r="AB115" i="1"/>
  <c r="AB116" i="1"/>
  <c r="AB117" i="1"/>
  <c r="AB118" i="1"/>
  <c r="AB119" i="1"/>
  <c r="AB120" i="1"/>
  <c r="AB121" i="1"/>
  <c r="AB122" i="1"/>
  <c r="AB123" i="1"/>
  <c r="AB124" i="1"/>
  <c r="AB125" i="1"/>
  <c r="AB126" i="1"/>
  <c r="AB127" i="1"/>
  <c r="AB128" i="1"/>
  <c r="AB129" i="1"/>
  <c r="AB130" i="1"/>
  <c r="AB131" i="1"/>
  <c r="AB132" i="1"/>
  <c r="AB133" i="1"/>
  <c r="AB134" i="1"/>
  <c r="AB135" i="1"/>
  <c r="AB136" i="1"/>
  <c r="AB137" i="1"/>
  <c r="AB138" i="1"/>
  <c r="AB139" i="1"/>
  <c r="AB140" i="1"/>
  <c r="AB141" i="1"/>
  <c r="AB142" i="1"/>
  <c r="AB143" i="1"/>
  <c r="AB144" i="1"/>
  <c r="AB145" i="1"/>
  <c r="AB146" i="1"/>
  <c r="AB147" i="1"/>
  <c r="AB148" i="1"/>
  <c r="AB149" i="1"/>
  <c r="AB150" i="1"/>
  <c r="AB151" i="1"/>
  <c r="AB152" i="1"/>
  <c r="AB153" i="1"/>
  <c r="AB154" i="1"/>
  <c r="AB155" i="1"/>
  <c r="AB156" i="1"/>
  <c r="AB157" i="1"/>
  <c r="AB158" i="1"/>
  <c r="AB159" i="1"/>
  <c r="AB160" i="1"/>
  <c r="AB161" i="1"/>
  <c r="AB162" i="1"/>
  <c r="AB163" i="1"/>
  <c r="AB164" i="1"/>
  <c r="AB165" i="1"/>
  <c r="AB166" i="1"/>
  <c r="AB167" i="1"/>
  <c r="AB168" i="1"/>
  <c r="AB169" i="1"/>
  <c r="AB170" i="1"/>
  <c r="AB171" i="1"/>
  <c r="AB172" i="1"/>
  <c r="AB173" i="1"/>
  <c r="AB174" i="1"/>
  <c r="AB175" i="1"/>
  <c r="AB176" i="1"/>
  <c r="AB177" i="1"/>
  <c r="AB178" i="1"/>
  <c r="AB179" i="1"/>
  <c r="AB180" i="1"/>
  <c r="AB181" i="1"/>
  <c r="AB182" i="1"/>
  <c r="AB183" i="1"/>
  <c r="AB184" i="1"/>
  <c r="AB185" i="1"/>
  <c r="AB186" i="1"/>
  <c r="AB187" i="1"/>
  <c r="AB188" i="1"/>
  <c r="AB189" i="1"/>
  <c r="AB190" i="1"/>
  <c r="AB191" i="1"/>
  <c r="AB192" i="1"/>
  <c r="AB193" i="1"/>
  <c r="AB194" i="1"/>
  <c r="AB195" i="1"/>
  <c r="AB196" i="1"/>
  <c r="AB197" i="1"/>
  <c r="AB198" i="1"/>
  <c r="AB199" i="1"/>
  <c r="AB200" i="1"/>
  <c r="AB201" i="1"/>
  <c r="AB202" i="1"/>
  <c r="AB203" i="1"/>
  <c r="AB204" i="1"/>
  <c r="AB205" i="1"/>
  <c r="AB206" i="1"/>
  <c r="AB207" i="1"/>
  <c r="AB208" i="1"/>
  <c r="AB209" i="1"/>
  <c r="AB210" i="1"/>
  <c r="AB211" i="1"/>
  <c r="AB212" i="1"/>
  <c r="AB213" i="1"/>
  <c r="AB214" i="1"/>
  <c r="AB215" i="1"/>
  <c r="AB216" i="1"/>
  <c r="AB217" i="1"/>
  <c r="AB218" i="1"/>
  <c r="AB219" i="1"/>
  <c r="AB220" i="1"/>
  <c r="AB221" i="1"/>
  <c r="AB222" i="1"/>
  <c r="AB223" i="1"/>
  <c r="AB224" i="1"/>
  <c r="AB225" i="1"/>
  <c r="AB226" i="1"/>
  <c r="AB227" i="1"/>
  <c r="AB228" i="1"/>
  <c r="AB229" i="1"/>
  <c r="AB230" i="1"/>
  <c r="AB231" i="1"/>
  <c r="AB232" i="1"/>
  <c r="AB233" i="1"/>
  <c r="AB234" i="1"/>
  <c r="AB235" i="1"/>
  <c r="AB236" i="1"/>
  <c r="AB237" i="1"/>
  <c r="AB238" i="1"/>
  <c r="AB239" i="1"/>
  <c r="AB240" i="1"/>
  <c r="AB241" i="1"/>
  <c r="AB242" i="1"/>
  <c r="AB243" i="1"/>
  <c r="AB244" i="1"/>
  <c r="AB245" i="1"/>
  <c r="AB246" i="1"/>
  <c r="AB247" i="1"/>
  <c r="AB248" i="1"/>
  <c r="AB249" i="1"/>
  <c r="AB250" i="1"/>
  <c r="AB251" i="1"/>
  <c r="AB252" i="1"/>
  <c r="AB253" i="1"/>
  <c r="AB254" i="1"/>
  <c r="AB255" i="1"/>
  <c r="AB256" i="1"/>
  <c r="AB257" i="1"/>
  <c r="AB258" i="1"/>
  <c r="AB259" i="1"/>
  <c r="AB260" i="1"/>
  <c r="AB261" i="1"/>
  <c r="AB262" i="1"/>
  <c r="AB263" i="1"/>
  <c r="AB264" i="1"/>
  <c r="AB265" i="1"/>
  <c r="AB266" i="1"/>
  <c r="AB267" i="1"/>
  <c r="AB268" i="1"/>
  <c r="AB269" i="1"/>
  <c r="AB270" i="1"/>
  <c r="AB271" i="1"/>
  <c r="AB272" i="1"/>
  <c r="AB273" i="1"/>
  <c r="AB274" i="1"/>
  <c r="AB275" i="1"/>
  <c r="AB276" i="1"/>
  <c r="AB277" i="1"/>
  <c r="AB278" i="1"/>
  <c r="AB279" i="1"/>
  <c r="AB280" i="1"/>
  <c r="AB281" i="1"/>
  <c r="AB282" i="1"/>
  <c r="AB283" i="1"/>
  <c r="AB284" i="1"/>
  <c r="AB285" i="1"/>
  <c r="AB286" i="1"/>
  <c r="AB287" i="1"/>
  <c r="AB288" i="1"/>
  <c r="AB289" i="1"/>
  <c r="AB290" i="1"/>
  <c r="AB291" i="1"/>
  <c r="AB292" i="1"/>
  <c r="AB293" i="1"/>
  <c r="AB294" i="1"/>
  <c r="AB295" i="1"/>
  <c r="AB296" i="1"/>
  <c r="AB297" i="1"/>
  <c r="AB298" i="1"/>
  <c r="AB299" i="1"/>
  <c r="AB300" i="1"/>
  <c r="AB301" i="1"/>
  <c r="AB302" i="1"/>
  <c r="AB303" i="1"/>
  <c r="AB304" i="1"/>
  <c r="AB305" i="1"/>
  <c r="AB306" i="1"/>
  <c r="AB307" i="1"/>
  <c r="AB308" i="1"/>
  <c r="AB309" i="1"/>
  <c r="AB310" i="1"/>
  <c r="AB311" i="1"/>
  <c r="AB312" i="1"/>
  <c r="AB313" i="1"/>
  <c r="AB314" i="1"/>
  <c r="AB315" i="1"/>
  <c r="AB316" i="1"/>
  <c r="AB317" i="1"/>
  <c r="AB318" i="1"/>
  <c r="AB319" i="1"/>
  <c r="AB320" i="1"/>
  <c r="AB321" i="1"/>
  <c r="AB322" i="1"/>
  <c r="AB323" i="1"/>
  <c r="AB324" i="1"/>
  <c r="AB325" i="1"/>
  <c r="AB326" i="1"/>
  <c r="AB327" i="1"/>
  <c r="AB328" i="1"/>
  <c r="AB329" i="1"/>
  <c r="AB330" i="1"/>
  <c r="AB331" i="1"/>
  <c r="AB332" i="1"/>
  <c r="AB333" i="1"/>
  <c r="AB334" i="1"/>
  <c r="AB335" i="1"/>
  <c r="AB336" i="1"/>
  <c r="AB337" i="1"/>
  <c r="AB338" i="1"/>
  <c r="AB339" i="1"/>
  <c r="AB340" i="1"/>
  <c r="AB341" i="1"/>
  <c r="AB342" i="1"/>
  <c r="AB343" i="1"/>
  <c r="AB344" i="1"/>
  <c r="AB345" i="1"/>
  <c r="AB346" i="1"/>
  <c r="AB347" i="1"/>
  <c r="AB348" i="1"/>
  <c r="AB349" i="1"/>
  <c r="AB350" i="1"/>
  <c r="AB351" i="1"/>
  <c r="AB352" i="1"/>
  <c r="AB353" i="1"/>
  <c r="AB354" i="1"/>
  <c r="AB355" i="1"/>
  <c r="AB356" i="1"/>
  <c r="AB357" i="1"/>
  <c r="AB358" i="1"/>
  <c r="AB359" i="1"/>
  <c r="AB360" i="1"/>
  <c r="AB361" i="1"/>
  <c r="AB362" i="1"/>
  <c r="AB363" i="1"/>
  <c r="AB364" i="1"/>
  <c r="AB365" i="1"/>
  <c r="AB366" i="1"/>
  <c r="AB367" i="1"/>
  <c r="AB368" i="1"/>
  <c r="AB369" i="1"/>
  <c r="AB370" i="1"/>
  <c r="AB371" i="1"/>
  <c r="AB372" i="1"/>
  <c r="AB373" i="1"/>
  <c r="AB374" i="1"/>
  <c r="AB375" i="1"/>
  <c r="AB376" i="1"/>
  <c r="AB377" i="1"/>
  <c r="AB378" i="1"/>
  <c r="AB379" i="1"/>
  <c r="AB380" i="1"/>
  <c r="AB381" i="1"/>
  <c r="AB382" i="1"/>
  <c r="AB383" i="1"/>
  <c r="AB384" i="1"/>
  <c r="AB385" i="1"/>
  <c r="AB386" i="1"/>
  <c r="AB387" i="1"/>
  <c r="AB388" i="1"/>
  <c r="AB389" i="1"/>
  <c r="AB390" i="1"/>
  <c r="AB391" i="1"/>
  <c r="AB392" i="1"/>
  <c r="AB393" i="1"/>
  <c r="AB394" i="1"/>
  <c r="AB395" i="1"/>
  <c r="AB396" i="1"/>
  <c r="AB397" i="1"/>
  <c r="AB398" i="1"/>
  <c r="AB399" i="1"/>
  <c r="AB400" i="1"/>
  <c r="AB401" i="1"/>
  <c r="AB402" i="1"/>
  <c r="AB403" i="1"/>
  <c r="AB404" i="1"/>
  <c r="AB405" i="1"/>
  <c r="AB406" i="1"/>
  <c r="AB407" i="1"/>
  <c r="AB408" i="1"/>
  <c r="AB409" i="1"/>
  <c r="AB410" i="1"/>
  <c r="AB411" i="1"/>
  <c r="AB412" i="1"/>
  <c r="AB413" i="1"/>
  <c r="AB414" i="1"/>
  <c r="AB415" i="1"/>
  <c r="AB416" i="1"/>
  <c r="AB417" i="1"/>
  <c r="AB418" i="1"/>
  <c r="AB419" i="1"/>
  <c r="AB420" i="1"/>
  <c r="AB421" i="1"/>
  <c r="AB422" i="1"/>
  <c r="AB423" i="1"/>
  <c r="AB424" i="1"/>
  <c r="AB425" i="1"/>
  <c r="AB426" i="1"/>
  <c r="AB427" i="1"/>
  <c r="AB428" i="1"/>
  <c r="AB429" i="1"/>
  <c r="AB430" i="1"/>
  <c r="AB431" i="1"/>
  <c r="AB432" i="1"/>
  <c r="AB433" i="1"/>
  <c r="AB434" i="1"/>
  <c r="AB435" i="1"/>
  <c r="AB436" i="1"/>
  <c r="AB437" i="1"/>
  <c r="AB438" i="1"/>
  <c r="AB439" i="1"/>
  <c r="AB440" i="1"/>
  <c r="AB441" i="1"/>
  <c r="AB442" i="1"/>
  <c r="AB443" i="1"/>
  <c r="AB444" i="1"/>
  <c r="AB445" i="1"/>
  <c r="AB446" i="1"/>
  <c r="AB447" i="1"/>
  <c r="AB448" i="1"/>
  <c r="AB449" i="1"/>
  <c r="AB450" i="1"/>
  <c r="AB451" i="1"/>
  <c r="AB452" i="1"/>
  <c r="AB453" i="1"/>
  <c r="AB454" i="1"/>
  <c r="AB455" i="1"/>
  <c r="AB456" i="1"/>
  <c r="AB457" i="1"/>
  <c r="AB458" i="1"/>
  <c r="AB459" i="1"/>
  <c r="AB460" i="1"/>
  <c r="AB461" i="1"/>
  <c r="AB462" i="1"/>
  <c r="AB463" i="1"/>
  <c r="AB464" i="1"/>
  <c r="AB465" i="1"/>
  <c r="AB466" i="1"/>
  <c r="AB467" i="1"/>
  <c r="AB468" i="1"/>
  <c r="AB469" i="1"/>
  <c r="AB470" i="1"/>
  <c r="AB471" i="1"/>
  <c r="AB472" i="1"/>
  <c r="AB473" i="1"/>
  <c r="AB474" i="1"/>
  <c r="AB475" i="1"/>
  <c r="AB476" i="1"/>
  <c r="AB477" i="1"/>
  <c r="AB478" i="1"/>
  <c r="AB479" i="1"/>
  <c r="AB480" i="1"/>
  <c r="AB481" i="1"/>
  <c r="AB482" i="1"/>
  <c r="AB483" i="1"/>
  <c r="AB484" i="1"/>
  <c r="AB485" i="1"/>
  <c r="AB486" i="1"/>
  <c r="AB487" i="1"/>
  <c r="AB488" i="1"/>
  <c r="AB489" i="1"/>
  <c r="AB490" i="1"/>
  <c r="AB491" i="1"/>
  <c r="AB492" i="1"/>
  <c r="AB493" i="1"/>
  <c r="AB494" i="1"/>
  <c r="AB495" i="1"/>
  <c r="AB496" i="1"/>
  <c r="AB497" i="1"/>
  <c r="AB498" i="1"/>
  <c r="AB499" i="1"/>
  <c r="AB500" i="1"/>
  <c r="AB501" i="1"/>
  <c r="AB502" i="1"/>
  <c r="AB503" i="1"/>
  <c r="AB504" i="1"/>
  <c r="AB505" i="1"/>
  <c r="AB506" i="1"/>
  <c r="AB507" i="1"/>
  <c r="AB508" i="1"/>
  <c r="AB509" i="1"/>
  <c r="AB510" i="1"/>
  <c r="AB511" i="1"/>
  <c r="AB512" i="1"/>
  <c r="AB513" i="1"/>
  <c r="AB514" i="1"/>
  <c r="AB515" i="1"/>
  <c r="AB516" i="1"/>
  <c r="AB517" i="1"/>
  <c r="AB518" i="1"/>
  <c r="AB519" i="1"/>
  <c r="AB520" i="1"/>
  <c r="AB521" i="1"/>
  <c r="AB522" i="1"/>
  <c r="AB523" i="1"/>
  <c r="AB524" i="1"/>
  <c r="AB525" i="1"/>
  <c r="AB526" i="1"/>
  <c r="AB527" i="1"/>
  <c r="AB528" i="1"/>
  <c r="AB529" i="1"/>
  <c r="AB530" i="1"/>
  <c r="AB531" i="1"/>
  <c r="AB532" i="1"/>
  <c r="AB533" i="1"/>
  <c r="AB534" i="1"/>
  <c r="AB535" i="1"/>
  <c r="AB536" i="1"/>
  <c r="AB537" i="1"/>
  <c r="AB538" i="1"/>
  <c r="AB539" i="1"/>
  <c r="AB540" i="1"/>
  <c r="AB541" i="1"/>
  <c r="AB542" i="1"/>
  <c r="AB543" i="1"/>
  <c r="AB544" i="1"/>
  <c r="AB545" i="1"/>
  <c r="AB546" i="1"/>
  <c r="AB547" i="1"/>
  <c r="AB548" i="1"/>
  <c r="AB549" i="1"/>
  <c r="AB550" i="1"/>
  <c r="AB551" i="1"/>
  <c r="AB552" i="1"/>
  <c r="AB553" i="1"/>
  <c r="AB554" i="1"/>
  <c r="AB555" i="1"/>
  <c r="AB556" i="1"/>
  <c r="AB557" i="1"/>
  <c r="AB558" i="1"/>
  <c r="AB559" i="1"/>
  <c r="AB560" i="1"/>
  <c r="AB561" i="1"/>
  <c r="AB562" i="1"/>
  <c r="AB563" i="1"/>
  <c r="AB564" i="1"/>
  <c r="AB565" i="1"/>
  <c r="AB566" i="1"/>
  <c r="AB567" i="1"/>
  <c r="AB568" i="1"/>
  <c r="AB569" i="1"/>
  <c r="AB570" i="1"/>
  <c r="AB571" i="1"/>
  <c r="AB572" i="1"/>
  <c r="AB573" i="1"/>
  <c r="AB574" i="1"/>
  <c r="AB575" i="1"/>
  <c r="AB576" i="1"/>
  <c r="AB577" i="1"/>
  <c r="AB578" i="1"/>
  <c r="AB579" i="1"/>
  <c r="AB580" i="1"/>
  <c r="AB581" i="1"/>
  <c r="AB582" i="1"/>
  <c r="AB583" i="1"/>
  <c r="AB584" i="1"/>
  <c r="AB585" i="1"/>
  <c r="AB586" i="1"/>
  <c r="AB587" i="1"/>
  <c r="AB588" i="1"/>
  <c r="AB589" i="1"/>
  <c r="AB590" i="1"/>
  <c r="AB591" i="1"/>
  <c r="AB592" i="1"/>
  <c r="AB593" i="1"/>
  <c r="AB594" i="1"/>
  <c r="AB595" i="1"/>
  <c r="AB596" i="1"/>
  <c r="AB597" i="1"/>
  <c r="AB598" i="1"/>
  <c r="AB599" i="1"/>
  <c r="AB600" i="1"/>
  <c r="AB601" i="1"/>
  <c r="AB602" i="1"/>
  <c r="AB603" i="1"/>
  <c r="AB604" i="1"/>
  <c r="AB605" i="1"/>
  <c r="AB606" i="1"/>
  <c r="AB607" i="1"/>
  <c r="AB608" i="1"/>
  <c r="AB609" i="1"/>
  <c r="AB610" i="1"/>
  <c r="AB611" i="1"/>
  <c r="AB612" i="1"/>
  <c r="AB613" i="1"/>
  <c r="AB614" i="1"/>
  <c r="AB615" i="1"/>
  <c r="AB616" i="1"/>
  <c r="AB617" i="1"/>
  <c r="AB618" i="1"/>
  <c r="AB619" i="1"/>
  <c r="AB620" i="1"/>
  <c r="AB621" i="1"/>
  <c r="AB622" i="1"/>
  <c r="AB623" i="1"/>
  <c r="AB624" i="1"/>
  <c r="AB625" i="1"/>
  <c r="AB626" i="1"/>
  <c r="AB627" i="1"/>
  <c r="AB628" i="1"/>
  <c r="AB629" i="1"/>
  <c r="AB630" i="1"/>
  <c r="AB631" i="1"/>
  <c r="AB632" i="1"/>
  <c r="AB633" i="1"/>
  <c r="AB634" i="1"/>
  <c r="AB635" i="1"/>
  <c r="AB636" i="1"/>
  <c r="AB637" i="1"/>
  <c r="AB638" i="1"/>
  <c r="AB639" i="1"/>
  <c r="AB640" i="1"/>
  <c r="AB641" i="1"/>
  <c r="AB642" i="1"/>
  <c r="AB643" i="1"/>
  <c r="AB644" i="1"/>
  <c r="AB645" i="1"/>
  <c r="AB646" i="1"/>
  <c r="AB647" i="1"/>
  <c r="AB648" i="1"/>
  <c r="AB649" i="1"/>
  <c r="AB650" i="1"/>
  <c r="AB651" i="1"/>
  <c r="AB652" i="1"/>
  <c r="AB653" i="1"/>
  <c r="AB654" i="1"/>
  <c r="AB655" i="1"/>
  <c r="AB656" i="1"/>
  <c r="AB657" i="1"/>
  <c r="AB658" i="1"/>
  <c r="AB659" i="1"/>
  <c r="AB660" i="1"/>
  <c r="AB661" i="1"/>
  <c r="AB662" i="1"/>
  <c r="AB663" i="1"/>
  <c r="AB664" i="1"/>
  <c r="AB665" i="1"/>
  <c r="AB666" i="1"/>
  <c r="AB667" i="1"/>
  <c r="AB668" i="1"/>
  <c r="AB669" i="1"/>
  <c r="AB670" i="1"/>
  <c r="AB671" i="1"/>
  <c r="AB672" i="1"/>
  <c r="AB673" i="1"/>
  <c r="AB674" i="1"/>
  <c r="AB675" i="1"/>
  <c r="AB676" i="1"/>
  <c r="AB677" i="1"/>
  <c r="AB678" i="1"/>
  <c r="AB679" i="1"/>
  <c r="AB680" i="1"/>
  <c r="AB681" i="1"/>
  <c r="AB682" i="1"/>
  <c r="AB683" i="1"/>
  <c r="AB684" i="1"/>
  <c r="AB685" i="1"/>
  <c r="AB686" i="1"/>
  <c r="AB687" i="1"/>
  <c r="AB688" i="1"/>
  <c r="AB689" i="1"/>
  <c r="AB690" i="1"/>
  <c r="AB691" i="1"/>
  <c r="AB692" i="1"/>
  <c r="AB693" i="1"/>
  <c r="AB694" i="1"/>
  <c r="AB695" i="1"/>
  <c r="AB696" i="1"/>
  <c r="AB697" i="1"/>
  <c r="AB698" i="1"/>
  <c r="AB699" i="1"/>
  <c r="AB700" i="1"/>
  <c r="AB701" i="1"/>
  <c r="AB702" i="1"/>
  <c r="AB4" i="1"/>
  <c r="AA5" i="1"/>
  <c r="AA6" i="1"/>
  <c r="AA7" i="1"/>
  <c r="AA8" i="1"/>
  <c r="AA9" i="1"/>
  <c r="AA10" i="1"/>
  <c r="AA11" i="1"/>
  <c r="AA12" i="1"/>
  <c r="AA13" i="1"/>
  <c r="AA14" i="1"/>
  <c r="AA15" i="1"/>
  <c r="AA16" i="1"/>
  <c r="AA17" i="1"/>
  <c r="AA18" i="1"/>
  <c r="AA19" i="1"/>
  <c r="AA20" i="1"/>
  <c r="AA21" i="1"/>
  <c r="AA22" i="1"/>
  <c r="AA23" i="1"/>
  <c r="AA24" i="1"/>
  <c r="AA25" i="1"/>
  <c r="AA26" i="1"/>
  <c r="AA27" i="1"/>
  <c r="AA28" i="1"/>
  <c r="AA29" i="1"/>
  <c r="AA30" i="1"/>
  <c r="AA31" i="1"/>
  <c r="AA32" i="1"/>
  <c r="AA33" i="1"/>
  <c r="AA34" i="1"/>
  <c r="AA35" i="1"/>
  <c r="AA36" i="1"/>
  <c r="AA37" i="1"/>
  <c r="AA38" i="1"/>
  <c r="AA39" i="1"/>
  <c r="AA40" i="1"/>
  <c r="AA41" i="1"/>
  <c r="AA42" i="1"/>
  <c r="AA43" i="1"/>
  <c r="AA44" i="1"/>
  <c r="AA45" i="1"/>
  <c r="AA46" i="1"/>
  <c r="AA47" i="1"/>
  <c r="AA48" i="1"/>
  <c r="AA49" i="1"/>
  <c r="AA50" i="1"/>
  <c r="AA51" i="1"/>
  <c r="AA52" i="1"/>
  <c r="AA53" i="1"/>
  <c r="AA54" i="1"/>
  <c r="AA55" i="1"/>
  <c r="AA56" i="1"/>
  <c r="AA57" i="1"/>
  <c r="AA58" i="1"/>
  <c r="AA59" i="1"/>
  <c r="AA60" i="1"/>
  <c r="AA61" i="1"/>
  <c r="AA62" i="1"/>
  <c r="AA63" i="1"/>
  <c r="AA64" i="1"/>
  <c r="AA65" i="1"/>
  <c r="AA66" i="1"/>
  <c r="AA67" i="1"/>
  <c r="AA68" i="1"/>
  <c r="AA69" i="1"/>
  <c r="AA70" i="1"/>
  <c r="AA71" i="1"/>
  <c r="AA72" i="1"/>
  <c r="AA73" i="1"/>
  <c r="AA74" i="1"/>
  <c r="AA75" i="1"/>
  <c r="AA76" i="1"/>
  <c r="AA77" i="1"/>
  <c r="AA78" i="1"/>
  <c r="AA79" i="1"/>
  <c r="AA80" i="1"/>
  <c r="AA81" i="1"/>
  <c r="AA82" i="1"/>
  <c r="AA83" i="1"/>
  <c r="AA84" i="1"/>
  <c r="AA85" i="1"/>
  <c r="AA86" i="1"/>
  <c r="AA87" i="1"/>
  <c r="AA88" i="1"/>
  <c r="AA89" i="1"/>
  <c r="AA90" i="1"/>
  <c r="AA91" i="1"/>
  <c r="AA92" i="1"/>
  <c r="AA93" i="1"/>
  <c r="AA94" i="1"/>
  <c r="AA95" i="1"/>
  <c r="AA96" i="1"/>
  <c r="AA97" i="1"/>
  <c r="AA98" i="1"/>
  <c r="AA99" i="1"/>
  <c r="AA100" i="1"/>
  <c r="AA101" i="1"/>
  <c r="AA102" i="1"/>
  <c r="AA103" i="1"/>
  <c r="AA104" i="1"/>
  <c r="AA105" i="1"/>
  <c r="AA106" i="1"/>
  <c r="AA107" i="1"/>
  <c r="AA108" i="1"/>
  <c r="AA109" i="1"/>
  <c r="AA110" i="1"/>
  <c r="AA111" i="1"/>
  <c r="AA112" i="1"/>
  <c r="AA113" i="1"/>
  <c r="AA114" i="1"/>
  <c r="AA115" i="1"/>
  <c r="AA116" i="1"/>
  <c r="AA117" i="1"/>
  <c r="AA118" i="1"/>
  <c r="AA119" i="1"/>
  <c r="AA120" i="1"/>
  <c r="AA121" i="1"/>
  <c r="AA122" i="1"/>
  <c r="AA123" i="1"/>
  <c r="AA124" i="1"/>
  <c r="AA125" i="1"/>
  <c r="AA126" i="1"/>
  <c r="AA127" i="1"/>
  <c r="AA128" i="1"/>
  <c r="AA129" i="1"/>
  <c r="AA130" i="1"/>
  <c r="AA131" i="1"/>
  <c r="AA132" i="1"/>
  <c r="AA133" i="1"/>
  <c r="AA134" i="1"/>
  <c r="AA135" i="1"/>
  <c r="AA136" i="1"/>
  <c r="AA137" i="1"/>
  <c r="AA138" i="1"/>
  <c r="AA139" i="1"/>
  <c r="AA140" i="1"/>
  <c r="AA141" i="1"/>
  <c r="AA142" i="1"/>
  <c r="AA143" i="1"/>
  <c r="AA144" i="1"/>
  <c r="AA145" i="1"/>
  <c r="AA146" i="1"/>
  <c r="AA147" i="1"/>
  <c r="AA148" i="1"/>
  <c r="AA149" i="1"/>
  <c r="AA150" i="1"/>
  <c r="AA151" i="1"/>
  <c r="AA152" i="1"/>
  <c r="AA153" i="1"/>
  <c r="AA154" i="1"/>
  <c r="AA155" i="1"/>
  <c r="AA156" i="1"/>
  <c r="AA157" i="1"/>
  <c r="AA158" i="1"/>
  <c r="AA159" i="1"/>
  <c r="AA160" i="1"/>
  <c r="AA161" i="1"/>
  <c r="AA162" i="1"/>
  <c r="AA163" i="1"/>
  <c r="AA164" i="1"/>
  <c r="AA165" i="1"/>
  <c r="AA166" i="1"/>
  <c r="AA167" i="1"/>
  <c r="AA168" i="1"/>
  <c r="AA169" i="1"/>
  <c r="AA170" i="1"/>
  <c r="AA171" i="1"/>
  <c r="AA172" i="1"/>
  <c r="AA173" i="1"/>
  <c r="AA174" i="1"/>
  <c r="AA175" i="1"/>
  <c r="AA176" i="1"/>
  <c r="AA177" i="1"/>
  <c r="AA178" i="1"/>
  <c r="AA179" i="1"/>
  <c r="AA180" i="1"/>
  <c r="AA181" i="1"/>
  <c r="AA182" i="1"/>
  <c r="AA183" i="1"/>
  <c r="AA184" i="1"/>
  <c r="AA185" i="1"/>
  <c r="AA186" i="1"/>
  <c r="AA187" i="1"/>
  <c r="AA188" i="1"/>
  <c r="AA189" i="1"/>
  <c r="AA190" i="1"/>
  <c r="AA191" i="1"/>
  <c r="AA192" i="1"/>
  <c r="AA193" i="1"/>
  <c r="AA194" i="1"/>
  <c r="AA195" i="1"/>
  <c r="AA196" i="1"/>
  <c r="AA197" i="1"/>
  <c r="AA198" i="1"/>
  <c r="AA199" i="1"/>
  <c r="AA200" i="1"/>
  <c r="AA201" i="1"/>
  <c r="AA202" i="1"/>
  <c r="AA203" i="1"/>
  <c r="AA204" i="1"/>
  <c r="AA205" i="1"/>
  <c r="AA206" i="1"/>
  <c r="AA207" i="1"/>
  <c r="AA208" i="1"/>
  <c r="AA209" i="1"/>
  <c r="AA210" i="1"/>
  <c r="AA211" i="1"/>
  <c r="AA212" i="1"/>
  <c r="AA213" i="1"/>
  <c r="AA214" i="1"/>
  <c r="AA215" i="1"/>
  <c r="AA216" i="1"/>
  <c r="AA217" i="1"/>
  <c r="AA218" i="1"/>
  <c r="AA219" i="1"/>
  <c r="AA220" i="1"/>
  <c r="AA221" i="1"/>
  <c r="AA222" i="1"/>
  <c r="AA223" i="1"/>
  <c r="AA224" i="1"/>
  <c r="AA225" i="1"/>
  <c r="AA226" i="1"/>
  <c r="AA227" i="1"/>
  <c r="AA228" i="1"/>
  <c r="AA229" i="1"/>
  <c r="AA230" i="1"/>
  <c r="AA231" i="1"/>
  <c r="AA232" i="1"/>
  <c r="AA233" i="1"/>
  <c r="AA234" i="1"/>
  <c r="AA235" i="1"/>
  <c r="AA236" i="1"/>
  <c r="AA237" i="1"/>
  <c r="AA238" i="1"/>
  <c r="AA239" i="1"/>
  <c r="AA240" i="1"/>
  <c r="AA241" i="1"/>
  <c r="AA242" i="1"/>
  <c r="AA243" i="1"/>
  <c r="AA244" i="1"/>
  <c r="AA245" i="1"/>
  <c r="AA246" i="1"/>
  <c r="AA247" i="1"/>
  <c r="AA248" i="1"/>
  <c r="AA249" i="1"/>
  <c r="AA250" i="1"/>
  <c r="AA251" i="1"/>
  <c r="AA252" i="1"/>
  <c r="AA253" i="1"/>
  <c r="AA254" i="1"/>
  <c r="AA255" i="1"/>
  <c r="AA256" i="1"/>
  <c r="AA257" i="1"/>
  <c r="AA258" i="1"/>
  <c r="AA259" i="1"/>
  <c r="AA260" i="1"/>
  <c r="AA261" i="1"/>
  <c r="AA262" i="1"/>
  <c r="AA263" i="1"/>
  <c r="AA264" i="1"/>
  <c r="AA265" i="1"/>
  <c r="AA266" i="1"/>
  <c r="AA267" i="1"/>
  <c r="AA268" i="1"/>
  <c r="AA269" i="1"/>
  <c r="AA270" i="1"/>
  <c r="AA271" i="1"/>
  <c r="AA272" i="1"/>
  <c r="AA273" i="1"/>
  <c r="AA274" i="1"/>
  <c r="AA275" i="1"/>
  <c r="AA276" i="1"/>
  <c r="AA277" i="1"/>
  <c r="AA278" i="1"/>
  <c r="AA279" i="1"/>
  <c r="AA280" i="1"/>
  <c r="AA281" i="1"/>
  <c r="AA282" i="1"/>
  <c r="AA283" i="1"/>
  <c r="AA284" i="1"/>
  <c r="AA285" i="1"/>
  <c r="AA286" i="1"/>
  <c r="AA287" i="1"/>
  <c r="AA288" i="1"/>
  <c r="AA289" i="1"/>
  <c r="AA290" i="1"/>
  <c r="AA291" i="1"/>
  <c r="AA292" i="1"/>
  <c r="AA293" i="1"/>
  <c r="AA294" i="1"/>
  <c r="AA295" i="1"/>
  <c r="AA296" i="1"/>
  <c r="AA297" i="1"/>
  <c r="AA298" i="1"/>
  <c r="AA299" i="1"/>
  <c r="AA300" i="1"/>
  <c r="AA301" i="1"/>
  <c r="AA302" i="1"/>
  <c r="AA303" i="1"/>
  <c r="AA304" i="1"/>
  <c r="AA305" i="1"/>
  <c r="AA306" i="1"/>
  <c r="AA307" i="1"/>
  <c r="AA308" i="1"/>
  <c r="AA309" i="1"/>
  <c r="AA310" i="1"/>
  <c r="AA311" i="1"/>
  <c r="AA312" i="1"/>
  <c r="AA313" i="1"/>
  <c r="AA314" i="1"/>
  <c r="AA315" i="1"/>
  <c r="AA316" i="1"/>
  <c r="AA317" i="1"/>
  <c r="AA318" i="1"/>
  <c r="AA319" i="1"/>
  <c r="AA320" i="1"/>
  <c r="AA321" i="1"/>
  <c r="AA322" i="1"/>
  <c r="AA323" i="1"/>
  <c r="AA324" i="1"/>
  <c r="AA325" i="1"/>
  <c r="AA326" i="1"/>
  <c r="AA327" i="1"/>
  <c r="AA328" i="1"/>
  <c r="AA329" i="1"/>
  <c r="AA330" i="1"/>
  <c r="AA331" i="1"/>
  <c r="AA332" i="1"/>
  <c r="AA333" i="1"/>
  <c r="AA334" i="1"/>
  <c r="AA335" i="1"/>
  <c r="AA336" i="1"/>
  <c r="AA337" i="1"/>
  <c r="AA338" i="1"/>
  <c r="AA339" i="1"/>
  <c r="AA340" i="1"/>
  <c r="AA341" i="1"/>
  <c r="AA342" i="1"/>
  <c r="AA343" i="1"/>
  <c r="AA344" i="1"/>
  <c r="AA345" i="1"/>
  <c r="AA346" i="1"/>
  <c r="AA347" i="1"/>
  <c r="AA348" i="1"/>
  <c r="AA349" i="1"/>
  <c r="AA350" i="1"/>
  <c r="AA351" i="1"/>
  <c r="AA352" i="1"/>
  <c r="AA353" i="1"/>
  <c r="AA354" i="1"/>
  <c r="AA355" i="1"/>
  <c r="AA356" i="1"/>
  <c r="AA357" i="1"/>
  <c r="AA358" i="1"/>
  <c r="AA359" i="1"/>
  <c r="AA360" i="1"/>
  <c r="AA361" i="1"/>
  <c r="AA362" i="1"/>
  <c r="AA363" i="1"/>
  <c r="AA364" i="1"/>
  <c r="AA365" i="1"/>
  <c r="AA366" i="1"/>
  <c r="AA367" i="1"/>
  <c r="AA368" i="1"/>
  <c r="AA369" i="1"/>
  <c r="AA370" i="1"/>
  <c r="AA371" i="1"/>
  <c r="AA372" i="1"/>
  <c r="AA373" i="1"/>
  <c r="AA374" i="1"/>
  <c r="AA375" i="1"/>
  <c r="AA376" i="1"/>
  <c r="AA377" i="1"/>
  <c r="AA378" i="1"/>
  <c r="AA379" i="1"/>
  <c r="AA380" i="1"/>
  <c r="AA381" i="1"/>
  <c r="AA382" i="1"/>
  <c r="AA383" i="1"/>
  <c r="AA384" i="1"/>
  <c r="AA385" i="1"/>
  <c r="AA386" i="1"/>
  <c r="AA387" i="1"/>
  <c r="AA388" i="1"/>
  <c r="AA389" i="1"/>
  <c r="AA390" i="1"/>
  <c r="AA391" i="1"/>
  <c r="AA392" i="1"/>
  <c r="AA393" i="1"/>
  <c r="AA394" i="1"/>
  <c r="AA395" i="1"/>
  <c r="AA396" i="1"/>
  <c r="AA397" i="1"/>
  <c r="AA398" i="1"/>
  <c r="AA399" i="1"/>
  <c r="AA400" i="1"/>
  <c r="AA401" i="1"/>
  <c r="AA402" i="1"/>
  <c r="AA403" i="1"/>
  <c r="AA404" i="1"/>
  <c r="AA405" i="1"/>
  <c r="AA406" i="1"/>
  <c r="AA407" i="1"/>
  <c r="AA408" i="1"/>
  <c r="AA409" i="1"/>
  <c r="AA410" i="1"/>
  <c r="AA411" i="1"/>
  <c r="AA412" i="1"/>
  <c r="AA413" i="1"/>
  <c r="AA414" i="1"/>
  <c r="AA415" i="1"/>
  <c r="AA416" i="1"/>
  <c r="AA417" i="1"/>
  <c r="AA418" i="1"/>
  <c r="AA419" i="1"/>
  <c r="AA420" i="1"/>
  <c r="AA421" i="1"/>
  <c r="AA422" i="1"/>
  <c r="AA423" i="1"/>
  <c r="AA424" i="1"/>
  <c r="AA425" i="1"/>
  <c r="AA426" i="1"/>
  <c r="AA427" i="1"/>
  <c r="AA428" i="1"/>
  <c r="AA429" i="1"/>
  <c r="AA430" i="1"/>
  <c r="AA431" i="1"/>
  <c r="AA432" i="1"/>
  <c r="AA433" i="1"/>
  <c r="AA434" i="1"/>
  <c r="AA435" i="1"/>
  <c r="AA436" i="1"/>
  <c r="AA437" i="1"/>
  <c r="AA438" i="1"/>
  <c r="AA439" i="1"/>
  <c r="AA440" i="1"/>
  <c r="AA441" i="1"/>
  <c r="AA442" i="1"/>
  <c r="AA443" i="1"/>
  <c r="AA444" i="1"/>
  <c r="AA445" i="1"/>
  <c r="AA446" i="1"/>
  <c r="AA447" i="1"/>
  <c r="AA448" i="1"/>
  <c r="AA449" i="1"/>
  <c r="AA450" i="1"/>
  <c r="AA451" i="1"/>
  <c r="AA452" i="1"/>
  <c r="AA453" i="1"/>
  <c r="AA454" i="1"/>
  <c r="AA455" i="1"/>
  <c r="AA456" i="1"/>
  <c r="AA457" i="1"/>
  <c r="AA458" i="1"/>
  <c r="AA459" i="1"/>
  <c r="AA460" i="1"/>
  <c r="AA461" i="1"/>
  <c r="AA462" i="1"/>
  <c r="AA463" i="1"/>
  <c r="AA464" i="1"/>
  <c r="AA465" i="1"/>
  <c r="AA466" i="1"/>
  <c r="AA467" i="1"/>
  <c r="AA468" i="1"/>
  <c r="AA469" i="1"/>
  <c r="AA470" i="1"/>
  <c r="AA471" i="1"/>
  <c r="AA472" i="1"/>
  <c r="AA473" i="1"/>
  <c r="AA474" i="1"/>
  <c r="AA475" i="1"/>
  <c r="AA476" i="1"/>
  <c r="AA477" i="1"/>
  <c r="AA478" i="1"/>
  <c r="AA479" i="1"/>
  <c r="AA480" i="1"/>
  <c r="AA481" i="1"/>
  <c r="AA482" i="1"/>
  <c r="AA483" i="1"/>
  <c r="AA484" i="1"/>
  <c r="AA485" i="1"/>
  <c r="AA486" i="1"/>
  <c r="AA487" i="1"/>
  <c r="AA488" i="1"/>
  <c r="AA489" i="1"/>
  <c r="AA490" i="1"/>
  <c r="AA491" i="1"/>
  <c r="AA492" i="1"/>
  <c r="AA493" i="1"/>
  <c r="AA494" i="1"/>
  <c r="AA495" i="1"/>
  <c r="AA496" i="1"/>
  <c r="AA497" i="1"/>
  <c r="AA498" i="1"/>
  <c r="AA499" i="1"/>
  <c r="AA500" i="1"/>
  <c r="AA501" i="1"/>
  <c r="AA502" i="1"/>
  <c r="AA503" i="1"/>
  <c r="AA504" i="1"/>
  <c r="AA505" i="1"/>
  <c r="AA506" i="1"/>
  <c r="AA507" i="1"/>
  <c r="AA508" i="1"/>
  <c r="AA509" i="1"/>
  <c r="AA510" i="1"/>
  <c r="AA511" i="1"/>
  <c r="AA512" i="1"/>
  <c r="AA513" i="1"/>
  <c r="AA514" i="1"/>
  <c r="AA515" i="1"/>
  <c r="AA516" i="1"/>
  <c r="AA517" i="1"/>
  <c r="AA518" i="1"/>
  <c r="AA519" i="1"/>
  <c r="AA520" i="1"/>
  <c r="AA521" i="1"/>
  <c r="AA522" i="1"/>
  <c r="AA523" i="1"/>
  <c r="AA524" i="1"/>
  <c r="AA525" i="1"/>
  <c r="AA526" i="1"/>
  <c r="AA527" i="1"/>
  <c r="AA528" i="1"/>
  <c r="AA529" i="1"/>
  <c r="AA530" i="1"/>
  <c r="AA531" i="1"/>
  <c r="AA532" i="1"/>
  <c r="AA533" i="1"/>
  <c r="AA534" i="1"/>
  <c r="AA535" i="1"/>
  <c r="AA536" i="1"/>
  <c r="AA537" i="1"/>
  <c r="AA538" i="1"/>
  <c r="AA539" i="1"/>
  <c r="AA540" i="1"/>
  <c r="AA541" i="1"/>
  <c r="AA542" i="1"/>
  <c r="AA543" i="1"/>
  <c r="AA544" i="1"/>
  <c r="AA545" i="1"/>
  <c r="AA546" i="1"/>
  <c r="AA547" i="1"/>
  <c r="AA548" i="1"/>
  <c r="AA549" i="1"/>
  <c r="AA550" i="1"/>
  <c r="AA551" i="1"/>
  <c r="AA552" i="1"/>
  <c r="AA553" i="1"/>
  <c r="AA554" i="1"/>
  <c r="AA555" i="1"/>
  <c r="AA556" i="1"/>
  <c r="AA557" i="1"/>
  <c r="AA558" i="1"/>
  <c r="AA559" i="1"/>
  <c r="AA560" i="1"/>
  <c r="AA561" i="1"/>
  <c r="AA562" i="1"/>
  <c r="AA563" i="1"/>
  <c r="AA564" i="1"/>
  <c r="AA565" i="1"/>
  <c r="AA566" i="1"/>
  <c r="AA567" i="1"/>
  <c r="AA568" i="1"/>
  <c r="AA569" i="1"/>
  <c r="AA570" i="1"/>
  <c r="AA571" i="1"/>
  <c r="AA572" i="1"/>
  <c r="AA573" i="1"/>
  <c r="AA574" i="1"/>
  <c r="AA575" i="1"/>
  <c r="AA576" i="1"/>
  <c r="AA577" i="1"/>
  <c r="AA578" i="1"/>
  <c r="AA579" i="1"/>
  <c r="AA580" i="1"/>
  <c r="AA581" i="1"/>
  <c r="AA582" i="1"/>
  <c r="AA583" i="1"/>
  <c r="AA584" i="1"/>
  <c r="AA585" i="1"/>
  <c r="AA586" i="1"/>
  <c r="AA587" i="1"/>
  <c r="AA588" i="1"/>
  <c r="AA589" i="1"/>
  <c r="AA590" i="1"/>
  <c r="AA591" i="1"/>
  <c r="AA592" i="1"/>
  <c r="AA593" i="1"/>
  <c r="AA594" i="1"/>
  <c r="AA595" i="1"/>
  <c r="AA596" i="1"/>
  <c r="AA597" i="1"/>
  <c r="AA598" i="1"/>
  <c r="AA599" i="1"/>
  <c r="AA600" i="1"/>
  <c r="AA601" i="1"/>
  <c r="AA602" i="1"/>
  <c r="AA603" i="1"/>
  <c r="AA604" i="1"/>
  <c r="AA605" i="1"/>
  <c r="AA606" i="1"/>
  <c r="AA607" i="1"/>
  <c r="AA608" i="1"/>
  <c r="AA609" i="1"/>
  <c r="AA610" i="1"/>
  <c r="AA611" i="1"/>
  <c r="AA612" i="1"/>
  <c r="AA613" i="1"/>
  <c r="AA614" i="1"/>
  <c r="AA615" i="1"/>
  <c r="AA616" i="1"/>
  <c r="AA617" i="1"/>
  <c r="AA618" i="1"/>
  <c r="AA619" i="1"/>
  <c r="AA620" i="1"/>
  <c r="AA621" i="1"/>
  <c r="AA622" i="1"/>
  <c r="AA623" i="1"/>
  <c r="AA624" i="1"/>
  <c r="AA625" i="1"/>
  <c r="AA626" i="1"/>
  <c r="AA627" i="1"/>
  <c r="AA628" i="1"/>
  <c r="AA629" i="1"/>
  <c r="AA630" i="1"/>
  <c r="AA631" i="1"/>
  <c r="AA632" i="1"/>
  <c r="AA633" i="1"/>
  <c r="AA634" i="1"/>
  <c r="AA635" i="1"/>
  <c r="AA636" i="1"/>
  <c r="AA637" i="1"/>
  <c r="AA638" i="1"/>
  <c r="AA639" i="1"/>
  <c r="AA640" i="1"/>
  <c r="AA641" i="1"/>
  <c r="AA642" i="1"/>
  <c r="AA643" i="1"/>
  <c r="AA644" i="1"/>
  <c r="AA645" i="1"/>
  <c r="AA646" i="1"/>
  <c r="AA647" i="1"/>
  <c r="AA648" i="1"/>
  <c r="AA649" i="1"/>
  <c r="AA650" i="1"/>
  <c r="AA651" i="1"/>
  <c r="AA652" i="1"/>
  <c r="AA653" i="1"/>
  <c r="AA654" i="1"/>
  <c r="AA655" i="1"/>
  <c r="AA656" i="1"/>
  <c r="AA657" i="1"/>
  <c r="AA658" i="1"/>
  <c r="AA659" i="1"/>
  <c r="AA660" i="1"/>
  <c r="AA661" i="1"/>
  <c r="AA662" i="1"/>
  <c r="AA663" i="1"/>
  <c r="AA664" i="1"/>
  <c r="AA665" i="1"/>
  <c r="AA666" i="1"/>
  <c r="AA667" i="1"/>
  <c r="AA668" i="1"/>
  <c r="AA669" i="1"/>
  <c r="AA670" i="1"/>
  <c r="AA671" i="1"/>
  <c r="AA672" i="1"/>
  <c r="AA673" i="1"/>
  <c r="AA674" i="1"/>
  <c r="AA675" i="1"/>
  <c r="AA676" i="1"/>
  <c r="AA677" i="1"/>
  <c r="AA678" i="1"/>
  <c r="AA679" i="1"/>
  <c r="AA680" i="1"/>
  <c r="AA681" i="1"/>
  <c r="AA682" i="1"/>
  <c r="AA683" i="1"/>
  <c r="AA684" i="1"/>
  <c r="AA685" i="1"/>
  <c r="AA686" i="1"/>
  <c r="AA687" i="1"/>
  <c r="AA688" i="1"/>
  <c r="AA689" i="1"/>
  <c r="AA690" i="1"/>
  <c r="AA691" i="1"/>
  <c r="AA692" i="1"/>
  <c r="AA693" i="1"/>
  <c r="AA694" i="1"/>
  <c r="AA695" i="1"/>
  <c r="AA696" i="1"/>
  <c r="AA697" i="1"/>
  <c r="AA698" i="1"/>
  <c r="AA699" i="1"/>
  <c r="AA700" i="1"/>
  <c r="AA701" i="1"/>
  <c r="AA702" i="1"/>
  <c r="AA4" i="1"/>
  <c r="AF691" i="1" a="1"/>
  <c r="AF691" i="1" s="1"/>
  <c r="AE691" i="1" a="1"/>
  <c r="AE691" i="1" s="1"/>
  <c r="AF690" i="1" a="1"/>
  <c r="AF690" i="1" s="1"/>
  <c r="AE690" i="1" a="1"/>
  <c r="AE690" i="1" s="1"/>
  <c r="AF504" i="1" a="1"/>
  <c r="AF504" i="1" s="1"/>
  <c r="AE504" i="1" a="1"/>
  <c r="AE504" i="1" s="1"/>
  <c r="AF503" i="1" a="1"/>
  <c r="AF503" i="1" s="1"/>
  <c r="AE503" i="1" a="1"/>
  <c r="AE503" i="1" s="1"/>
  <c r="AF502" i="1" a="1"/>
  <c r="AF502" i="1" s="1"/>
  <c r="AE502" i="1" a="1"/>
  <c r="AE502" i="1" s="1"/>
  <c r="AF501" i="1" a="1"/>
  <c r="AF501" i="1" s="1"/>
  <c r="AE501" i="1" a="1"/>
  <c r="AE501" i="1" s="1"/>
  <c r="AF500" i="1" a="1"/>
  <c r="AF500" i="1" s="1"/>
  <c r="AE500" i="1" a="1"/>
  <c r="AE500" i="1" s="1"/>
  <c r="AF499" i="1" a="1"/>
  <c r="AF499" i="1" s="1"/>
  <c r="AE499" i="1" a="1"/>
  <c r="AE499" i="1" s="1"/>
  <c r="AF498" i="1" a="1"/>
  <c r="AF498" i="1" s="1"/>
  <c r="AE498" i="1" a="1"/>
  <c r="AE498" i="1" s="1"/>
  <c r="AF157" i="1" a="1"/>
  <c r="AF157" i="1" s="1"/>
  <c r="AE157" i="1" a="1"/>
  <c r="AE157" i="1" s="1"/>
  <c r="AF156" i="1" a="1"/>
  <c r="AF156" i="1" s="1"/>
  <c r="AE156" i="1" a="1"/>
  <c r="AE156" i="1" s="1"/>
  <c r="AF155" i="1" a="1"/>
  <c r="AF155" i="1" s="1"/>
  <c r="AE155" i="1" a="1"/>
  <c r="AE155" i="1" s="1"/>
  <c r="AF154" i="1" a="1"/>
  <c r="AF154" i="1" s="1"/>
  <c r="AE154" i="1" a="1"/>
  <c r="AE154" i="1" s="1"/>
  <c r="AF153" i="1" a="1"/>
  <c r="AF153" i="1" s="1"/>
  <c r="AE153" i="1" a="1"/>
  <c r="AE153" i="1" s="1"/>
  <c r="AF152" i="1" a="1"/>
  <c r="AF152" i="1" s="1"/>
  <c r="AE152" i="1" a="1"/>
  <c r="AE152" i="1" s="1"/>
  <c r="AR703" i="1" l="1"/>
  <c r="AO489" i="1" a="1"/>
  <c r="AO489" i="1" s="1"/>
  <c r="AQ489" i="1"/>
  <c r="AI8" i="1" a="1"/>
  <c r="AI8" i="1" s="1"/>
  <c r="AQ8" i="1"/>
  <c r="AO78" i="1" a="1"/>
  <c r="AO78" i="1" s="1"/>
  <c r="AQ78" i="1"/>
  <c r="AN491" i="1" a="1"/>
  <c r="AN491" i="1" s="1"/>
  <c r="AQ491" i="1"/>
  <c r="AO702" i="1" a="1"/>
  <c r="AO702" i="1" s="1"/>
  <c r="AQ702" i="1"/>
  <c r="AP8" i="1" a="1"/>
  <c r="AP8" i="1" s="1"/>
  <c r="AM563" i="1" a="1"/>
  <c r="AM563" i="1" s="1"/>
  <c r="AQ563" i="1"/>
  <c r="AP15" i="1" a="1"/>
  <c r="AP15" i="1" s="1"/>
  <c r="AQ15" i="1"/>
  <c r="AN8" i="1" a="1"/>
  <c r="AN8" i="1" s="1"/>
  <c r="AI200" i="1" a="1"/>
  <c r="AI200" i="1" s="1"/>
  <c r="AQ200" i="1"/>
  <c r="AN391" i="1" a="1"/>
  <c r="AN391" i="1" s="1"/>
  <c r="AQ391" i="1"/>
  <c r="AP671" i="1" a="1"/>
  <c r="AP671" i="1" s="1"/>
  <c r="AQ671" i="1"/>
  <c r="AO495" i="1" a="1"/>
  <c r="AO495" i="1" s="1"/>
  <c r="AQ495" i="1"/>
  <c r="AP489" i="1" a="1"/>
  <c r="AP489" i="1" s="1"/>
  <c r="AK155" i="1" a="1"/>
  <c r="AK155" i="1" s="1"/>
  <c r="AP155" i="1" a="1"/>
  <c r="AP155" i="1" s="1"/>
  <c r="AJ152" i="1" a="1"/>
  <c r="AJ152" i="1" s="1"/>
  <c r="AO152" i="1" a="1"/>
  <c r="AO152" i="1" s="1"/>
  <c r="AJ504" i="1" a="1"/>
  <c r="AJ504" i="1" s="1"/>
  <c r="AO504" i="1" a="1"/>
  <c r="AO504" i="1" s="1"/>
  <c r="AK500" i="1" a="1"/>
  <c r="AK500" i="1" s="1"/>
  <c r="AP500" i="1" a="1"/>
  <c r="AP500" i="1" s="1"/>
  <c r="AK504" i="1" a="1"/>
  <c r="AK504" i="1" s="1"/>
  <c r="AP504" i="1" a="1"/>
  <c r="AP504" i="1" s="1"/>
  <c r="AJ153" i="1" a="1"/>
  <c r="AJ153" i="1" s="1"/>
  <c r="AO153" i="1" a="1"/>
  <c r="AO153" i="1" s="1"/>
  <c r="AJ157" i="1" a="1"/>
  <c r="AJ157" i="1" s="1"/>
  <c r="AO157" i="1" a="1"/>
  <c r="AO157" i="1" s="1"/>
  <c r="AJ501" i="1" a="1"/>
  <c r="AJ501" i="1" s="1"/>
  <c r="AO501" i="1" a="1"/>
  <c r="AO501" i="1" s="1"/>
  <c r="AJ690" i="1" a="1"/>
  <c r="AJ690" i="1" s="1"/>
  <c r="AO690" i="1" a="1"/>
  <c r="AO690" i="1" s="1"/>
  <c r="AI7" i="1" a="1"/>
  <c r="AI7" i="1" s="1"/>
  <c r="AN7" i="1" a="1"/>
  <c r="AN7" i="1" s="1"/>
  <c r="AK13" i="1" a="1"/>
  <c r="AK13" i="1" s="1"/>
  <c r="AP13" i="1" a="1"/>
  <c r="AP13" i="1" s="1"/>
  <c r="AI29" i="1" a="1"/>
  <c r="AI29" i="1" s="1"/>
  <c r="AN29" i="1" a="1"/>
  <c r="AN29" i="1" s="1"/>
  <c r="AI69" i="1" a="1"/>
  <c r="AI69" i="1" s="1"/>
  <c r="AN69" i="1" a="1"/>
  <c r="AN69" i="1" s="1"/>
  <c r="AI85" i="1" a="1"/>
  <c r="AI85" i="1" s="1"/>
  <c r="AN85" i="1" a="1"/>
  <c r="AN85" i="1" s="1"/>
  <c r="AK14" i="1" a="1"/>
  <c r="AK14" i="1" s="1"/>
  <c r="AP14" i="1" a="1"/>
  <c r="AP14" i="1" s="1"/>
  <c r="AI30" i="1" a="1"/>
  <c r="AI30" i="1" s="1"/>
  <c r="AN30" i="1" a="1"/>
  <c r="AN30" i="1" s="1"/>
  <c r="AK70" i="1" a="1"/>
  <c r="AK70" i="1" s="1"/>
  <c r="AP70" i="1" a="1"/>
  <c r="AP70" i="1" s="1"/>
  <c r="AJ94" i="1" a="1"/>
  <c r="AJ94" i="1" s="1"/>
  <c r="AO94" i="1" a="1"/>
  <c r="AO94" i="1" s="1"/>
  <c r="AI110" i="1" a="1"/>
  <c r="AI110" i="1" s="1"/>
  <c r="AN110" i="1" a="1"/>
  <c r="AN110" i="1" s="1"/>
  <c r="AK222" i="1" a="1"/>
  <c r="AK222" i="1" s="1"/>
  <c r="AP222" i="1" a="1"/>
  <c r="AP222" i="1" s="1"/>
  <c r="AK246" i="1" a="1"/>
  <c r="AK246" i="1" s="1"/>
  <c r="AP246" i="1" a="1"/>
  <c r="AP246" i="1" s="1"/>
  <c r="AJ262" i="1" a="1"/>
  <c r="AJ262" i="1" s="1"/>
  <c r="AO262" i="1" a="1"/>
  <c r="AO262" i="1" s="1"/>
  <c r="AI286" i="1" a="1"/>
  <c r="AI286" i="1" s="1"/>
  <c r="AN286" i="1" a="1"/>
  <c r="AN286" i="1" s="1"/>
  <c r="AK302" i="1" a="1"/>
  <c r="AK302" i="1" s="1"/>
  <c r="AP302" i="1" a="1"/>
  <c r="AP302" i="1" s="1"/>
  <c r="AJ326" i="1" a="1"/>
  <c r="AJ326" i="1" s="1"/>
  <c r="AO326" i="1" a="1"/>
  <c r="AO326" i="1" s="1"/>
  <c r="AJ342" i="1" a="1"/>
  <c r="AJ342" i="1" s="1"/>
  <c r="AO342" i="1" a="1"/>
  <c r="AO342" i="1" s="1"/>
  <c r="AK358" i="1" a="1"/>
  <c r="AK358" i="1" s="1"/>
  <c r="AP358" i="1" a="1"/>
  <c r="AP358" i="1" s="1"/>
  <c r="AK382" i="1" a="1"/>
  <c r="AK382" i="1" s="1"/>
  <c r="AP382" i="1" a="1"/>
  <c r="AP382" i="1" s="1"/>
  <c r="AI398" i="1" a="1"/>
  <c r="AI398" i="1" s="1"/>
  <c r="AN398" i="1" a="1"/>
  <c r="AN398" i="1" s="1"/>
  <c r="AI422" i="1" a="1"/>
  <c r="AI422" i="1" s="1"/>
  <c r="AN422" i="1" a="1"/>
  <c r="AN422" i="1" s="1"/>
  <c r="AK47" i="1" a="1"/>
  <c r="AK47" i="1" s="1"/>
  <c r="AP47" i="1" a="1"/>
  <c r="AP47" i="1" s="1"/>
  <c r="AI63" i="1" a="1"/>
  <c r="AI63" i="1" s="1"/>
  <c r="AN63" i="1" a="1"/>
  <c r="AN63" i="1" s="1"/>
  <c r="AI79" i="1" a="1"/>
  <c r="AI79" i="1" s="1"/>
  <c r="AN79" i="1" a="1"/>
  <c r="AN79" i="1" s="1"/>
  <c r="AK119" i="1" a="1"/>
  <c r="AK119" i="1" s="1"/>
  <c r="AP119" i="1" a="1"/>
  <c r="AP119" i="1" s="1"/>
  <c r="AK143" i="1" a="1"/>
  <c r="AK143" i="1" s="1"/>
  <c r="AP143" i="1" a="1"/>
  <c r="AP143" i="1" s="1"/>
  <c r="AJ175" i="1" a="1"/>
  <c r="AJ175" i="1" s="1"/>
  <c r="AO175" i="1" a="1"/>
  <c r="AO175" i="1" s="1"/>
  <c r="AK191" i="1" a="1"/>
  <c r="AK191" i="1" s="1"/>
  <c r="AP191" i="1" a="1"/>
  <c r="AP191" i="1" s="1"/>
  <c r="AK215" i="1" a="1"/>
  <c r="AK215" i="1" s="1"/>
  <c r="AP215" i="1" a="1"/>
  <c r="AP215" i="1" s="1"/>
  <c r="AI231" i="1" a="1"/>
  <c r="AI231" i="1" s="1"/>
  <c r="AN231" i="1" a="1"/>
  <c r="AN231" i="1" s="1"/>
  <c r="AI255" i="1" a="1"/>
  <c r="AI255" i="1" s="1"/>
  <c r="AN255" i="1" a="1"/>
  <c r="AN255" i="1" s="1"/>
  <c r="AI271" i="1" a="1"/>
  <c r="AI271" i="1" s="1"/>
  <c r="AN271" i="1" a="1"/>
  <c r="AN271" i="1" s="1"/>
  <c r="AI311" i="1" a="1"/>
  <c r="AI311" i="1" s="1"/>
  <c r="AN311" i="1" a="1"/>
  <c r="AN311" i="1" s="1"/>
  <c r="AJ327" i="1" a="1"/>
  <c r="AJ327" i="1" s="1"/>
  <c r="AO327" i="1" a="1"/>
  <c r="AO327" i="1" s="1"/>
  <c r="AK367" i="1" a="1"/>
  <c r="AK367" i="1" s="1"/>
  <c r="AP367" i="1" a="1"/>
  <c r="AP367" i="1" s="1"/>
  <c r="AJ383" i="1" a="1"/>
  <c r="AJ383" i="1" s="1"/>
  <c r="AO383" i="1" a="1"/>
  <c r="AO383" i="1" s="1"/>
  <c r="AJ16" i="1" a="1"/>
  <c r="AJ16" i="1" s="1"/>
  <c r="AO16" i="1" a="1"/>
  <c r="AO16" i="1" s="1"/>
  <c r="AI40" i="1" a="1"/>
  <c r="AI40" i="1" s="1"/>
  <c r="AN40" i="1" a="1"/>
  <c r="AN40" i="1" s="1"/>
  <c r="AI56" i="1" a="1"/>
  <c r="AI56" i="1" s="1"/>
  <c r="AN56" i="1" a="1"/>
  <c r="AN56" i="1" s="1"/>
  <c r="AK80" i="1" a="1"/>
  <c r="AK80" i="1" s="1"/>
  <c r="AP80" i="1" a="1"/>
  <c r="AP80" i="1" s="1"/>
  <c r="AJ96" i="1" a="1"/>
  <c r="AJ96" i="1" s="1"/>
  <c r="AO96" i="1" a="1"/>
  <c r="AO96" i="1" s="1"/>
  <c r="AJ112" i="1" a="1"/>
  <c r="AJ112" i="1" s="1"/>
  <c r="AO112" i="1" a="1"/>
  <c r="AO112" i="1" s="1"/>
  <c r="AI128" i="1" a="1"/>
  <c r="AI128" i="1" s="1"/>
  <c r="AN128" i="1" a="1"/>
  <c r="AN128" i="1" s="1"/>
  <c r="AJ160" i="1" a="1"/>
  <c r="AJ160" i="1" s="1"/>
  <c r="AO160" i="1" a="1"/>
  <c r="AO160" i="1" s="1"/>
  <c r="AJ224" i="1" a="1"/>
  <c r="AJ224" i="1" s="1"/>
  <c r="AO224" i="1" a="1"/>
  <c r="AO224" i="1" s="1"/>
  <c r="AI240" i="1" a="1"/>
  <c r="AI240" i="1" s="1"/>
  <c r="AN240" i="1" a="1"/>
  <c r="AN240" i="1" s="1"/>
  <c r="AK256" i="1" a="1"/>
  <c r="AK256" i="1" s="1"/>
  <c r="AP256" i="1" a="1"/>
  <c r="AP256" i="1" s="1"/>
  <c r="AK280" i="1" a="1"/>
  <c r="AK280" i="1" s="1"/>
  <c r="AP280" i="1" a="1"/>
  <c r="AP280" i="1" s="1"/>
  <c r="AJ296" i="1" a="1"/>
  <c r="AJ296" i="1" s="1"/>
  <c r="AO296" i="1" a="1"/>
  <c r="AO296" i="1" s="1"/>
  <c r="AJ320" i="1" a="1"/>
  <c r="AJ320" i="1" s="1"/>
  <c r="AO320" i="1" a="1"/>
  <c r="AO320" i="1" s="1"/>
  <c r="AJ336" i="1" a="1"/>
  <c r="AJ336" i="1" s="1"/>
  <c r="AO336" i="1" a="1"/>
  <c r="AO336" i="1" s="1"/>
  <c r="AK376" i="1" a="1"/>
  <c r="AK376" i="1" s="1"/>
  <c r="AP376" i="1" a="1"/>
  <c r="AP376" i="1" s="1"/>
  <c r="AK416" i="1" a="1"/>
  <c r="AK416" i="1" s="1"/>
  <c r="AP416" i="1" a="1"/>
  <c r="AP416" i="1" s="1"/>
  <c r="AK33" i="1" a="1"/>
  <c r="AK33" i="1" s="1"/>
  <c r="AP33" i="1" a="1"/>
  <c r="AP33" i="1" s="1"/>
  <c r="AI49" i="1" a="1"/>
  <c r="AI49" i="1" s="1"/>
  <c r="AN49" i="1" a="1"/>
  <c r="AN49" i="1" s="1"/>
  <c r="AK73" i="1" a="1"/>
  <c r="AK73" i="1" s="1"/>
  <c r="AP73" i="1" a="1"/>
  <c r="AP73" i="1" s="1"/>
  <c r="AJ89" i="1" a="1"/>
  <c r="AJ89" i="1" s="1"/>
  <c r="AO89" i="1" a="1"/>
  <c r="AO89" i="1" s="1"/>
  <c r="AJ105" i="1" a="1"/>
  <c r="AJ105" i="1" s="1"/>
  <c r="AO105" i="1" a="1"/>
  <c r="AO105" i="1" s="1"/>
  <c r="AJ18" i="1" a="1"/>
  <c r="AJ18" i="1" s="1"/>
  <c r="AO18" i="1" a="1"/>
  <c r="AO18" i="1" s="1"/>
  <c r="AK34" i="1" a="1"/>
  <c r="AK34" i="1" s="1"/>
  <c r="AP34" i="1" a="1"/>
  <c r="AP34" i="1" s="1"/>
  <c r="AI130" i="1" a="1"/>
  <c r="AI130" i="1" s="1"/>
  <c r="AN130" i="1" a="1"/>
  <c r="AN130" i="1" s="1"/>
  <c r="AK194" i="1" a="1"/>
  <c r="AK194" i="1" s="1"/>
  <c r="AP194" i="1" a="1"/>
  <c r="AP194" i="1" s="1"/>
  <c r="AJ218" i="1" a="1"/>
  <c r="AJ218" i="1" s="1"/>
  <c r="AO218" i="1" a="1"/>
  <c r="AO218" i="1" s="1"/>
  <c r="AK234" i="1" a="1"/>
  <c r="AK234" i="1" s="1"/>
  <c r="AP234" i="1" a="1"/>
  <c r="AP234" i="1" s="1"/>
  <c r="AJ258" i="1" a="1"/>
  <c r="AJ258" i="1" s="1"/>
  <c r="AO258" i="1" a="1"/>
  <c r="AO258" i="1" s="1"/>
  <c r="AJ282" i="1" a="1"/>
  <c r="AJ282" i="1" s="1"/>
  <c r="AO282" i="1" a="1"/>
  <c r="AO282" i="1" s="1"/>
  <c r="AI298" i="1" a="1"/>
  <c r="AI298" i="1" s="1"/>
  <c r="AN298" i="1" a="1"/>
  <c r="AN298" i="1" s="1"/>
  <c r="AJ322" i="1" a="1"/>
  <c r="AJ322" i="1" s="1"/>
  <c r="AO322" i="1" a="1"/>
  <c r="AO322" i="1" s="1"/>
  <c r="AK362" i="1" a="1"/>
  <c r="AK362" i="1" s="1"/>
  <c r="AP362" i="1" a="1"/>
  <c r="AP362" i="1" s="1"/>
  <c r="AK386" i="1" a="1"/>
  <c r="AK386" i="1" s="1"/>
  <c r="AP386" i="1" a="1"/>
  <c r="AP386" i="1" s="1"/>
  <c r="AK410" i="1" a="1"/>
  <c r="AK410" i="1" s="1"/>
  <c r="AP410" i="1" a="1"/>
  <c r="AP410" i="1" s="1"/>
  <c r="AK11" i="1" a="1"/>
  <c r="AK11" i="1" s="1"/>
  <c r="AP11" i="1" a="1"/>
  <c r="AP11" i="1" s="1"/>
  <c r="AK27" i="1" a="1"/>
  <c r="AK27" i="1" s="1"/>
  <c r="AP27" i="1" a="1"/>
  <c r="AP27" i="1" s="1"/>
  <c r="AJ67" i="1" a="1"/>
  <c r="AJ67" i="1" s="1"/>
  <c r="AO67" i="1" a="1"/>
  <c r="AO67" i="1" s="1"/>
  <c r="AK107" i="1" a="1"/>
  <c r="AK107" i="1" s="1"/>
  <c r="AP107" i="1" a="1"/>
  <c r="AP107" i="1" s="1"/>
  <c r="AJ123" i="1" a="1"/>
  <c r="AJ123" i="1" s="1"/>
  <c r="AO123" i="1" a="1"/>
  <c r="AO123" i="1" s="1"/>
  <c r="AI139" i="1" a="1"/>
  <c r="AI139" i="1" s="1"/>
  <c r="AN139" i="1" a="1"/>
  <c r="AN139" i="1" s="1"/>
  <c r="AJ163" i="1" a="1"/>
  <c r="AJ163" i="1" s="1"/>
  <c r="AO163" i="1" a="1"/>
  <c r="AO163" i="1" s="1"/>
  <c r="AJ203" i="1" a="1"/>
  <c r="AJ203" i="1" s="1"/>
  <c r="AO203" i="1" a="1"/>
  <c r="AO203" i="1" s="1"/>
  <c r="AK243" i="1" a="1"/>
  <c r="AK243" i="1" s="1"/>
  <c r="AP243" i="1" a="1"/>
  <c r="AP243" i="1" s="1"/>
  <c r="AK267" i="1" a="1"/>
  <c r="AK267" i="1" s="1"/>
  <c r="AP267" i="1" a="1"/>
  <c r="AP267" i="1" s="1"/>
  <c r="AJ291" i="1" a="1"/>
  <c r="AJ291" i="1" s="1"/>
  <c r="AO291" i="1" a="1"/>
  <c r="AO291" i="1" s="1"/>
  <c r="AJ307" i="1" a="1"/>
  <c r="AJ307" i="1" s="1"/>
  <c r="AO307" i="1" a="1"/>
  <c r="AO307" i="1" s="1"/>
  <c r="AJ323" i="1" a="1"/>
  <c r="AJ323" i="1" s="1"/>
  <c r="AO323" i="1" a="1"/>
  <c r="AO323" i="1" s="1"/>
  <c r="AK363" i="1" a="1"/>
  <c r="AK363" i="1" s="1"/>
  <c r="AP363" i="1" a="1"/>
  <c r="AP363" i="1" s="1"/>
  <c r="AJ379" i="1" a="1"/>
  <c r="AJ379" i="1" s="1"/>
  <c r="AO379" i="1" a="1"/>
  <c r="AO379" i="1" s="1"/>
  <c r="AJ614" i="1" a="1"/>
  <c r="AJ614" i="1" s="1"/>
  <c r="AO614" i="1" a="1"/>
  <c r="AO614" i="1" s="1"/>
  <c r="AK44" i="1" a="1"/>
  <c r="AK44" i="1" s="1"/>
  <c r="AP44" i="1" a="1"/>
  <c r="AP44" i="1" s="1"/>
  <c r="AI60" i="1" a="1"/>
  <c r="AI60" i="1" s="1"/>
  <c r="AN60" i="1" a="1"/>
  <c r="AN60" i="1" s="1"/>
  <c r="AI76" i="1" a="1"/>
  <c r="AI76" i="1" s="1"/>
  <c r="AN76" i="1" a="1"/>
  <c r="AN76" i="1" s="1"/>
  <c r="AK92" i="1" a="1"/>
  <c r="AK92" i="1" s="1"/>
  <c r="AP92" i="1" a="1"/>
  <c r="AP92" i="1" s="1"/>
  <c r="AJ132" i="1" a="1"/>
  <c r="AJ132" i="1" s="1"/>
  <c r="AO132" i="1" a="1"/>
  <c r="AO132" i="1" s="1"/>
  <c r="AK148" i="1" a="1"/>
  <c r="AK148" i="1" s="1"/>
  <c r="AP148" i="1" a="1"/>
  <c r="AP148" i="1" s="1"/>
  <c r="AK196" i="1" a="1"/>
  <c r="AK196" i="1" s="1"/>
  <c r="AP196" i="1" a="1"/>
  <c r="AP196" i="1" s="1"/>
  <c r="AI236" i="1" a="1"/>
  <c r="AI236" i="1" s="1"/>
  <c r="AN236" i="1" a="1"/>
  <c r="AN236" i="1" s="1"/>
  <c r="AJ276" i="1" a="1"/>
  <c r="AJ276" i="1" s="1"/>
  <c r="AO276" i="1" a="1"/>
  <c r="AO276" i="1" s="1"/>
  <c r="AK292" i="1" a="1"/>
  <c r="AK292" i="1" s="1"/>
  <c r="AP292" i="1" a="1"/>
  <c r="AP292" i="1" s="1"/>
  <c r="AI308" i="1" a="1"/>
  <c r="AI308" i="1" s="1"/>
  <c r="AN308" i="1" a="1"/>
  <c r="AN308" i="1" s="1"/>
  <c r="AK324" i="1" a="1"/>
  <c r="AK324" i="1" s="1"/>
  <c r="AP324" i="1" a="1"/>
  <c r="AP324" i="1" s="1"/>
  <c r="AJ364" i="1" a="1"/>
  <c r="AJ364" i="1" s="1"/>
  <c r="AO364" i="1" a="1"/>
  <c r="AO364" i="1" s="1"/>
  <c r="AI380" i="1" a="1"/>
  <c r="AI380" i="1" s="1"/>
  <c r="AN380" i="1" a="1"/>
  <c r="AN380" i="1" s="1"/>
  <c r="AI396" i="1" a="1"/>
  <c r="AI396" i="1" s="1"/>
  <c r="AN396" i="1" a="1"/>
  <c r="AN396" i="1" s="1"/>
  <c r="AK412" i="1" a="1"/>
  <c r="AK412" i="1" s="1"/>
  <c r="AP412" i="1" a="1"/>
  <c r="AP412" i="1" s="1"/>
  <c r="AK436" i="1" a="1"/>
  <c r="AK436" i="1" s="1"/>
  <c r="AP436" i="1" a="1"/>
  <c r="AP436" i="1" s="1"/>
  <c r="AI460" i="1" a="1"/>
  <c r="AI460" i="1" s="1"/>
  <c r="AN460" i="1" a="1"/>
  <c r="AN460" i="1" s="1"/>
  <c r="AI484" i="1" a="1"/>
  <c r="AI484" i="1" s="1"/>
  <c r="AN484" i="1" a="1"/>
  <c r="AN484" i="1" s="1"/>
  <c r="AI500" i="1" a="1"/>
  <c r="AI500" i="1" s="1"/>
  <c r="AN500" i="1" a="1"/>
  <c r="AN500" i="1" s="1"/>
  <c r="AJ524" i="1" a="1"/>
  <c r="AJ524" i="1" s="1"/>
  <c r="AO524" i="1" a="1"/>
  <c r="AO524" i="1" s="1"/>
  <c r="AI548" i="1" a="1"/>
  <c r="AI548" i="1" s="1"/>
  <c r="AN548" i="1" a="1"/>
  <c r="AN548" i="1" s="1"/>
  <c r="AK596" i="1" a="1"/>
  <c r="AK596" i="1" s="1"/>
  <c r="AP596" i="1" a="1"/>
  <c r="AP596" i="1" s="1"/>
  <c r="AJ620" i="1" a="1"/>
  <c r="AJ620" i="1" s="1"/>
  <c r="AO620" i="1" a="1"/>
  <c r="AO620" i="1" s="1"/>
  <c r="AK644" i="1" a="1"/>
  <c r="AK644" i="1" s="1"/>
  <c r="AP644" i="1" a="1"/>
  <c r="AP644" i="1" s="1"/>
  <c r="AJ668" i="1" a="1"/>
  <c r="AJ668" i="1" s="1"/>
  <c r="AO668" i="1" a="1"/>
  <c r="AO668" i="1" s="1"/>
  <c r="AJ692" i="1" a="1"/>
  <c r="AJ692" i="1" s="1"/>
  <c r="AO692" i="1" a="1"/>
  <c r="AO692" i="1" s="1"/>
  <c r="AJ464" i="1" a="1"/>
  <c r="AJ464" i="1" s="1"/>
  <c r="AO464" i="1" a="1"/>
  <c r="AO464" i="1" s="1"/>
  <c r="AI595" i="1" a="1"/>
  <c r="AI595" i="1" s="1"/>
  <c r="AN595" i="1" a="1"/>
  <c r="AN595" i="1" s="1"/>
  <c r="AK125" i="1" a="1"/>
  <c r="AK125" i="1" s="1"/>
  <c r="AP125" i="1" a="1"/>
  <c r="AP125" i="1" s="1"/>
  <c r="AK149" i="1" a="1"/>
  <c r="AK149" i="1" s="1"/>
  <c r="AP149" i="1" a="1"/>
  <c r="AP149" i="1" s="1"/>
  <c r="AJ173" i="1" a="1"/>
  <c r="AJ173" i="1" s="1"/>
  <c r="AO173" i="1" a="1"/>
  <c r="AO173" i="1" s="1"/>
  <c r="AI197" i="1" a="1"/>
  <c r="AI197" i="1" s="1"/>
  <c r="AN197" i="1" a="1"/>
  <c r="AN197" i="1" s="1"/>
  <c r="AK213" i="1" a="1"/>
  <c r="AK213" i="1" s="1"/>
  <c r="AP213" i="1" a="1"/>
  <c r="AP213" i="1" s="1"/>
  <c r="AK229" i="1" a="1"/>
  <c r="AK229" i="1" s="1"/>
  <c r="AP229" i="1" a="1"/>
  <c r="AP229" i="1" s="1"/>
  <c r="AI253" i="1" a="1"/>
  <c r="AI253" i="1" s="1"/>
  <c r="AN253" i="1" a="1"/>
  <c r="AN253" i="1" s="1"/>
  <c r="AJ269" i="1" a="1"/>
  <c r="AJ269" i="1" s="1"/>
  <c r="AO269" i="1" a="1"/>
  <c r="AO269" i="1" s="1"/>
  <c r="AI309" i="1" a="1"/>
  <c r="AI309" i="1" s="1"/>
  <c r="AN309" i="1" a="1"/>
  <c r="AN309" i="1" s="1"/>
  <c r="AJ325" i="1" a="1"/>
  <c r="AJ325" i="1" s="1"/>
  <c r="AO325" i="1" a="1"/>
  <c r="AO325" i="1" s="1"/>
  <c r="AJ341" i="1" a="1"/>
  <c r="AJ341" i="1" s="1"/>
  <c r="AO341" i="1" a="1"/>
  <c r="AO341" i="1" s="1"/>
  <c r="AI357" i="1" a="1"/>
  <c r="AI357" i="1" s="1"/>
  <c r="AN357" i="1" a="1"/>
  <c r="AN357" i="1" s="1"/>
  <c r="AK389" i="1" a="1"/>
  <c r="AK389" i="1" s="1"/>
  <c r="AP389" i="1" a="1"/>
  <c r="AP389" i="1" s="1"/>
  <c r="AI429" i="1" a="1"/>
  <c r="AI429" i="1" s="1"/>
  <c r="AN429" i="1" a="1"/>
  <c r="AN429" i="1" s="1"/>
  <c r="AJ453" i="1" a="1"/>
  <c r="AJ453" i="1" s="1"/>
  <c r="AO453" i="1" a="1"/>
  <c r="AO453" i="1" s="1"/>
  <c r="AI469" i="1" a="1"/>
  <c r="AI469" i="1" s="1"/>
  <c r="AN469" i="1" a="1"/>
  <c r="AN469" i="1" s="1"/>
  <c r="AK485" i="1" a="1"/>
  <c r="AK485" i="1" s="1"/>
  <c r="AP485" i="1" a="1"/>
  <c r="AP485" i="1" s="1"/>
  <c r="AK509" i="1" a="1"/>
  <c r="AK509" i="1" s="1"/>
  <c r="AP509" i="1" a="1"/>
  <c r="AP509" i="1" s="1"/>
  <c r="AJ549" i="1" a="1"/>
  <c r="AJ549" i="1" s="1"/>
  <c r="AO549" i="1" a="1"/>
  <c r="AO549" i="1" s="1"/>
  <c r="AK573" i="1" a="1"/>
  <c r="AK573" i="1" s="1"/>
  <c r="AP573" i="1" a="1"/>
  <c r="AP573" i="1" s="1"/>
  <c r="AJ589" i="1" a="1"/>
  <c r="AJ589" i="1" s="1"/>
  <c r="AO589" i="1" a="1"/>
  <c r="AO589" i="1" s="1"/>
  <c r="AI629" i="1" a="1"/>
  <c r="AI629" i="1" s="1"/>
  <c r="AN629" i="1" a="1"/>
  <c r="AN629" i="1" s="1"/>
  <c r="AK653" i="1" a="1"/>
  <c r="AK653" i="1" s="1"/>
  <c r="AP653" i="1" a="1"/>
  <c r="AP653" i="1" s="1"/>
  <c r="AJ438" i="1" a="1"/>
  <c r="AJ438" i="1" s="1"/>
  <c r="AO438" i="1" a="1"/>
  <c r="AO438" i="1" s="1"/>
  <c r="AK478" i="1" a="1"/>
  <c r="AK478" i="1" s="1"/>
  <c r="AP478" i="1" a="1"/>
  <c r="AP478" i="1" s="1"/>
  <c r="AJ494" i="1" a="1"/>
  <c r="AJ494" i="1" s="1"/>
  <c r="AO494" i="1" a="1"/>
  <c r="AO494" i="1" s="1"/>
  <c r="AK518" i="1" a="1"/>
  <c r="AK518" i="1" s="1"/>
  <c r="AP518" i="1" a="1"/>
  <c r="AP518" i="1" s="1"/>
  <c r="AI534" i="1" a="1"/>
  <c r="AI534" i="1" s="1"/>
  <c r="AN534" i="1" a="1"/>
  <c r="AN534" i="1" s="1"/>
  <c r="AI558" i="1" a="1"/>
  <c r="AI558" i="1" s="1"/>
  <c r="AN558" i="1" a="1"/>
  <c r="AN558" i="1" s="1"/>
  <c r="AK574" i="1" a="1"/>
  <c r="AK574" i="1" s="1"/>
  <c r="AP574" i="1" a="1"/>
  <c r="AP574" i="1" s="1"/>
  <c r="AJ598" i="1" a="1"/>
  <c r="AJ598" i="1" s="1"/>
  <c r="AO598" i="1" a="1"/>
  <c r="AO598" i="1" s="1"/>
  <c r="AJ622" i="1" a="1"/>
  <c r="AJ622" i="1" s="1"/>
  <c r="AO622" i="1" a="1"/>
  <c r="AO622" i="1" s="1"/>
  <c r="AI638" i="1" a="1"/>
  <c r="AI638" i="1" s="1"/>
  <c r="AN638" i="1" a="1"/>
  <c r="AN638" i="1" s="1"/>
  <c r="AJ686" i="1" a="1"/>
  <c r="AJ686" i="1" s="1"/>
  <c r="AO686" i="1" a="1"/>
  <c r="AO686" i="1" s="1"/>
  <c r="AK440" i="1" a="1"/>
  <c r="AK440" i="1" s="1"/>
  <c r="AP440" i="1" a="1"/>
  <c r="AP440" i="1" s="1"/>
  <c r="AI584" i="1" a="1"/>
  <c r="AI584" i="1" s="1"/>
  <c r="AN584" i="1" a="1"/>
  <c r="AN584" i="1" s="1"/>
  <c r="AJ599" i="1" a="1"/>
  <c r="AJ599" i="1" s="1"/>
  <c r="AO599" i="1" a="1"/>
  <c r="AO599" i="1" s="1"/>
  <c r="AJ439" i="1" a="1"/>
  <c r="AJ439" i="1" s="1"/>
  <c r="AO439" i="1" a="1"/>
  <c r="AO439" i="1" s="1"/>
  <c r="AK463" i="1" a="1"/>
  <c r="AK463" i="1" s="1"/>
  <c r="AP463" i="1" a="1"/>
  <c r="AP463" i="1" s="1"/>
  <c r="AK535" i="1" a="1"/>
  <c r="AK535" i="1" s="1"/>
  <c r="AP535" i="1" a="1"/>
  <c r="AP535" i="1" s="1"/>
  <c r="AJ551" i="1" a="1"/>
  <c r="AJ551" i="1" s="1"/>
  <c r="AO551" i="1" a="1"/>
  <c r="AO551" i="1" s="1"/>
  <c r="AJ575" i="1" a="1"/>
  <c r="AJ575" i="1" s="1"/>
  <c r="AO575" i="1" a="1"/>
  <c r="AO575" i="1" s="1"/>
  <c r="AI615" i="1" a="1"/>
  <c r="AI615" i="1" s="1"/>
  <c r="AN615" i="1" a="1"/>
  <c r="AN615" i="1" s="1"/>
  <c r="AK639" i="1" a="1"/>
  <c r="AK639" i="1" s="1"/>
  <c r="AP639" i="1" a="1"/>
  <c r="AP639" i="1" s="1"/>
  <c r="AJ544" i="1" a="1"/>
  <c r="AJ544" i="1" s="1"/>
  <c r="AO544" i="1" a="1"/>
  <c r="AO544" i="1" s="1"/>
  <c r="AJ632" i="1" a="1"/>
  <c r="AJ632" i="1" s="1"/>
  <c r="AO632" i="1" a="1"/>
  <c r="AO632" i="1" s="1"/>
  <c r="AJ432" i="1" a="1"/>
  <c r="AJ432" i="1" s="1"/>
  <c r="AO432" i="1" a="1"/>
  <c r="AO432" i="1" s="1"/>
  <c r="AK528" i="1" a="1"/>
  <c r="AK528" i="1" s="1"/>
  <c r="AP528" i="1" a="1"/>
  <c r="AP528" i="1" s="1"/>
  <c r="AK113" i="1" a="1"/>
  <c r="AK113" i="1" s="1"/>
  <c r="AP113" i="1" a="1"/>
  <c r="AP113" i="1" s="1"/>
  <c r="AI129" i="1" a="1"/>
  <c r="AI129" i="1" s="1"/>
  <c r="AN129" i="1" a="1"/>
  <c r="AN129" i="1" s="1"/>
  <c r="AK161" i="1" a="1"/>
  <c r="AK161" i="1" s="1"/>
  <c r="AP161" i="1" a="1"/>
  <c r="AP161" i="1" s="1"/>
  <c r="AI177" i="1" a="1"/>
  <c r="AI177" i="1" s="1"/>
  <c r="AN177" i="1" a="1"/>
  <c r="AN177" i="1" s="1"/>
  <c r="AI217" i="1" a="1"/>
  <c r="AI217" i="1" s="1"/>
  <c r="AN217" i="1" a="1"/>
  <c r="AN217" i="1" s="1"/>
  <c r="AK233" i="1" a="1"/>
  <c r="AK233" i="1" s="1"/>
  <c r="AP233" i="1" a="1"/>
  <c r="AP233" i="1" s="1"/>
  <c r="AJ257" i="1" a="1"/>
  <c r="AJ257" i="1" s="1"/>
  <c r="AO257" i="1" a="1"/>
  <c r="AO257" i="1" s="1"/>
  <c r="AI273" i="1" a="1"/>
  <c r="AI273" i="1" s="1"/>
  <c r="AN273" i="1" a="1"/>
  <c r="AN273" i="1" s="1"/>
  <c r="AJ313" i="1" a="1"/>
  <c r="AJ313" i="1" s="1"/>
  <c r="AO313" i="1" a="1"/>
  <c r="AO313" i="1" s="1"/>
  <c r="AJ337" i="1" a="1"/>
  <c r="AJ337" i="1" s="1"/>
  <c r="AO337" i="1" a="1"/>
  <c r="AO337" i="1" s="1"/>
  <c r="AJ377" i="1" a="1"/>
  <c r="AJ377" i="1" s="1"/>
  <c r="AO377" i="1" a="1"/>
  <c r="AO377" i="1" s="1"/>
  <c r="AK401" i="1" a="1"/>
  <c r="AK401" i="1" s="1"/>
  <c r="AP401" i="1" a="1"/>
  <c r="AP401" i="1" s="1"/>
  <c r="AK441" i="1" a="1"/>
  <c r="AK441" i="1" s="1"/>
  <c r="AP441" i="1" a="1"/>
  <c r="AP441" i="1" s="1"/>
  <c r="AJ465" i="1" a="1"/>
  <c r="AJ465" i="1" s="1"/>
  <c r="AO465" i="1" a="1"/>
  <c r="AO465" i="1" s="1"/>
  <c r="AJ497" i="1" a="1"/>
  <c r="AJ497" i="1" s="1"/>
  <c r="AO497" i="1" a="1"/>
  <c r="AO497" i="1" s="1"/>
  <c r="AK513" i="1" a="1"/>
  <c r="AK513" i="1" s="1"/>
  <c r="AP513" i="1" a="1"/>
  <c r="AP513" i="1" s="1"/>
  <c r="AI529" i="1" a="1"/>
  <c r="AI529" i="1" s="1"/>
  <c r="AN529" i="1" a="1"/>
  <c r="AN529" i="1" s="1"/>
  <c r="AK553" i="1" a="1"/>
  <c r="AK553" i="1" s="1"/>
  <c r="AP553" i="1" a="1"/>
  <c r="AP553" i="1" s="1"/>
  <c r="AI569" i="1" a="1"/>
  <c r="AI569" i="1" s="1"/>
  <c r="AN569" i="1" a="1"/>
  <c r="AN569" i="1" s="1"/>
  <c r="AJ617" i="1" a="1"/>
  <c r="AJ617" i="1" s="1"/>
  <c r="AO617" i="1" a="1"/>
  <c r="AO617" i="1" s="1"/>
  <c r="AJ641" i="1" a="1"/>
  <c r="AJ641" i="1" s="1"/>
  <c r="AO641" i="1" a="1"/>
  <c r="AO641" i="1" s="1"/>
  <c r="AI681" i="1" a="1"/>
  <c r="AI681" i="1" s="1"/>
  <c r="AN681" i="1" a="1"/>
  <c r="AN681" i="1" s="1"/>
  <c r="AJ456" i="1" a="1"/>
  <c r="AJ456" i="1" s="1"/>
  <c r="AO456" i="1" a="1"/>
  <c r="AO456" i="1" s="1"/>
  <c r="AJ434" i="1" a="1"/>
  <c r="AJ434" i="1" s="1"/>
  <c r="AO434" i="1" a="1"/>
  <c r="AO434" i="1" s="1"/>
  <c r="AJ490" i="1" a="1"/>
  <c r="AJ490" i="1" s="1"/>
  <c r="AO490" i="1" a="1"/>
  <c r="AO490" i="1" s="1"/>
  <c r="AK514" i="1" a="1"/>
  <c r="AK514" i="1" s="1"/>
  <c r="AP514" i="1" a="1"/>
  <c r="AP514" i="1" s="1"/>
  <c r="AK554" i="1" a="1"/>
  <c r="AK554" i="1" s="1"/>
  <c r="AP554" i="1" a="1"/>
  <c r="AP554" i="1" s="1"/>
  <c r="AK578" i="1" a="1"/>
  <c r="AK578" i="1" s="1"/>
  <c r="AP578" i="1" a="1"/>
  <c r="AP578" i="1" s="1"/>
  <c r="AI594" i="1" a="1"/>
  <c r="AI594" i="1" s="1"/>
  <c r="AN594" i="1" a="1"/>
  <c r="AN594" i="1" s="1"/>
  <c r="AJ618" i="1" a="1"/>
  <c r="AJ618" i="1" s="1"/>
  <c r="AO618" i="1" a="1"/>
  <c r="AO618" i="1" s="1"/>
  <c r="AI634" i="1" a="1"/>
  <c r="AI634" i="1" s="1"/>
  <c r="AN634" i="1" a="1"/>
  <c r="AN634" i="1" s="1"/>
  <c r="AI658" i="1" a="1"/>
  <c r="AI658" i="1" s="1"/>
  <c r="AN658" i="1" a="1"/>
  <c r="AN658" i="1" s="1"/>
  <c r="AI682" i="1" a="1"/>
  <c r="AI682" i="1" s="1"/>
  <c r="AN682" i="1" a="1"/>
  <c r="AN682" i="1" s="1"/>
  <c r="AJ656" i="1" a="1"/>
  <c r="AJ656" i="1" s="1"/>
  <c r="AO656" i="1" a="1"/>
  <c r="AO656" i="1" s="1"/>
  <c r="AK411" i="1" a="1"/>
  <c r="AK411" i="1" s="1"/>
  <c r="AP411" i="1" a="1"/>
  <c r="AP411" i="1" s="1"/>
  <c r="AI427" i="1" a="1"/>
  <c r="AI427" i="1" s="1"/>
  <c r="AN427" i="1" a="1"/>
  <c r="AN427" i="1" s="1"/>
  <c r="AK467" i="1" a="1"/>
  <c r="AK467" i="1" s="1"/>
  <c r="AP467" i="1" a="1"/>
  <c r="AP467" i="1" s="1"/>
  <c r="AI483" i="1" a="1"/>
  <c r="AI483" i="1" s="1"/>
  <c r="AN483" i="1" a="1"/>
  <c r="AN483" i="1" s="1"/>
  <c r="AJ515" i="1" a="1"/>
  <c r="AJ515" i="1" s="1"/>
  <c r="AO515" i="1" a="1"/>
  <c r="AO515" i="1" s="1"/>
  <c r="AJ571" i="1" a="1"/>
  <c r="AJ571" i="1" s="1"/>
  <c r="AO571" i="1" a="1"/>
  <c r="AO571" i="1" s="1"/>
  <c r="AI587" i="1" a="1"/>
  <c r="AI587" i="1" s="1"/>
  <c r="AN587" i="1" a="1"/>
  <c r="AN587" i="1" s="1"/>
  <c r="AI611" i="1" a="1"/>
  <c r="AI611" i="1" s="1"/>
  <c r="AN611" i="1" a="1"/>
  <c r="AN611" i="1" s="1"/>
  <c r="AI635" i="1" a="1"/>
  <c r="AI635" i="1" s="1"/>
  <c r="AN635" i="1" a="1"/>
  <c r="AN635" i="1" s="1"/>
  <c r="AJ659" i="1" a="1"/>
  <c r="AJ659" i="1" s="1"/>
  <c r="AO659" i="1" a="1"/>
  <c r="AO659" i="1" s="1"/>
  <c r="AK688" i="1" a="1"/>
  <c r="AK688" i="1" s="1"/>
  <c r="AP688" i="1" a="1"/>
  <c r="AP688" i="1" s="1"/>
  <c r="AN495" i="1" a="1"/>
  <c r="AN495" i="1" s="1"/>
  <c r="AN489" i="1" a="1"/>
  <c r="AN489" i="1" s="1"/>
  <c r="AN200" i="1" a="1"/>
  <c r="AN200" i="1" s="1"/>
  <c r="AK7" i="1" a="1"/>
  <c r="AK7" i="1" s="1"/>
  <c r="AP7" i="1" a="1"/>
  <c r="AP7" i="1" s="1"/>
  <c r="AJ13" i="1" a="1"/>
  <c r="AJ13" i="1" s="1"/>
  <c r="AO13" i="1" a="1"/>
  <c r="AO13" i="1" s="1"/>
  <c r="AK53" i="1" a="1"/>
  <c r="AK53" i="1" s="1"/>
  <c r="AP53" i="1" a="1"/>
  <c r="AP53" i="1" s="1"/>
  <c r="AK69" i="1" a="1"/>
  <c r="AK69" i="1" s="1"/>
  <c r="AP69" i="1" a="1"/>
  <c r="AP69" i="1" s="1"/>
  <c r="AK109" i="1" a="1"/>
  <c r="AK109" i="1" s="1"/>
  <c r="AP109" i="1" a="1"/>
  <c r="AP109" i="1" s="1"/>
  <c r="AJ14" i="1" a="1"/>
  <c r="AJ14" i="1" s="1"/>
  <c r="AO14" i="1" a="1"/>
  <c r="AO14" i="1" s="1"/>
  <c r="AJ54" i="1" a="1"/>
  <c r="AJ54" i="1" s="1"/>
  <c r="AO54" i="1" a="1"/>
  <c r="AO54" i="1" s="1"/>
  <c r="AI70" i="1" a="1"/>
  <c r="AI70" i="1" s="1"/>
  <c r="AN70" i="1" a="1"/>
  <c r="AN70" i="1" s="1"/>
  <c r="AJ134" i="1" a="1"/>
  <c r="AJ134" i="1" s="1"/>
  <c r="AO134" i="1" a="1"/>
  <c r="AO134" i="1" s="1"/>
  <c r="AJ150" i="1" a="1"/>
  <c r="AJ150" i="1" s="1"/>
  <c r="AO150" i="1" a="1"/>
  <c r="AO150" i="1" s="1"/>
  <c r="AI166" i="1" a="1"/>
  <c r="AI166" i="1" s="1"/>
  <c r="AN166" i="1" a="1"/>
  <c r="AN166" i="1" s="1"/>
  <c r="AK206" i="1" a="1"/>
  <c r="AK206" i="1" s="1"/>
  <c r="AP206" i="1" a="1"/>
  <c r="AP206" i="1" s="1"/>
  <c r="AJ222" i="1" a="1"/>
  <c r="AJ222" i="1" s="1"/>
  <c r="AO222" i="1" a="1"/>
  <c r="AO222" i="1" s="1"/>
  <c r="AJ246" i="1" a="1"/>
  <c r="AJ246" i="1" s="1"/>
  <c r="AO246" i="1" a="1"/>
  <c r="AO246" i="1" s="1"/>
  <c r="AK270" i="1" a="1"/>
  <c r="AK270" i="1" s="1"/>
  <c r="AP270" i="1" a="1"/>
  <c r="AP270" i="1" s="1"/>
  <c r="AK286" i="1" a="1"/>
  <c r="AK286" i="1" s="1"/>
  <c r="AP286" i="1" a="1"/>
  <c r="AP286" i="1" s="1"/>
  <c r="AJ302" i="1" a="1"/>
  <c r="AJ302" i="1" s="1"/>
  <c r="AO302" i="1" a="1"/>
  <c r="AO302" i="1" s="1"/>
  <c r="AK326" i="1" a="1"/>
  <c r="AK326" i="1" s="1"/>
  <c r="AP326" i="1" a="1"/>
  <c r="AP326" i="1" s="1"/>
  <c r="AJ358" i="1" a="1"/>
  <c r="AJ358" i="1" s="1"/>
  <c r="AO358" i="1" a="1"/>
  <c r="AO358" i="1" s="1"/>
  <c r="AJ382" i="1" a="1"/>
  <c r="AJ382" i="1" s="1"/>
  <c r="AO382" i="1" a="1"/>
  <c r="AO382" i="1" s="1"/>
  <c r="AJ422" i="1" a="1"/>
  <c r="AJ422" i="1" s="1"/>
  <c r="AO422" i="1" a="1"/>
  <c r="AO422" i="1" s="1"/>
  <c r="AJ31" i="1" a="1"/>
  <c r="AJ31" i="1" s="1"/>
  <c r="AO31" i="1" a="1"/>
  <c r="AO31" i="1" s="1"/>
  <c r="AK63" i="1" a="1"/>
  <c r="AK63" i="1" s="1"/>
  <c r="AP63" i="1" a="1"/>
  <c r="AP63" i="1" s="1"/>
  <c r="AI103" i="1" a="1"/>
  <c r="AI103" i="1" s="1"/>
  <c r="AN103" i="1" a="1"/>
  <c r="AN103" i="1" s="1"/>
  <c r="AI143" i="1" a="1"/>
  <c r="AI143" i="1" s="1"/>
  <c r="AN143" i="1" a="1"/>
  <c r="AN143" i="1" s="1"/>
  <c r="AJ159" i="1" a="1"/>
  <c r="AJ159" i="1" s="1"/>
  <c r="AO159" i="1" a="1"/>
  <c r="AO159" i="1" s="1"/>
  <c r="AI215" i="1" a="1"/>
  <c r="AI215" i="1" s="1"/>
  <c r="AN215" i="1" a="1"/>
  <c r="AN215" i="1" s="1"/>
  <c r="AK255" i="1" a="1"/>
  <c r="AK255" i="1" s="1"/>
  <c r="AP255" i="1" a="1"/>
  <c r="AP255" i="1" s="1"/>
  <c r="AI295" i="1" a="1"/>
  <c r="AI295" i="1" s="1"/>
  <c r="AN295" i="1" a="1"/>
  <c r="AN295" i="1" s="1"/>
  <c r="AK311" i="1" a="1"/>
  <c r="AK311" i="1" s="1"/>
  <c r="AP311" i="1" a="1"/>
  <c r="AP311" i="1" s="1"/>
  <c r="AK351" i="1" a="1"/>
  <c r="AK351" i="1" s="1"/>
  <c r="AP351" i="1" a="1"/>
  <c r="AP351" i="1" s="1"/>
  <c r="AJ367" i="1" a="1"/>
  <c r="AJ367" i="1" s="1"/>
  <c r="AO367" i="1" a="1"/>
  <c r="AO367" i="1" s="1"/>
  <c r="AK415" i="1" a="1"/>
  <c r="AK415" i="1" s="1"/>
  <c r="AP415" i="1" a="1"/>
  <c r="AP415" i="1" s="1"/>
  <c r="AK40" i="1" a="1"/>
  <c r="AK40" i="1" s="1"/>
  <c r="AP40" i="1" a="1"/>
  <c r="AP40" i="1" s="1"/>
  <c r="AJ80" i="1" a="1"/>
  <c r="AJ80" i="1" s="1"/>
  <c r="AO80" i="1" a="1"/>
  <c r="AO80" i="1" s="1"/>
  <c r="AI160" i="1" a="1"/>
  <c r="AI160" i="1" s="1"/>
  <c r="AN160" i="1" a="1"/>
  <c r="AN160" i="1" s="1"/>
  <c r="AK184" i="1" a="1"/>
  <c r="AK184" i="1" s="1"/>
  <c r="AP184" i="1" a="1"/>
  <c r="AP184" i="1" s="1"/>
  <c r="AI208" i="1" a="1"/>
  <c r="AI208" i="1" s="1"/>
  <c r="AN208" i="1" a="1"/>
  <c r="AN208" i="1" s="1"/>
  <c r="AI224" i="1" a="1"/>
  <c r="AI224" i="1" s="1"/>
  <c r="AN224" i="1" a="1"/>
  <c r="AN224" i="1" s="1"/>
  <c r="AK240" i="1" a="1"/>
  <c r="AK240" i="1" s="1"/>
  <c r="AP240" i="1" a="1"/>
  <c r="AP240" i="1" s="1"/>
  <c r="AJ280" i="1" a="1"/>
  <c r="AJ280" i="1" s="1"/>
  <c r="AO280" i="1" a="1"/>
  <c r="AO280" i="1" s="1"/>
  <c r="AI296" i="1" a="1"/>
  <c r="AI296" i="1" s="1"/>
  <c r="AN296" i="1" a="1"/>
  <c r="AN296" i="1" s="1"/>
  <c r="AK320" i="1" a="1"/>
  <c r="AK320" i="1" s="1"/>
  <c r="AP320" i="1" a="1"/>
  <c r="AP320" i="1" s="1"/>
  <c r="AI360" i="1" a="1"/>
  <c r="AI360" i="1" s="1"/>
  <c r="AN360" i="1" a="1"/>
  <c r="AN360" i="1" s="1"/>
  <c r="AJ384" i="1" a="1"/>
  <c r="AJ384" i="1" s="1"/>
  <c r="AO384" i="1" a="1"/>
  <c r="AO384" i="1" s="1"/>
  <c r="AI400" i="1" a="1"/>
  <c r="AI400" i="1" s="1"/>
  <c r="AN400" i="1" a="1"/>
  <c r="AN400" i="1" s="1"/>
  <c r="AK17" i="1" a="1"/>
  <c r="AK17" i="1" s="1"/>
  <c r="AP17" i="1" a="1"/>
  <c r="AP17" i="1" s="1"/>
  <c r="AJ33" i="1" a="1"/>
  <c r="AJ33" i="1" s="1"/>
  <c r="AO33" i="1" a="1"/>
  <c r="AO33" i="1" s="1"/>
  <c r="AJ57" i="1" a="1"/>
  <c r="AJ57" i="1" s="1"/>
  <c r="AO57" i="1" a="1"/>
  <c r="AO57" i="1" s="1"/>
  <c r="AJ73" i="1" a="1"/>
  <c r="AJ73" i="1" s="1"/>
  <c r="AO73" i="1" a="1"/>
  <c r="AO73" i="1" s="1"/>
  <c r="AI89" i="1" a="1"/>
  <c r="AI89" i="1" s="1"/>
  <c r="AN89" i="1" a="1"/>
  <c r="AN89" i="1" s="1"/>
  <c r="AI105" i="1" a="1"/>
  <c r="AI105" i="1" s="1"/>
  <c r="AN105" i="1" a="1"/>
  <c r="AN105" i="1" s="1"/>
  <c r="AI18" i="1" a="1"/>
  <c r="AI18" i="1" s="1"/>
  <c r="AN18" i="1" a="1"/>
  <c r="AN18" i="1" s="1"/>
  <c r="AK82" i="1" a="1"/>
  <c r="AK82" i="1" s="1"/>
  <c r="AP82" i="1" a="1"/>
  <c r="AP82" i="1" s="1"/>
  <c r="AJ98" i="1" a="1"/>
  <c r="AJ98" i="1" s="1"/>
  <c r="AO98" i="1" a="1"/>
  <c r="AO98" i="1" s="1"/>
  <c r="AK114" i="1" a="1"/>
  <c r="AK114" i="1" s="1"/>
  <c r="AP114" i="1" a="1"/>
  <c r="AP114" i="1" s="1"/>
  <c r="AK130" i="1" a="1"/>
  <c r="AK130" i="1" s="1"/>
  <c r="AP130" i="1" a="1"/>
  <c r="AP130" i="1" s="1"/>
  <c r="AK178" i="1" a="1"/>
  <c r="AK178" i="1" s="1"/>
  <c r="AP178" i="1" a="1"/>
  <c r="AP178" i="1" s="1"/>
  <c r="AI218" i="1" a="1"/>
  <c r="AI218" i="1" s="1"/>
  <c r="AN218" i="1" a="1"/>
  <c r="AN218" i="1" s="1"/>
  <c r="AI234" i="1" a="1"/>
  <c r="AI234" i="1" s="1"/>
  <c r="AN234" i="1" a="1"/>
  <c r="AN234" i="1" s="1"/>
  <c r="AK258" i="1" a="1"/>
  <c r="AK258" i="1" s="1"/>
  <c r="AP258" i="1" a="1"/>
  <c r="AP258" i="1" s="1"/>
  <c r="AI282" i="1" a="1"/>
  <c r="AI282" i="1" s="1"/>
  <c r="AN282" i="1" a="1"/>
  <c r="AN282" i="1" s="1"/>
  <c r="AK298" i="1" a="1"/>
  <c r="AK298" i="1" s="1"/>
  <c r="AP298" i="1" a="1"/>
  <c r="AP298" i="1" s="1"/>
  <c r="AK322" i="1" a="1"/>
  <c r="AK322" i="1" s="1"/>
  <c r="AP322" i="1" a="1"/>
  <c r="AP322" i="1" s="1"/>
  <c r="AK346" i="1" a="1"/>
  <c r="AK346" i="1" s="1"/>
  <c r="AP346" i="1" a="1"/>
  <c r="AP346" i="1" s="1"/>
  <c r="AK370" i="1" a="1"/>
  <c r="AK370" i="1" s="1"/>
  <c r="AP370" i="1" a="1"/>
  <c r="AP370" i="1" s="1"/>
  <c r="AI386" i="1" a="1"/>
  <c r="AI386" i="1" s="1"/>
  <c r="AN386" i="1" a="1"/>
  <c r="AN386" i="1" s="1"/>
  <c r="AI410" i="1" a="1"/>
  <c r="AI410" i="1" s="1"/>
  <c r="AN410" i="1" a="1"/>
  <c r="AN410" i="1" s="1"/>
  <c r="AJ11" i="1" a="1"/>
  <c r="AJ11" i="1" s="1"/>
  <c r="AO11" i="1" a="1"/>
  <c r="AO11" i="1" s="1"/>
  <c r="AK51" i="1" a="1"/>
  <c r="AK51" i="1" s="1"/>
  <c r="AP51" i="1" a="1"/>
  <c r="AP51" i="1" s="1"/>
  <c r="AK75" i="1" a="1"/>
  <c r="AK75" i="1" s="1"/>
  <c r="AP75" i="1" a="1"/>
  <c r="AP75" i="1" s="1"/>
  <c r="AK91" i="1" a="1"/>
  <c r="AK91" i="1" s="1"/>
  <c r="AP91" i="1" a="1"/>
  <c r="AP91" i="1" s="1"/>
  <c r="AJ107" i="1" a="1"/>
  <c r="AJ107" i="1" s="1"/>
  <c r="AO107" i="1" a="1"/>
  <c r="AO107" i="1" s="1"/>
  <c r="AI123" i="1" a="1"/>
  <c r="AI123" i="1" s="1"/>
  <c r="AN123" i="1" a="1"/>
  <c r="AN123" i="1" s="1"/>
  <c r="AJ139" i="1" a="1"/>
  <c r="AJ139" i="1" s="1"/>
  <c r="AO139" i="1" a="1"/>
  <c r="AO139" i="1" s="1"/>
  <c r="AK187" i="1" a="1"/>
  <c r="AK187" i="1" s="1"/>
  <c r="AP187" i="1" a="1"/>
  <c r="AP187" i="1" s="1"/>
  <c r="AK203" i="1" a="1"/>
  <c r="AK203" i="1" s="1"/>
  <c r="AP203" i="1" a="1"/>
  <c r="AP203" i="1" s="1"/>
  <c r="AI227" i="1" a="1"/>
  <c r="AI227" i="1" s="1"/>
  <c r="AN227" i="1" a="1"/>
  <c r="AN227" i="1" s="1"/>
  <c r="AI267" i="1" a="1"/>
  <c r="AI267" i="1" s="1"/>
  <c r="AN267" i="1" a="1"/>
  <c r="AN267" i="1" s="1"/>
  <c r="AI291" i="1" a="1"/>
  <c r="AI291" i="1" s="1"/>
  <c r="AN291" i="1" a="1"/>
  <c r="AN291" i="1" s="1"/>
  <c r="AI307" i="1" a="1"/>
  <c r="AI307" i="1" s="1"/>
  <c r="AN307" i="1" a="1"/>
  <c r="AN307" i="1" s="1"/>
  <c r="AJ347" i="1" a="1"/>
  <c r="AJ347" i="1" s="1"/>
  <c r="AO347" i="1" a="1"/>
  <c r="AO347" i="1" s="1"/>
  <c r="AI363" i="1" a="1"/>
  <c r="AI363" i="1" s="1"/>
  <c r="AN363" i="1" a="1"/>
  <c r="AN363" i="1" s="1"/>
  <c r="AK387" i="1" a="1"/>
  <c r="AK387" i="1" s="1"/>
  <c r="AP387" i="1" a="1"/>
  <c r="AP387" i="1" s="1"/>
  <c r="AK637" i="1" a="1"/>
  <c r="AK637" i="1" s="1"/>
  <c r="AP637" i="1" a="1"/>
  <c r="AP637" i="1" s="1"/>
  <c r="AK12" i="1" a="1"/>
  <c r="AK12" i="1" s="1"/>
  <c r="AP12" i="1" a="1"/>
  <c r="AP12" i="1" s="1"/>
  <c r="AJ28" i="1" a="1"/>
  <c r="AJ28" i="1" s="1"/>
  <c r="AO28" i="1" a="1"/>
  <c r="AO28" i="1" s="1"/>
  <c r="AJ44" i="1" a="1"/>
  <c r="AJ44" i="1" s="1"/>
  <c r="AO44" i="1" a="1"/>
  <c r="AO44" i="1" s="1"/>
  <c r="AK60" i="1" a="1"/>
  <c r="AK60" i="1" s="1"/>
  <c r="AP60" i="1" a="1"/>
  <c r="AP60" i="1" s="1"/>
  <c r="AK116" i="1" a="1"/>
  <c r="AK116" i="1" s="1"/>
  <c r="AP116" i="1" a="1"/>
  <c r="AP116" i="1" s="1"/>
  <c r="AK132" i="1" a="1"/>
  <c r="AK132" i="1" s="1"/>
  <c r="AP132" i="1" a="1"/>
  <c r="AP132" i="1" s="1"/>
  <c r="AK180" i="1" a="1"/>
  <c r="AK180" i="1" s="1"/>
  <c r="AP180" i="1" a="1"/>
  <c r="AP180" i="1" s="1"/>
  <c r="AJ196" i="1" a="1"/>
  <c r="AJ196" i="1" s="1"/>
  <c r="AO196" i="1" a="1"/>
  <c r="AO196" i="1" s="1"/>
  <c r="AJ220" i="1" a="1"/>
  <c r="AJ220" i="1" s="1"/>
  <c r="AO220" i="1" a="1"/>
  <c r="AO220" i="1" s="1"/>
  <c r="AJ236" i="1" a="1"/>
  <c r="AJ236" i="1" s="1"/>
  <c r="AO236" i="1" a="1"/>
  <c r="AO236" i="1" s="1"/>
  <c r="AJ260" i="1" a="1"/>
  <c r="AJ260" i="1" s="1"/>
  <c r="AO260" i="1" a="1"/>
  <c r="AO260" i="1" s="1"/>
  <c r="AK276" i="1" a="1"/>
  <c r="AK276" i="1" s="1"/>
  <c r="AP276" i="1" a="1"/>
  <c r="AP276" i="1" s="1"/>
  <c r="AI292" i="1" a="1"/>
  <c r="AI292" i="1" s="1"/>
  <c r="AN292" i="1" a="1"/>
  <c r="AN292" i="1" s="1"/>
  <c r="AK348" i="1" a="1"/>
  <c r="AK348" i="1" s="1"/>
  <c r="AP348" i="1" a="1"/>
  <c r="AP348" i="1" s="1"/>
  <c r="AK364" i="1" a="1"/>
  <c r="AK364" i="1" s="1"/>
  <c r="AP364" i="1" a="1"/>
  <c r="AP364" i="1" s="1"/>
  <c r="AK380" i="1" a="1"/>
  <c r="AK380" i="1" s="1"/>
  <c r="AP380" i="1" a="1"/>
  <c r="AP380" i="1" s="1"/>
  <c r="AK396" i="1" a="1"/>
  <c r="AK396" i="1" s="1"/>
  <c r="AP396" i="1" a="1"/>
  <c r="AP396" i="1" s="1"/>
  <c r="AJ420" i="1" a="1"/>
  <c r="AJ420" i="1" s="1"/>
  <c r="AO420" i="1" a="1"/>
  <c r="AO420" i="1" s="1"/>
  <c r="AK484" i="1" a="1"/>
  <c r="AK484" i="1" s="1"/>
  <c r="AP484" i="1" a="1"/>
  <c r="AP484" i="1" s="1"/>
  <c r="AJ508" i="1" a="1"/>
  <c r="AJ508" i="1" s="1"/>
  <c r="AO508" i="1" a="1"/>
  <c r="AO508" i="1" s="1"/>
  <c r="AK524" i="1" a="1"/>
  <c r="AK524" i="1" s="1"/>
  <c r="AP524" i="1" a="1"/>
  <c r="AP524" i="1" s="1"/>
  <c r="AJ572" i="1" a="1"/>
  <c r="AJ572" i="1" s="1"/>
  <c r="AO572" i="1" a="1"/>
  <c r="AO572" i="1" s="1"/>
  <c r="AJ596" i="1" a="1"/>
  <c r="AJ596" i="1" s="1"/>
  <c r="AO596" i="1" a="1"/>
  <c r="AO596" i="1" s="1"/>
  <c r="AI620" i="1" a="1"/>
  <c r="AI620" i="1" s="1"/>
  <c r="AN620" i="1" a="1"/>
  <c r="AN620" i="1" s="1"/>
  <c r="AJ644" i="1" a="1"/>
  <c r="AJ644" i="1" s="1"/>
  <c r="AO644" i="1" a="1"/>
  <c r="AO644" i="1" s="1"/>
  <c r="AI668" i="1" a="1"/>
  <c r="AI668" i="1" s="1"/>
  <c r="AN668" i="1" a="1"/>
  <c r="AN668" i="1" s="1"/>
  <c r="AI692" i="1" a="1"/>
  <c r="AI692" i="1" s="1"/>
  <c r="AN692" i="1" a="1"/>
  <c r="AN692" i="1" s="1"/>
  <c r="AJ616" i="1" a="1"/>
  <c r="AJ616" i="1" s="1"/>
  <c r="AO616" i="1" a="1"/>
  <c r="AO616" i="1" s="1"/>
  <c r="AJ149" i="1" a="1"/>
  <c r="AJ149" i="1" s="1"/>
  <c r="AO149" i="1" a="1"/>
  <c r="AO149" i="1" s="1"/>
  <c r="AK181" i="1" a="1"/>
  <c r="AK181" i="1" s="1"/>
  <c r="AP181" i="1" a="1"/>
  <c r="AP181" i="1" s="1"/>
  <c r="AJ197" i="1" a="1"/>
  <c r="AJ197" i="1" s="1"/>
  <c r="AO197" i="1" a="1"/>
  <c r="AO197" i="1" s="1"/>
  <c r="AI213" i="1" a="1"/>
  <c r="AI213" i="1" s="1"/>
  <c r="AN213" i="1" a="1"/>
  <c r="AN213" i="1" s="1"/>
  <c r="AK237" i="1" a="1"/>
  <c r="AK237" i="1" s="1"/>
  <c r="AP237" i="1" a="1"/>
  <c r="AP237" i="1" s="1"/>
  <c r="AK253" i="1" a="1"/>
  <c r="AK253" i="1" s="1"/>
  <c r="AP253" i="1" a="1"/>
  <c r="AP253" i="1" s="1"/>
  <c r="AI293" i="1" a="1"/>
  <c r="AI293" i="1" s="1"/>
  <c r="AN293" i="1" a="1"/>
  <c r="AN293" i="1" s="1"/>
  <c r="AK309" i="1" a="1"/>
  <c r="AK309" i="1" s="1"/>
  <c r="AP309" i="1" a="1"/>
  <c r="AP309" i="1" s="1"/>
  <c r="AK365" i="1" a="1"/>
  <c r="AK365" i="1" s="1"/>
  <c r="AP365" i="1" a="1"/>
  <c r="AP365" i="1" s="1"/>
  <c r="AK413" i="1" a="1"/>
  <c r="AK413" i="1" s="1"/>
  <c r="AP413" i="1" a="1"/>
  <c r="AP413" i="1" s="1"/>
  <c r="AK429" i="1" a="1"/>
  <c r="AK429" i="1" s="1"/>
  <c r="AP429" i="1" a="1"/>
  <c r="AP429" i="1" s="1"/>
  <c r="AK469" i="1" a="1"/>
  <c r="AK469" i="1" s="1"/>
  <c r="AP469" i="1" a="1"/>
  <c r="AP469" i="1" s="1"/>
  <c r="AI533" i="1" a="1"/>
  <c r="AI533" i="1" s="1"/>
  <c r="AN533" i="1" a="1"/>
  <c r="AN533" i="1" s="1"/>
  <c r="AI549" i="1" a="1"/>
  <c r="AI549" i="1" s="1"/>
  <c r="AN549" i="1" a="1"/>
  <c r="AN549" i="1" s="1"/>
  <c r="AJ573" i="1" a="1"/>
  <c r="AJ573" i="1" s="1"/>
  <c r="AO573" i="1" a="1"/>
  <c r="AO573" i="1" s="1"/>
  <c r="AI589" i="1" a="1"/>
  <c r="AI589" i="1" s="1"/>
  <c r="AN589" i="1" a="1"/>
  <c r="AN589" i="1" s="1"/>
  <c r="AK613" i="1" a="1"/>
  <c r="AK613" i="1" s="1"/>
  <c r="AP613" i="1" a="1"/>
  <c r="AP613" i="1" s="1"/>
  <c r="AK629" i="1" a="1"/>
  <c r="AK629" i="1" s="1"/>
  <c r="AP629" i="1" a="1"/>
  <c r="AP629" i="1" s="1"/>
  <c r="AJ653" i="1" a="1"/>
  <c r="AJ653" i="1" s="1"/>
  <c r="AO653" i="1" a="1"/>
  <c r="AO653" i="1" s="1"/>
  <c r="AK677" i="1" a="1"/>
  <c r="AK677" i="1" s="1"/>
  <c r="AP677" i="1" a="1"/>
  <c r="AP677" i="1" s="1"/>
  <c r="AJ701" i="1" a="1"/>
  <c r="AJ701" i="1" s="1"/>
  <c r="AO701" i="1" a="1"/>
  <c r="AO701" i="1" s="1"/>
  <c r="AK438" i="1" a="1"/>
  <c r="AK438" i="1" s="1"/>
  <c r="AP438" i="1" a="1"/>
  <c r="AP438" i="1" s="1"/>
  <c r="AJ478" i="1" a="1"/>
  <c r="AJ478" i="1" s="1"/>
  <c r="AO478" i="1" a="1"/>
  <c r="AO478" i="1" s="1"/>
  <c r="AI494" i="1" a="1"/>
  <c r="AI494" i="1" s="1"/>
  <c r="AN494" i="1" a="1"/>
  <c r="AN494" i="1" s="1"/>
  <c r="AI518" i="1" a="1"/>
  <c r="AI518" i="1" s="1"/>
  <c r="AN518" i="1" a="1"/>
  <c r="AN518" i="1" s="1"/>
  <c r="AI542" i="1" a="1"/>
  <c r="AI542" i="1" s="1"/>
  <c r="AN542" i="1" a="1"/>
  <c r="AN542" i="1" s="1"/>
  <c r="AK558" i="1" a="1"/>
  <c r="AK558" i="1" s="1"/>
  <c r="AP558" i="1" a="1"/>
  <c r="AP558" i="1" s="1"/>
  <c r="AJ574" i="1" a="1"/>
  <c r="AJ574" i="1" s="1"/>
  <c r="AO574" i="1" a="1"/>
  <c r="AO574" i="1" s="1"/>
  <c r="AI622" i="1" a="1"/>
  <c r="AI622" i="1" s="1"/>
  <c r="AN622" i="1" a="1"/>
  <c r="AN622" i="1" s="1"/>
  <c r="AK646" i="1" a="1"/>
  <c r="AK646" i="1" s="1"/>
  <c r="AP646" i="1" a="1"/>
  <c r="AP646" i="1" s="1"/>
  <c r="AK670" i="1" a="1"/>
  <c r="AK670" i="1" s="1"/>
  <c r="AP670" i="1" a="1"/>
  <c r="AP670" i="1" s="1"/>
  <c r="AI686" i="1" a="1"/>
  <c r="AI686" i="1" s="1"/>
  <c r="AN686" i="1" a="1"/>
  <c r="AN686" i="1" s="1"/>
  <c r="AI536" i="1" a="1"/>
  <c r="AI536" i="1" s="1"/>
  <c r="AN536" i="1" a="1"/>
  <c r="AN536" i="1" s="1"/>
  <c r="AK584" i="1" a="1"/>
  <c r="AK584" i="1" s="1"/>
  <c r="AP584" i="1" a="1"/>
  <c r="AP584" i="1" s="1"/>
  <c r="AI689" i="1" a="1"/>
  <c r="AI689" i="1" s="1"/>
  <c r="AN689" i="1" a="1"/>
  <c r="AN689" i="1" s="1"/>
  <c r="AJ463" i="1" a="1"/>
  <c r="AJ463" i="1" s="1"/>
  <c r="AO463" i="1" a="1"/>
  <c r="AO463" i="1" s="1"/>
  <c r="AK487" i="1" a="1"/>
  <c r="AK487" i="1" s="1"/>
  <c r="AP487" i="1" a="1"/>
  <c r="AP487" i="1" s="1"/>
  <c r="AK519" i="1" a="1"/>
  <c r="AK519" i="1" s="1"/>
  <c r="AP519" i="1" a="1"/>
  <c r="AP519" i="1" s="1"/>
  <c r="AJ535" i="1" a="1"/>
  <c r="AJ535" i="1" s="1"/>
  <c r="AO535" i="1" a="1"/>
  <c r="AO535" i="1" s="1"/>
  <c r="AK551" i="1" a="1"/>
  <c r="AK551" i="1" s="1"/>
  <c r="AP551" i="1" a="1"/>
  <c r="AP551" i="1" s="1"/>
  <c r="AK575" i="1" a="1"/>
  <c r="AK575" i="1" s="1"/>
  <c r="AP575" i="1" a="1"/>
  <c r="AP575" i="1" s="1"/>
  <c r="AK599" i="1" a="1"/>
  <c r="AK599" i="1" s="1"/>
  <c r="AP599" i="1" a="1"/>
  <c r="AP599" i="1" s="1"/>
  <c r="AK623" i="1" a="1"/>
  <c r="AK623" i="1" s="1"/>
  <c r="AP623" i="1" a="1"/>
  <c r="AP623" i="1" s="1"/>
  <c r="AJ639" i="1" a="1"/>
  <c r="AJ639" i="1" s="1"/>
  <c r="AO639" i="1" a="1"/>
  <c r="AO639" i="1" s="1"/>
  <c r="AI663" i="1" a="1"/>
  <c r="AI663" i="1" s="1"/>
  <c r="AN663" i="1" a="1"/>
  <c r="AN663" i="1" s="1"/>
  <c r="AI695" i="1" a="1"/>
  <c r="AI695" i="1" s="1"/>
  <c r="AN695" i="1" a="1"/>
  <c r="AN695" i="1" s="1"/>
  <c r="AK544" i="1" a="1"/>
  <c r="AK544" i="1" s="1"/>
  <c r="AP544" i="1" a="1"/>
  <c r="AP544" i="1" s="1"/>
  <c r="AI632" i="1" a="1"/>
  <c r="AI632" i="1" s="1"/>
  <c r="AN632" i="1" a="1"/>
  <c r="AN632" i="1" s="1"/>
  <c r="AJ528" i="1" a="1"/>
  <c r="AJ528" i="1" s="1"/>
  <c r="AO528" i="1" a="1"/>
  <c r="AO528" i="1" s="1"/>
  <c r="AK640" i="1" a="1"/>
  <c r="AK640" i="1" s="1"/>
  <c r="AP640" i="1" a="1"/>
  <c r="AP640" i="1" s="1"/>
  <c r="AJ113" i="1" a="1"/>
  <c r="AJ113" i="1" s="1"/>
  <c r="AO113" i="1" a="1"/>
  <c r="AO113" i="1" s="1"/>
  <c r="AJ129" i="1" a="1"/>
  <c r="AJ129" i="1" s="1"/>
  <c r="AO129" i="1" a="1"/>
  <c r="AO129" i="1" s="1"/>
  <c r="AJ161" i="1" a="1"/>
  <c r="AJ161" i="1" s="1"/>
  <c r="AO161" i="1" a="1"/>
  <c r="AO161" i="1" s="1"/>
  <c r="AK201" i="1" a="1"/>
  <c r="AK201" i="1" s="1"/>
  <c r="AP201" i="1" a="1"/>
  <c r="AP201" i="1" s="1"/>
  <c r="AK217" i="1" a="1"/>
  <c r="AK217" i="1" s="1"/>
  <c r="AP217" i="1" a="1"/>
  <c r="AP217" i="1" s="1"/>
  <c r="AI257" i="1" a="1"/>
  <c r="AI257" i="1" s="1"/>
  <c r="AN257" i="1" a="1"/>
  <c r="AN257" i="1" s="1"/>
  <c r="AK297" i="1" a="1"/>
  <c r="AK297" i="1" s="1"/>
  <c r="AP297" i="1" a="1"/>
  <c r="AP297" i="1" s="1"/>
  <c r="AI313" i="1" a="1"/>
  <c r="AI313" i="1" s="1"/>
  <c r="AN313" i="1" a="1"/>
  <c r="AN313" i="1" s="1"/>
  <c r="AI337" i="1" a="1"/>
  <c r="AI337" i="1" s="1"/>
  <c r="AN337" i="1" a="1"/>
  <c r="AN337" i="1" s="1"/>
  <c r="AJ361" i="1" a="1"/>
  <c r="AJ361" i="1" s="1"/>
  <c r="AO361" i="1" a="1"/>
  <c r="AO361" i="1" s="1"/>
  <c r="AJ401" i="1" a="1"/>
  <c r="AJ401" i="1" s="1"/>
  <c r="AO401" i="1" a="1"/>
  <c r="AO401" i="1" s="1"/>
  <c r="AJ425" i="1" a="1"/>
  <c r="AJ425" i="1" s="1"/>
  <c r="AO425" i="1" a="1"/>
  <c r="AO425" i="1" s="1"/>
  <c r="AI497" i="1" a="1"/>
  <c r="AI497" i="1" s="1"/>
  <c r="AN497" i="1" a="1"/>
  <c r="AN497" i="1" s="1"/>
  <c r="AJ513" i="1" a="1"/>
  <c r="AJ513" i="1" s="1"/>
  <c r="AO513" i="1" a="1"/>
  <c r="AO513" i="1" s="1"/>
  <c r="AJ553" i="1" a="1"/>
  <c r="AJ553" i="1" s="1"/>
  <c r="AO553" i="1" a="1"/>
  <c r="AO553" i="1" s="1"/>
  <c r="AK577" i="1" a="1"/>
  <c r="AK577" i="1" s="1"/>
  <c r="AP577" i="1" a="1"/>
  <c r="AP577" i="1" s="1"/>
  <c r="AI617" i="1" a="1"/>
  <c r="AI617" i="1" s="1"/>
  <c r="AN617" i="1" a="1"/>
  <c r="AN617" i="1" s="1"/>
  <c r="AI641" i="1" a="1"/>
  <c r="AI641" i="1" s="1"/>
  <c r="AN641" i="1" a="1"/>
  <c r="AN641" i="1" s="1"/>
  <c r="AI665" i="1" a="1"/>
  <c r="AI665" i="1" s="1"/>
  <c r="AN665" i="1" a="1"/>
  <c r="AN665" i="1" s="1"/>
  <c r="AI456" i="1" a="1"/>
  <c r="AI456" i="1" s="1"/>
  <c r="AN456" i="1" a="1"/>
  <c r="AN456" i="1" s="1"/>
  <c r="AI434" i="1" a="1"/>
  <c r="AI434" i="1" s="1"/>
  <c r="AN434" i="1" a="1"/>
  <c r="AN434" i="1" s="1"/>
  <c r="AK474" i="1" a="1"/>
  <c r="AK474" i="1" s="1"/>
  <c r="AP474" i="1" a="1"/>
  <c r="AP474" i="1" s="1"/>
  <c r="AI490" i="1" a="1"/>
  <c r="AI490" i="1" s="1"/>
  <c r="AN490" i="1" a="1"/>
  <c r="AN490" i="1" s="1"/>
  <c r="AI514" i="1" a="1"/>
  <c r="AI514" i="1" s="1"/>
  <c r="AN514" i="1" a="1"/>
  <c r="AN514" i="1" s="1"/>
  <c r="AJ538" i="1" a="1"/>
  <c r="AJ538" i="1" s="1"/>
  <c r="AO538" i="1" a="1"/>
  <c r="AO538" i="1" s="1"/>
  <c r="AJ554" i="1" a="1"/>
  <c r="AJ554" i="1" s="1"/>
  <c r="AO554" i="1" a="1"/>
  <c r="AO554" i="1" s="1"/>
  <c r="AJ578" i="1" a="1"/>
  <c r="AJ578" i="1" s="1"/>
  <c r="AO578" i="1" a="1"/>
  <c r="AO578" i="1" s="1"/>
  <c r="AI618" i="1" a="1"/>
  <c r="AI618" i="1" s="1"/>
  <c r="AN618" i="1" a="1"/>
  <c r="AN618" i="1" s="1"/>
  <c r="AK642" i="1" a="1"/>
  <c r="AK642" i="1" s="1"/>
  <c r="AP642" i="1" a="1"/>
  <c r="AP642" i="1" s="1"/>
  <c r="AI656" i="1" a="1"/>
  <c r="AI656" i="1" s="1"/>
  <c r="AN656" i="1" a="1"/>
  <c r="AN656" i="1" s="1"/>
  <c r="AI411" i="1" a="1"/>
  <c r="AI411" i="1" s="1"/>
  <c r="AN411" i="1" a="1"/>
  <c r="AN411" i="1" s="1"/>
  <c r="AK451" i="1" a="1"/>
  <c r="AK451" i="1" s="1"/>
  <c r="AP451" i="1" a="1"/>
  <c r="AP451" i="1" s="1"/>
  <c r="AJ467" i="1" a="1"/>
  <c r="AJ467" i="1" s="1"/>
  <c r="AO467" i="1" a="1"/>
  <c r="AO467" i="1" s="1"/>
  <c r="AI515" i="1" a="1"/>
  <c r="AI515" i="1" s="1"/>
  <c r="AN515" i="1" a="1"/>
  <c r="AN515" i="1" s="1"/>
  <c r="AJ547" i="1" a="1"/>
  <c r="AJ547" i="1" s="1"/>
  <c r="AO547" i="1" a="1"/>
  <c r="AO547" i="1" s="1"/>
  <c r="AK571" i="1" a="1"/>
  <c r="AK571" i="1" s="1"/>
  <c r="AP571" i="1" a="1"/>
  <c r="AP571" i="1" s="1"/>
  <c r="AK643" i="1" a="1"/>
  <c r="AK643" i="1" s="1"/>
  <c r="AP643" i="1" a="1"/>
  <c r="AP643" i="1" s="1"/>
  <c r="AJ667" i="1" a="1"/>
  <c r="AJ667" i="1" s="1"/>
  <c r="AO667" i="1" a="1"/>
  <c r="AO667" i="1" s="1"/>
  <c r="AK488" i="1" a="1"/>
  <c r="AK488" i="1" s="1"/>
  <c r="AP488" i="1" a="1"/>
  <c r="AP488" i="1" s="1"/>
  <c r="AJ688" i="1" a="1"/>
  <c r="AJ688" i="1" s="1"/>
  <c r="AO688" i="1" a="1"/>
  <c r="AO688" i="1" s="1"/>
  <c r="AO391" i="1" a="1"/>
  <c r="AO391" i="1" s="1"/>
  <c r="AP495" i="1" a="1"/>
  <c r="AP495" i="1" s="1"/>
  <c r="AO200" i="1" a="1"/>
  <c r="AO200" i="1" s="1"/>
  <c r="AO671" i="1" a="1"/>
  <c r="AO671" i="1" s="1"/>
  <c r="AK499" i="1" a="1"/>
  <c r="AK499" i="1" s="1"/>
  <c r="AP499" i="1" a="1"/>
  <c r="AP499" i="1" s="1"/>
  <c r="AJ156" i="1" a="1"/>
  <c r="AJ156" i="1" s="1"/>
  <c r="AO156" i="1" a="1"/>
  <c r="AO156" i="1" s="1"/>
  <c r="AK152" i="1" a="1"/>
  <c r="AK152" i="1" s="1"/>
  <c r="AP152" i="1" a="1"/>
  <c r="AP152" i="1" s="1"/>
  <c r="AK153" i="1" a="1"/>
  <c r="AK153" i="1" s="1"/>
  <c r="AP153" i="1" a="1"/>
  <c r="AP153" i="1" s="1"/>
  <c r="AK690" i="1" a="1"/>
  <c r="AK690" i="1" s="1"/>
  <c r="AP690" i="1" a="1"/>
  <c r="AP690" i="1" s="1"/>
  <c r="AJ498" i="1" a="1"/>
  <c r="AJ498" i="1" s="1"/>
  <c r="AO498" i="1" a="1"/>
  <c r="AO498" i="1" s="1"/>
  <c r="AJ502" i="1" a="1"/>
  <c r="AJ502" i="1" s="1"/>
  <c r="AO502" i="1" a="1"/>
  <c r="AO502" i="1" s="1"/>
  <c r="AJ691" i="1" a="1"/>
  <c r="AJ691" i="1" s="1"/>
  <c r="AO691" i="1" a="1"/>
  <c r="AO691" i="1" s="1"/>
  <c r="AJ37" i="1" a="1"/>
  <c r="AJ37" i="1" s="1"/>
  <c r="AO37" i="1" a="1"/>
  <c r="AO37" i="1" s="1"/>
  <c r="AI53" i="1" a="1"/>
  <c r="AI53" i="1" s="1"/>
  <c r="AN53" i="1" a="1"/>
  <c r="AN53" i="1" s="1"/>
  <c r="AK93" i="1" a="1"/>
  <c r="AK93" i="1" s="1"/>
  <c r="AP93" i="1" a="1"/>
  <c r="AP93" i="1" s="1"/>
  <c r="AJ109" i="1" a="1"/>
  <c r="AJ109" i="1" s="1"/>
  <c r="AO109" i="1" a="1"/>
  <c r="AO109" i="1" s="1"/>
  <c r="AI14" i="1" a="1"/>
  <c r="AI14" i="1" s="1"/>
  <c r="AN14" i="1" a="1"/>
  <c r="AN14" i="1" s="1"/>
  <c r="AJ38" i="1" a="1"/>
  <c r="AJ38" i="1" s="1"/>
  <c r="AO38" i="1" a="1"/>
  <c r="AO38" i="1" s="1"/>
  <c r="AI54" i="1" a="1"/>
  <c r="AI54" i="1" s="1"/>
  <c r="AN54" i="1" a="1"/>
  <c r="AN54" i="1" s="1"/>
  <c r="AK102" i="1" a="1"/>
  <c r="AK102" i="1" s="1"/>
  <c r="AP102" i="1" a="1"/>
  <c r="AP102" i="1" s="1"/>
  <c r="AI118" i="1" a="1"/>
  <c r="AI118" i="1" s="1"/>
  <c r="AN118" i="1" a="1"/>
  <c r="AN118" i="1" s="1"/>
  <c r="AI134" i="1" a="1"/>
  <c r="AI134" i="1" s="1"/>
  <c r="AN134" i="1" a="1"/>
  <c r="AN134" i="1" s="1"/>
  <c r="AI150" i="1" a="1"/>
  <c r="AI150" i="1" s="1"/>
  <c r="AN150" i="1" a="1"/>
  <c r="AN150" i="1" s="1"/>
  <c r="AK190" i="1" a="1"/>
  <c r="AK190" i="1" s="1"/>
  <c r="AP190" i="1" a="1"/>
  <c r="AP190" i="1" s="1"/>
  <c r="AJ206" i="1" a="1"/>
  <c r="AJ206" i="1" s="1"/>
  <c r="AO206" i="1" a="1"/>
  <c r="AO206" i="1" s="1"/>
  <c r="AJ270" i="1" a="1"/>
  <c r="AJ270" i="1" s="1"/>
  <c r="AO270" i="1" a="1"/>
  <c r="AO270" i="1" s="1"/>
  <c r="AI326" i="1" a="1"/>
  <c r="AI326" i="1" s="1"/>
  <c r="AN326" i="1" a="1"/>
  <c r="AN326" i="1" s="1"/>
  <c r="AK342" i="1" a="1"/>
  <c r="AK342" i="1" s="1"/>
  <c r="AP342" i="1" a="1"/>
  <c r="AP342" i="1" s="1"/>
  <c r="AK366" i="1" a="1"/>
  <c r="AK366" i="1" s="1"/>
  <c r="AP366" i="1" a="1"/>
  <c r="AP366" i="1" s="1"/>
  <c r="AI382" i="1" a="1"/>
  <c r="AI382" i="1" s="1"/>
  <c r="AN382" i="1" a="1"/>
  <c r="AN382" i="1" s="1"/>
  <c r="AK406" i="1" a="1"/>
  <c r="AK406" i="1" s="1"/>
  <c r="AP406" i="1" a="1"/>
  <c r="AP406" i="1" s="1"/>
  <c r="AI31" i="1" a="1"/>
  <c r="AI31" i="1" s="1"/>
  <c r="AN31" i="1" a="1"/>
  <c r="AN31" i="1" s="1"/>
  <c r="AK87" i="1" a="1"/>
  <c r="AK87" i="1" s="1"/>
  <c r="AP87" i="1" a="1"/>
  <c r="AP87" i="1" s="1"/>
  <c r="AK103" i="1" a="1"/>
  <c r="AK103" i="1" s="1"/>
  <c r="AP103" i="1" a="1"/>
  <c r="AP103" i="1" s="1"/>
  <c r="AK127" i="1" a="1"/>
  <c r="AK127" i="1" s="1"/>
  <c r="AP127" i="1" a="1"/>
  <c r="AP127" i="1" s="1"/>
  <c r="AJ143" i="1" a="1"/>
  <c r="AJ143" i="1" s="1"/>
  <c r="AO143" i="1" a="1"/>
  <c r="AO143" i="1" s="1"/>
  <c r="AK159" i="1" a="1"/>
  <c r="AK159" i="1" s="1"/>
  <c r="AP159" i="1" a="1"/>
  <c r="AP159" i="1" s="1"/>
  <c r="AJ183" i="1" a="1"/>
  <c r="AJ183" i="1" s="1"/>
  <c r="AO183" i="1" a="1"/>
  <c r="AO183" i="1" s="1"/>
  <c r="AK199" i="1" a="1"/>
  <c r="AK199" i="1" s="1"/>
  <c r="AP199" i="1" a="1"/>
  <c r="AP199" i="1" s="1"/>
  <c r="AK239" i="1" a="1"/>
  <c r="AK239" i="1" s="1"/>
  <c r="AP239" i="1" a="1"/>
  <c r="AP239" i="1" s="1"/>
  <c r="AJ255" i="1" a="1"/>
  <c r="AJ255" i="1" s="1"/>
  <c r="AO255" i="1" a="1"/>
  <c r="AO255" i="1" s="1"/>
  <c r="AI279" i="1" a="1"/>
  <c r="AI279" i="1" s="1"/>
  <c r="AN279" i="1" a="1"/>
  <c r="AN279" i="1" s="1"/>
  <c r="AK295" i="1" a="1"/>
  <c r="AK295" i="1" s="1"/>
  <c r="AP295" i="1" a="1"/>
  <c r="AP295" i="1" s="1"/>
  <c r="AJ311" i="1" a="1"/>
  <c r="AJ311" i="1" s="1"/>
  <c r="AO311" i="1" a="1"/>
  <c r="AO311" i="1" s="1"/>
  <c r="AK335" i="1" a="1"/>
  <c r="AK335" i="1" s="1"/>
  <c r="AP335" i="1" a="1"/>
  <c r="AP335" i="1" s="1"/>
  <c r="AJ351" i="1" a="1"/>
  <c r="AJ351" i="1" s="1"/>
  <c r="AO351" i="1" a="1"/>
  <c r="AO351" i="1" s="1"/>
  <c r="AK399" i="1" a="1"/>
  <c r="AK399" i="1" s="1"/>
  <c r="AP399" i="1" a="1"/>
  <c r="AP399" i="1" s="1"/>
  <c r="AJ415" i="1" a="1"/>
  <c r="AJ415" i="1" s="1"/>
  <c r="AO415" i="1" a="1"/>
  <c r="AO415" i="1" s="1"/>
  <c r="AK24" i="1" a="1"/>
  <c r="AK24" i="1" s="1"/>
  <c r="AP24" i="1" a="1"/>
  <c r="AP24" i="1" s="1"/>
  <c r="AK64" i="1" a="1"/>
  <c r="AK64" i="1" s="1"/>
  <c r="AP64" i="1" a="1"/>
  <c r="AP64" i="1" s="1"/>
  <c r="AK120" i="1" a="1"/>
  <c r="AK120" i="1" s="1"/>
  <c r="AP120" i="1" a="1"/>
  <c r="AP120" i="1" s="1"/>
  <c r="AJ136" i="1" a="1"/>
  <c r="AJ136" i="1" s="1"/>
  <c r="AO136" i="1" a="1"/>
  <c r="AO136" i="1" s="1"/>
  <c r="AJ184" i="1" a="1"/>
  <c r="AJ184" i="1" s="1"/>
  <c r="AO184" i="1" a="1"/>
  <c r="AO184" i="1" s="1"/>
  <c r="AK208" i="1" a="1"/>
  <c r="AK208" i="1" s="1"/>
  <c r="AP208" i="1" a="1"/>
  <c r="AP208" i="1" s="1"/>
  <c r="AK224" i="1" a="1"/>
  <c r="AK224" i="1" s="1"/>
  <c r="AP224" i="1" a="1"/>
  <c r="AP224" i="1" s="1"/>
  <c r="AK264" i="1" a="1"/>
  <c r="AK264" i="1" s="1"/>
  <c r="AP264" i="1" a="1"/>
  <c r="AP264" i="1" s="1"/>
  <c r="AI280" i="1" a="1"/>
  <c r="AI280" i="1" s="1"/>
  <c r="AN280" i="1" a="1"/>
  <c r="AN280" i="1" s="1"/>
  <c r="AK304" i="1" a="1"/>
  <c r="AK304" i="1" s="1"/>
  <c r="AP304" i="1" a="1"/>
  <c r="AP304" i="1" s="1"/>
  <c r="AJ344" i="1" a="1"/>
  <c r="AJ344" i="1" s="1"/>
  <c r="AO344" i="1" a="1"/>
  <c r="AO344" i="1" s="1"/>
  <c r="AK360" i="1" a="1"/>
  <c r="AK360" i="1" s="1"/>
  <c r="AP360" i="1" a="1"/>
  <c r="AP360" i="1" s="1"/>
  <c r="AI384" i="1" a="1"/>
  <c r="AI384" i="1" s="1"/>
  <c r="AN384" i="1" a="1"/>
  <c r="AN384" i="1" s="1"/>
  <c r="AJ400" i="1" a="1"/>
  <c r="AJ400" i="1" s="1"/>
  <c r="AO400" i="1" a="1"/>
  <c r="AO400" i="1" s="1"/>
  <c r="AJ424" i="1" a="1"/>
  <c r="AJ424" i="1" s="1"/>
  <c r="AO424" i="1" a="1"/>
  <c r="AO424" i="1" s="1"/>
  <c r="AJ17" i="1" a="1"/>
  <c r="AJ17" i="1" s="1"/>
  <c r="AO17" i="1" a="1"/>
  <c r="AO17" i="1" s="1"/>
  <c r="AI57" i="1" a="1"/>
  <c r="AI57" i="1" s="1"/>
  <c r="AN57" i="1" a="1"/>
  <c r="AN57" i="1" s="1"/>
  <c r="AI73" i="1" a="1"/>
  <c r="AI73" i="1" s="1"/>
  <c r="AN73" i="1" a="1"/>
  <c r="AN73" i="1" s="1"/>
  <c r="AK89" i="1" a="1"/>
  <c r="AK89" i="1" s="1"/>
  <c r="AP89" i="1" a="1"/>
  <c r="AP89" i="1" s="1"/>
  <c r="AI42" i="1" a="1"/>
  <c r="AI42" i="1" s="1"/>
  <c r="AN42" i="1" a="1"/>
  <c r="AN42" i="1" s="1"/>
  <c r="AK58" i="1" a="1"/>
  <c r="AK58" i="1" s="1"/>
  <c r="AP58" i="1" a="1"/>
  <c r="AP58" i="1" s="1"/>
  <c r="AJ82" i="1" a="1"/>
  <c r="AJ82" i="1" s="1"/>
  <c r="AO82" i="1" a="1"/>
  <c r="AO82" i="1" s="1"/>
  <c r="AJ114" i="1" a="1"/>
  <c r="AJ114" i="1" s="1"/>
  <c r="AO114" i="1" a="1"/>
  <c r="AO114" i="1" s="1"/>
  <c r="AJ178" i="1" a="1"/>
  <c r="AJ178" i="1" s="1"/>
  <c r="AO178" i="1" a="1"/>
  <c r="AO178" i="1" s="1"/>
  <c r="AK202" i="1" a="1"/>
  <c r="AK202" i="1" s="1"/>
  <c r="AP202" i="1" a="1"/>
  <c r="AP202" i="1" s="1"/>
  <c r="AK218" i="1" a="1"/>
  <c r="AK218" i="1" s="1"/>
  <c r="AP218" i="1" a="1"/>
  <c r="AP218" i="1" s="1"/>
  <c r="AJ266" i="1" a="1"/>
  <c r="AJ266" i="1" s="1"/>
  <c r="AO266" i="1" a="1"/>
  <c r="AO266" i="1" s="1"/>
  <c r="AK282" i="1" a="1"/>
  <c r="AK282" i="1" s="1"/>
  <c r="AP282" i="1" a="1"/>
  <c r="AP282" i="1" s="1"/>
  <c r="AK306" i="1" a="1"/>
  <c r="AK306" i="1" s="1"/>
  <c r="AP306" i="1" a="1"/>
  <c r="AP306" i="1" s="1"/>
  <c r="AJ346" i="1" a="1"/>
  <c r="AJ346" i="1" s="1"/>
  <c r="AO346" i="1" a="1"/>
  <c r="AO346" i="1" s="1"/>
  <c r="AI370" i="1" a="1"/>
  <c r="AI370" i="1" s="1"/>
  <c r="AN370" i="1" a="1"/>
  <c r="AN370" i="1" s="1"/>
  <c r="AK394" i="1" a="1"/>
  <c r="AK394" i="1" s="1"/>
  <c r="AP394" i="1" a="1"/>
  <c r="AP394" i="1" s="1"/>
  <c r="AK418" i="1" a="1"/>
  <c r="AK418" i="1" s="1"/>
  <c r="AP418" i="1" a="1"/>
  <c r="AP418" i="1" s="1"/>
  <c r="AI11" i="1" a="1"/>
  <c r="AI11" i="1" s="1"/>
  <c r="AN11" i="1" a="1"/>
  <c r="AN11" i="1" s="1"/>
  <c r="AK35" i="1" a="1"/>
  <c r="AK35" i="1" s="1"/>
  <c r="AP35" i="1" a="1"/>
  <c r="AP35" i="1" s="1"/>
  <c r="AJ51" i="1" a="1"/>
  <c r="AJ51" i="1" s="1"/>
  <c r="AO51" i="1" a="1"/>
  <c r="AO51" i="1" s="1"/>
  <c r="AJ75" i="1" a="1"/>
  <c r="AJ75" i="1" s="1"/>
  <c r="AO75" i="1" a="1"/>
  <c r="AO75" i="1" s="1"/>
  <c r="AJ91" i="1" a="1"/>
  <c r="AJ91" i="1" s="1"/>
  <c r="AO91" i="1" a="1"/>
  <c r="AO91" i="1" s="1"/>
  <c r="AI107" i="1" a="1"/>
  <c r="AI107" i="1" s="1"/>
  <c r="AN107" i="1" a="1"/>
  <c r="AN107" i="1" s="1"/>
  <c r="AK123" i="1" a="1"/>
  <c r="AK123" i="1" s="1"/>
  <c r="AP123" i="1" a="1"/>
  <c r="AP123" i="1" s="1"/>
  <c r="AJ171" i="1" a="1"/>
  <c r="AJ171" i="1" s="1"/>
  <c r="AO171" i="1" a="1"/>
  <c r="AO171" i="1" s="1"/>
  <c r="AJ187" i="1" a="1"/>
  <c r="AJ187" i="1" s="1"/>
  <c r="AO187" i="1" a="1"/>
  <c r="AO187" i="1" s="1"/>
  <c r="AK227" i="1" a="1"/>
  <c r="AK227" i="1" s="1"/>
  <c r="AP227" i="1" a="1"/>
  <c r="AP227" i="1" s="1"/>
  <c r="AK251" i="1" a="1"/>
  <c r="AK251" i="1" s="1"/>
  <c r="AP251" i="1" a="1"/>
  <c r="AP251" i="1" s="1"/>
  <c r="AJ275" i="1" a="1"/>
  <c r="AJ275" i="1" s="1"/>
  <c r="AO275" i="1" a="1"/>
  <c r="AO275" i="1" s="1"/>
  <c r="AK291" i="1" a="1"/>
  <c r="AK291" i="1" s="1"/>
  <c r="AP291" i="1" a="1"/>
  <c r="AP291" i="1" s="1"/>
  <c r="AK307" i="1" a="1"/>
  <c r="AK307" i="1" s="1"/>
  <c r="AP307" i="1" a="1"/>
  <c r="AP307" i="1" s="1"/>
  <c r="AK331" i="1" a="1"/>
  <c r="AK331" i="1" s="1"/>
  <c r="AP331" i="1" a="1"/>
  <c r="AP331" i="1" s="1"/>
  <c r="AK347" i="1" a="1"/>
  <c r="AK347" i="1" s="1"/>
  <c r="AP347" i="1" a="1"/>
  <c r="AP347" i="1" s="1"/>
  <c r="AK371" i="1" a="1"/>
  <c r="AK371" i="1" s="1"/>
  <c r="AP371" i="1" a="1"/>
  <c r="AP371" i="1" s="1"/>
  <c r="AJ387" i="1" a="1"/>
  <c r="AJ387" i="1" s="1"/>
  <c r="AO387" i="1" a="1"/>
  <c r="AO387" i="1" s="1"/>
  <c r="AI659" i="1" a="1"/>
  <c r="AI659" i="1" s="1"/>
  <c r="AN659" i="1" a="1"/>
  <c r="AN659" i="1" s="1"/>
  <c r="AJ12" i="1" a="1"/>
  <c r="AJ12" i="1" s="1"/>
  <c r="AO12" i="1" a="1"/>
  <c r="AO12" i="1" s="1"/>
  <c r="AI28" i="1" a="1"/>
  <c r="AI28" i="1" s="1"/>
  <c r="AN28" i="1" a="1"/>
  <c r="AN28" i="1" s="1"/>
  <c r="AI44" i="1" a="1"/>
  <c r="AI44" i="1" s="1"/>
  <c r="AN44" i="1" a="1"/>
  <c r="AN44" i="1" s="1"/>
  <c r="AK84" i="1" a="1"/>
  <c r="AK84" i="1" s="1"/>
  <c r="AP84" i="1" a="1"/>
  <c r="AP84" i="1" s="1"/>
  <c r="AK100" i="1" a="1"/>
  <c r="AK100" i="1" s="1"/>
  <c r="AP100" i="1" a="1"/>
  <c r="AP100" i="1" s="1"/>
  <c r="AJ116" i="1" a="1"/>
  <c r="AJ116" i="1" s="1"/>
  <c r="AO116" i="1" a="1"/>
  <c r="AO116" i="1" s="1"/>
  <c r="AI132" i="1" a="1"/>
  <c r="AI132" i="1" s="1"/>
  <c r="AN132" i="1" a="1"/>
  <c r="AN132" i="1" s="1"/>
  <c r="AK204" i="1" a="1"/>
  <c r="AK204" i="1" s="1"/>
  <c r="AP204" i="1" a="1"/>
  <c r="AP204" i="1" s="1"/>
  <c r="AK220" i="1" a="1"/>
  <c r="AK220" i="1" s="1"/>
  <c r="AP220" i="1" a="1"/>
  <c r="AP220" i="1" s="1"/>
  <c r="AK260" i="1" a="1"/>
  <c r="AK260" i="1" s="1"/>
  <c r="AP260" i="1" a="1"/>
  <c r="AP260" i="1" s="1"/>
  <c r="AI276" i="1" a="1"/>
  <c r="AI276" i="1" s="1"/>
  <c r="AN276" i="1" a="1"/>
  <c r="AN276" i="1" s="1"/>
  <c r="AI316" i="1" a="1"/>
  <c r="AI316" i="1" s="1"/>
  <c r="AN316" i="1" a="1"/>
  <c r="AN316" i="1" s="1"/>
  <c r="AJ348" i="1" a="1"/>
  <c r="AJ348" i="1" s="1"/>
  <c r="AO348" i="1" a="1"/>
  <c r="AO348" i="1" s="1"/>
  <c r="AI420" i="1" a="1"/>
  <c r="AI420" i="1" s="1"/>
  <c r="AN420" i="1" a="1"/>
  <c r="AN420" i="1" s="1"/>
  <c r="AJ444" i="1" a="1"/>
  <c r="AJ444" i="1" s="1"/>
  <c r="AO444" i="1" a="1"/>
  <c r="AO444" i="1" s="1"/>
  <c r="AI468" i="1" a="1"/>
  <c r="AI468" i="1" s="1"/>
  <c r="AN468" i="1" a="1"/>
  <c r="AN468" i="1" s="1"/>
  <c r="AJ484" i="1" a="1"/>
  <c r="AJ484" i="1" s="1"/>
  <c r="AO484" i="1" a="1"/>
  <c r="AO484" i="1" s="1"/>
  <c r="AI508" i="1" a="1"/>
  <c r="AI508" i="1" s="1"/>
  <c r="AN508" i="1" a="1"/>
  <c r="AN508" i="1" s="1"/>
  <c r="AJ556" i="1" a="1"/>
  <c r="AJ556" i="1" s="1"/>
  <c r="AO556" i="1" a="1"/>
  <c r="AO556" i="1" s="1"/>
  <c r="AK572" i="1" a="1"/>
  <c r="AK572" i="1" s="1"/>
  <c r="AP572" i="1" a="1"/>
  <c r="AP572" i="1" s="1"/>
  <c r="AI596" i="1" a="1"/>
  <c r="AI596" i="1" s="1"/>
  <c r="AN596" i="1" a="1"/>
  <c r="AN596" i="1" s="1"/>
  <c r="AK628" i="1" a="1"/>
  <c r="AK628" i="1" s="1"/>
  <c r="AP628" i="1" a="1"/>
  <c r="AP628" i="1" s="1"/>
  <c r="AJ652" i="1" a="1"/>
  <c r="AJ652" i="1" s="1"/>
  <c r="AO652" i="1" a="1"/>
  <c r="AO652" i="1" s="1"/>
  <c r="AK672" i="1" a="1"/>
  <c r="AK672" i="1" s="1"/>
  <c r="AP672" i="1" a="1"/>
  <c r="AP672" i="1" s="1"/>
  <c r="AJ695" i="1" a="1"/>
  <c r="AJ695" i="1" s="1"/>
  <c r="AO695" i="1" a="1"/>
  <c r="AO695" i="1" s="1"/>
  <c r="AK133" i="1" a="1"/>
  <c r="AK133" i="1" s="1"/>
  <c r="AP133" i="1" a="1"/>
  <c r="AP133" i="1" s="1"/>
  <c r="AJ181" i="1" a="1"/>
  <c r="AJ181" i="1" s="1"/>
  <c r="AO181" i="1" a="1"/>
  <c r="AO181" i="1" s="1"/>
  <c r="AK197" i="1" a="1"/>
  <c r="AK197" i="1" s="1"/>
  <c r="AP197" i="1" a="1"/>
  <c r="AP197" i="1" s="1"/>
  <c r="AJ237" i="1" a="1"/>
  <c r="AJ237" i="1" s="1"/>
  <c r="AO237" i="1" a="1"/>
  <c r="AO237" i="1" s="1"/>
  <c r="AJ253" i="1" a="1"/>
  <c r="AJ253" i="1" s="1"/>
  <c r="AO253" i="1" a="1"/>
  <c r="AO253" i="1" s="1"/>
  <c r="AI277" i="1" a="1"/>
  <c r="AI277" i="1" s="1"/>
  <c r="AN277" i="1" a="1"/>
  <c r="AN277" i="1" s="1"/>
  <c r="AK293" i="1" a="1"/>
  <c r="AK293" i="1" s="1"/>
  <c r="AP293" i="1" a="1"/>
  <c r="AP293" i="1" s="1"/>
  <c r="AJ309" i="1" a="1"/>
  <c r="AJ309" i="1" s="1"/>
  <c r="AO309" i="1" a="1"/>
  <c r="AO309" i="1" s="1"/>
  <c r="AJ333" i="1" a="1"/>
  <c r="AJ333" i="1" s="1"/>
  <c r="AO333" i="1" a="1"/>
  <c r="AO333" i="1" s="1"/>
  <c r="AJ349" i="1" a="1"/>
  <c r="AJ349" i="1" s="1"/>
  <c r="AO349" i="1" a="1"/>
  <c r="AO349" i="1" s="1"/>
  <c r="AJ365" i="1" a="1"/>
  <c r="AJ365" i="1" s="1"/>
  <c r="AO365" i="1" a="1"/>
  <c r="AO365" i="1" s="1"/>
  <c r="AK397" i="1" a="1"/>
  <c r="AK397" i="1" s="1"/>
  <c r="AP397" i="1" a="1"/>
  <c r="AP397" i="1" s="1"/>
  <c r="AJ413" i="1" a="1"/>
  <c r="AJ413" i="1" s="1"/>
  <c r="AO413" i="1" a="1"/>
  <c r="AO413" i="1" s="1"/>
  <c r="AJ437" i="1" a="1"/>
  <c r="AJ437" i="1" s="1"/>
  <c r="AO437" i="1" a="1"/>
  <c r="AO437" i="1" s="1"/>
  <c r="AK453" i="1" a="1"/>
  <c r="AK453" i="1" s="1"/>
  <c r="AP453" i="1" a="1"/>
  <c r="AP453" i="1" s="1"/>
  <c r="AI493" i="1" a="1"/>
  <c r="AI493" i="1" s="1"/>
  <c r="AN493" i="1" a="1"/>
  <c r="AN493" i="1" s="1"/>
  <c r="AJ517" i="1" a="1"/>
  <c r="AJ517" i="1" s="1"/>
  <c r="AO517" i="1" a="1"/>
  <c r="AO517" i="1" s="1"/>
  <c r="AJ533" i="1" a="1"/>
  <c r="AJ533" i="1" s="1"/>
  <c r="AO533" i="1" a="1"/>
  <c r="AO533" i="1" s="1"/>
  <c r="AJ613" i="1" a="1"/>
  <c r="AJ613" i="1" s="1"/>
  <c r="AO613" i="1" a="1"/>
  <c r="AO613" i="1" s="1"/>
  <c r="AI677" i="1" a="1"/>
  <c r="AI677" i="1" s="1"/>
  <c r="AN677" i="1" a="1"/>
  <c r="AN677" i="1" s="1"/>
  <c r="AI701" i="1" a="1"/>
  <c r="AI701" i="1" s="1"/>
  <c r="AN701" i="1" a="1"/>
  <c r="AN701" i="1" s="1"/>
  <c r="AI648" i="1" a="1"/>
  <c r="AI648" i="1" s="1"/>
  <c r="AN648" i="1" a="1"/>
  <c r="AN648" i="1" s="1"/>
  <c r="AK462" i="1" a="1"/>
  <c r="AK462" i="1" s="1"/>
  <c r="AP462" i="1" a="1"/>
  <c r="AP462" i="1" s="1"/>
  <c r="AK526" i="1" a="1"/>
  <c r="AK526" i="1" s="1"/>
  <c r="AP526" i="1" a="1"/>
  <c r="AP526" i="1" s="1"/>
  <c r="AJ542" i="1" a="1"/>
  <c r="AJ542" i="1" s="1"/>
  <c r="AO542" i="1" a="1"/>
  <c r="AO542" i="1" s="1"/>
  <c r="AJ558" i="1" a="1"/>
  <c r="AJ558" i="1" s="1"/>
  <c r="AO558" i="1" a="1"/>
  <c r="AO558" i="1" s="1"/>
  <c r="AK582" i="1" a="1"/>
  <c r="AK582" i="1" s="1"/>
  <c r="AP582" i="1" a="1"/>
  <c r="AP582" i="1" s="1"/>
  <c r="AJ670" i="1" a="1"/>
  <c r="AJ670" i="1" s="1"/>
  <c r="AO670" i="1" a="1"/>
  <c r="AO670" i="1" s="1"/>
  <c r="AK694" i="1" a="1"/>
  <c r="AK694" i="1" s="1"/>
  <c r="AP694" i="1" a="1"/>
  <c r="AP694" i="1" s="1"/>
  <c r="AI496" i="1" a="1"/>
  <c r="AI496" i="1" s="1"/>
  <c r="AN496" i="1" a="1"/>
  <c r="AN496" i="1" s="1"/>
  <c r="AK536" i="1" a="1"/>
  <c r="AK536" i="1" s="1"/>
  <c r="AP536" i="1" a="1"/>
  <c r="AP536" i="1" s="1"/>
  <c r="AK447" i="1" a="1"/>
  <c r="AK447" i="1" s="1"/>
  <c r="AP447" i="1" a="1"/>
  <c r="AP447" i="1" s="1"/>
  <c r="AJ487" i="1" a="1"/>
  <c r="AJ487" i="1" s="1"/>
  <c r="AO487" i="1" a="1"/>
  <c r="AO487" i="1" s="1"/>
  <c r="AJ519" i="1" a="1"/>
  <c r="AJ519" i="1" s="1"/>
  <c r="AO519" i="1" a="1"/>
  <c r="AO519" i="1" s="1"/>
  <c r="AI535" i="1" a="1"/>
  <c r="AI535" i="1" s="1"/>
  <c r="AN535" i="1" a="1"/>
  <c r="AN535" i="1" s="1"/>
  <c r="AJ559" i="1" a="1"/>
  <c r="AJ559" i="1" s="1"/>
  <c r="AO559" i="1" a="1"/>
  <c r="AO559" i="1" s="1"/>
  <c r="AK583" i="1" a="1"/>
  <c r="AK583" i="1" s="1"/>
  <c r="AP583" i="1" a="1"/>
  <c r="AP583" i="1" s="1"/>
  <c r="AJ623" i="1" a="1"/>
  <c r="AJ623" i="1" s="1"/>
  <c r="AO623" i="1" a="1"/>
  <c r="AO623" i="1" s="1"/>
  <c r="AI639" i="1" a="1"/>
  <c r="AI639" i="1" s="1"/>
  <c r="AN639" i="1" a="1"/>
  <c r="AN639" i="1" s="1"/>
  <c r="AK663" i="1" a="1"/>
  <c r="AK663" i="1" s="1"/>
  <c r="AP663" i="1" a="1"/>
  <c r="AP663" i="1" s="1"/>
  <c r="AK695" i="1" a="1"/>
  <c r="AK695" i="1" s="1"/>
  <c r="AP695" i="1" a="1"/>
  <c r="AP695" i="1" s="1"/>
  <c r="AI544" i="1" a="1"/>
  <c r="AI544" i="1" s="1"/>
  <c r="AN544" i="1" a="1"/>
  <c r="AN544" i="1" s="1"/>
  <c r="AK696" i="1" a="1"/>
  <c r="AK696" i="1" s="1"/>
  <c r="AP696" i="1" a="1"/>
  <c r="AP696" i="1" s="1"/>
  <c r="AI480" i="1" a="1"/>
  <c r="AI480" i="1" s="1"/>
  <c r="AN480" i="1" a="1"/>
  <c r="AN480" i="1" s="1"/>
  <c r="AJ640" i="1" a="1"/>
  <c r="AJ640" i="1" s="1"/>
  <c r="AO640" i="1" a="1"/>
  <c r="AO640" i="1" s="1"/>
  <c r="AI113" i="1" a="1"/>
  <c r="AI113" i="1" s="1"/>
  <c r="AN113" i="1" a="1"/>
  <c r="AN113" i="1" s="1"/>
  <c r="AJ185" i="1" a="1"/>
  <c r="AJ185" i="1" s="1"/>
  <c r="AO185" i="1" a="1"/>
  <c r="AO185" i="1" s="1"/>
  <c r="AJ201" i="1" a="1"/>
  <c r="AJ201" i="1" s="1"/>
  <c r="AO201" i="1" a="1"/>
  <c r="AO201" i="1" s="1"/>
  <c r="AJ241" i="1" a="1"/>
  <c r="AJ241" i="1" s="1"/>
  <c r="AO241" i="1" a="1"/>
  <c r="AO241" i="1" s="1"/>
  <c r="AK257" i="1" a="1"/>
  <c r="AK257" i="1" s="1"/>
  <c r="AP257" i="1" a="1"/>
  <c r="AP257" i="1" s="1"/>
  <c r="AK281" i="1" a="1"/>
  <c r="AK281" i="1" s="1"/>
  <c r="AP281" i="1" a="1"/>
  <c r="AP281" i="1" s="1"/>
  <c r="AJ297" i="1" a="1"/>
  <c r="AJ297" i="1" s="1"/>
  <c r="AO297" i="1" a="1"/>
  <c r="AO297" i="1" s="1"/>
  <c r="AK321" i="1" a="1"/>
  <c r="AK321" i="1" s="1"/>
  <c r="AP321" i="1" a="1"/>
  <c r="AP321" i="1" s="1"/>
  <c r="AI361" i="1" a="1"/>
  <c r="AI361" i="1" s="1"/>
  <c r="AN361" i="1" a="1"/>
  <c r="AN361" i="1" s="1"/>
  <c r="AK385" i="1" a="1"/>
  <c r="AK385" i="1" s="1"/>
  <c r="AP385" i="1" a="1"/>
  <c r="AP385" i="1" s="1"/>
  <c r="AI401" i="1" a="1"/>
  <c r="AI401" i="1" s="1"/>
  <c r="AN401" i="1" a="1"/>
  <c r="AN401" i="1" s="1"/>
  <c r="AK425" i="1" a="1"/>
  <c r="AK425" i="1" s="1"/>
  <c r="AP425" i="1" a="1"/>
  <c r="AP425" i="1" s="1"/>
  <c r="AK449" i="1" a="1"/>
  <c r="AK449" i="1" s="1"/>
  <c r="AP449" i="1" a="1"/>
  <c r="AP449" i="1" s="1"/>
  <c r="AK497" i="1" a="1"/>
  <c r="AK497" i="1" s="1"/>
  <c r="AP497" i="1" a="1"/>
  <c r="AP497" i="1" s="1"/>
  <c r="AK537" i="1" a="1"/>
  <c r="AK537" i="1" s="1"/>
  <c r="AP537" i="1" a="1"/>
  <c r="AP537" i="1" s="1"/>
  <c r="AI553" i="1" a="1"/>
  <c r="AI553" i="1" s="1"/>
  <c r="AN553" i="1" a="1"/>
  <c r="AN553" i="1" s="1"/>
  <c r="AJ577" i="1" a="1"/>
  <c r="AJ577" i="1" s="1"/>
  <c r="AO577" i="1" a="1"/>
  <c r="AO577" i="1" s="1"/>
  <c r="AK601" i="1" a="1"/>
  <c r="AK601" i="1" s="1"/>
  <c r="AP601" i="1" a="1"/>
  <c r="AP601" i="1" s="1"/>
  <c r="AK625" i="1" a="1"/>
  <c r="AK625" i="1" s="1"/>
  <c r="AP625" i="1" a="1"/>
  <c r="AP625" i="1" s="1"/>
  <c r="AK649" i="1" a="1"/>
  <c r="AK649" i="1" s="1"/>
  <c r="AP649" i="1" a="1"/>
  <c r="AP649" i="1" s="1"/>
  <c r="AK665" i="1" a="1"/>
  <c r="AK665" i="1" s="1"/>
  <c r="AP665" i="1" a="1"/>
  <c r="AP665" i="1" s="1"/>
  <c r="AJ689" i="1" a="1"/>
  <c r="AJ689" i="1" s="1"/>
  <c r="AO689" i="1" a="1"/>
  <c r="AO689" i="1" s="1"/>
  <c r="AK608" i="1" a="1"/>
  <c r="AK608" i="1" s="1"/>
  <c r="AP608" i="1" a="1"/>
  <c r="AP608" i="1" s="1"/>
  <c r="AJ458" i="1" a="1"/>
  <c r="AJ458" i="1" s="1"/>
  <c r="AO458" i="1" a="1"/>
  <c r="AO458" i="1" s="1"/>
  <c r="AJ474" i="1" a="1"/>
  <c r="AJ474" i="1" s="1"/>
  <c r="AO474" i="1" a="1"/>
  <c r="AO474" i="1" s="1"/>
  <c r="AJ522" i="1" a="1"/>
  <c r="AJ522" i="1" s="1"/>
  <c r="AO522" i="1" a="1"/>
  <c r="AO522" i="1" s="1"/>
  <c r="AI538" i="1" a="1"/>
  <c r="AI538" i="1" s="1"/>
  <c r="AN538" i="1" a="1"/>
  <c r="AN538" i="1" s="1"/>
  <c r="AK562" i="1" a="1"/>
  <c r="AK562" i="1" s="1"/>
  <c r="AP562" i="1" a="1"/>
  <c r="AP562" i="1" s="1"/>
  <c r="AK602" i="1" a="1"/>
  <c r="AK602" i="1" s="1"/>
  <c r="AP602" i="1" a="1"/>
  <c r="AP602" i="1" s="1"/>
  <c r="AK618" i="1" a="1"/>
  <c r="AK618" i="1" s="1"/>
  <c r="AP618" i="1" a="1"/>
  <c r="AP618" i="1" s="1"/>
  <c r="AJ642" i="1" a="1"/>
  <c r="AJ642" i="1" s="1"/>
  <c r="AO642" i="1" a="1"/>
  <c r="AO642" i="1" s="1"/>
  <c r="AK666" i="1" a="1"/>
  <c r="AK666" i="1" s="1"/>
  <c r="AP666" i="1" a="1"/>
  <c r="AP666" i="1" s="1"/>
  <c r="AJ698" i="1" a="1"/>
  <c r="AJ698" i="1" s="1"/>
  <c r="AO698" i="1" a="1"/>
  <c r="AO698" i="1" s="1"/>
  <c r="AJ411" i="1" a="1"/>
  <c r="AJ411" i="1" s="1"/>
  <c r="AO411" i="1" a="1"/>
  <c r="AO411" i="1" s="1"/>
  <c r="AJ451" i="1" a="1"/>
  <c r="AJ451" i="1" s="1"/>
  <c r="AO451" i="1" a="1"/>
  <c r="AO451" i="1" s="1"/>
  <c r="AJ523" i="1" a="1"/>
  <c r="AJ523" i="1" s="1"/>
  <c r="AO523" i="1" a="1"/>
  <c r="AO523" i="1" s="1"/>
  <c r="AI547" i="1" a="1"/>
  <c r="AI547" i="1" s="1"/>
  <c r="AN547" i="1" a="1"/>
  <c r="AN547" i="1" s="1"/>
  <c r="AK595" i="1" a="1"/>
  <c r="AK595" i="1" s="1"/>
  <c r="AP595" i="1" a="1"/>
  <c r="AP595" i="1" s="1"/>
  <c r="AK619" i="1" a="1"/>
  <c r="AK619" i="1" s="1"/>
  <c r="AP619" i="1" a="1"/>
  <c r="AP619" i="1" s="1"/>
  <c r="AJ643" i="1" a="1"/>
  <c r="AJ643" i="1" s="1"/>
  <c r="AO643" i="1" a="1"/>
  <c r="AO643" i="1" s="1"/>
  <c r="AI667" i="1" a="1"/>
  <c r="AI667" i="1" s="1"/>
  <c r="AN667" i="1" a="1"/>
  <c r="AN667" i="1" s="1"/>
  <c r="AJ488" i="1" a="1"/>
  <c r="AJ488" i="1" s="1"/>
  <c r="AO488" i="1" a="1"/>
  <c r="AO488" i="1" s="1"/>
  <c r="AP78" i="1" a="1"/>
  <c r="AP78" i="1" s="1"/>
  <c r="AP391" i="1" a="1"/>
  <c r="AP391" i="1" s="1"/>
  <c r="AN15" i="1" a="1"/>
  <c r="AN15" i="1" s="1"/>
  <c r="AN671" i="1" a="1"/>
  <c r="AN671" i="1" s="1"/>
  <c r="AJ503" i="1" a="1"/>
  <c r="AJ503" i="1" s="1"/>
  <c r="AO503" i="1" a="1"/>
  <c r="AO503" i="1" s="1"/>
  <c r="AK503" i="1" a="1"/>
  <c r="AK503" i="1" s="1"/>
  <c r="AP503" i="1" a="1"/>
  <c r="AP503" i="1" s="1"/>
  <c r="AJ500" i="1" a="1"/>
  <c r="AJ500" i="1" s="1"/>
  <c r="AO500" i="1" a="1"/>
  <c r="AO500" i="1" s="1"/>
  <c r="AK156" i="1" a="1"/>
  <c r="AK156" i="1" s="1"/>
  <c r="AP156" i="1" a="1"/>
  <c r="AP156" i="1" s="1"/>
  <c r="AK157" i="1" a="1"/>
  <c r="AK157" i="1" s="1"/>
  <c r="AP157" i="1" a="1"/>
  <c r="AP157" i="1" s="1"/>
  <c r="AK501" i="1" a="1"/>
  <c r="AK501" i="1" s="1"/>
  <c r="AP501" i="1" a="1"/>
  <c r="AP501" i="1" s="1"/>
  <c r="AJ154" i="1" a="1"/>
  <c r="AJ154" i="1" s="1"/>
  <c r="AO154" i="1" a="1"/>
  <c r="AO154" i="1" s="1"/>
  <c r="AK154" i="1" a="1"/>
  <c r="AK154" i="1" s="1"/>
  <c r="AP154" i="1" a="1"/>
  <c r="AP154" i="1" s="1"/>
  <c r="AK498" i="1" a="1"/>
  <c r="AK498" i="1" s="1"/>
  <c r="AP498" i="1" a="1"/>
  <c r="AP498" i="1" s="1"/>
  <c r="AK502" i="1" a="1"/>
  <c r="AK502" i="1" s="1"/>
  <c r="AP502" i="1" a="1"/>
  <c r="AP502" i="1" s="1"/>
  <c r="AK691" i="1" a="1"/>
  <c r="AK691" i="1" s="1"/>
  <c r="AP691" i="1" a="1"/>
  <c r="AP691" i="1" s="1"/>
  <c r="AK5" i="1" a="1"/>
  <c r="AK5" i="1" s="1"/>
  <c r="AP5" i="1" a="1"/>
  <c r="AP5" i="1" s="1"/>
  <c r="AK21" i="1" a="1"/>
  <c r="AK21" i="1" s="1"/>
  <c r="AP21" i="1" a="1"/>
  <c r="AP21" i="1" s="1"/>
  <c r="AI37" i="1" a="1"/>
  <c r="AI37" i="1" s="1"/>
  <c r="AN37" i="1" a="1"/>
  <c r="AN37" i="1" s="1"/>
  <c r="AI77" i="1" a="1"/>
  <c r="AI77" i="1" s="1"/>
  <c r="AN77" i="1" a="1"/>
  <c r="AN77" i="1" s="1"/>
  <c r="AJ93" i="1" a="1"/>
  <c r="AJ93" i="1" s="1"/>
  <c r="AO93" i="1" a="1"/>
  <c r="AO93" i="1" s="1"/>
  <c r="AJ22" i="1" a="1"/>
  <c r="AJ22" i="1" s="1"/>
  <c r="AO22" i="1" a="1"/>
  <c r="AO22" i="1" s="1"/>
  <c r="AI38" i="1" a="1"/>
  <c r="AI38" i="1" s="1"/>
  <c r="AN38" i="1" a="1"/>
  <c r="AN38" i="1" s="1"/>
  <c r="AJ86" i="1" a="1"/>
  <c r="AJ86" i="1" s="1"/>
  <c r="AO86" i="1" a="1"/>
  <c r="AO86" i="1" s="1"/>
  <c r="AJ102" i="1" a="1"/>
  <c r="AJ102" i="1" s="1"/>
  <c r="AO102" i="1" a="1"/>
  <c r="AO102" i="1" s="1"/>
  <c r="AK118" i="1" a="1"/>
  <c r="AK118" i="1" s="1"/>
  <c r="AP118" i="1" a="1"/>
  <c r="AP118" i="1" s="1"/>
  <c r="AK134" i="1" a="1"/>
  <c r="AK134" i="1" s="1"/>
  <c r="AP134" i="1" a="1"/>
  <c r="AP134" i="1" s="1"/>
  <c r="AK150" i="1" a="1"/>
  <c r="AK150" i="1" s="1"/>
  <c r="AP150" i="1" a="1"/>
  <c r="AP150" i="1" s="1"/>
  <c r="AK174" i="1" a="1"/>
  <c r="AK174" i="1" s="1"/>
  <c r="AP174" i="1" a="1"/>
  <c r="AP174" i="1" s="1"/>
  <c r="AJ190" i="1" a="1"/>
  <c r="AJ190" i="1" s="1"/>
  <c r="AO190" i="1" a="1"/>
  <c r="AO190" i="1" s="1"/>
  <c r="AI206" i="1" a="1"/>
  <c r="AI206" i="1" s="1"/>
  <c r="AN206" i="1" a="1"/>
  <c r="AN206" i="1" s="1"/>
  <c r="AJ230" i="1" a="1"/>
  <c r="AJ230" i="1" s="1"/>
  <c r="AO230" i="1" a="1"/>
  <c r="AO230" i="1" s="1"/>
  <c r="AJ254" i="1" a="1"/>
  <c r="AJ254" i="1" s="1"/>
  <c r="AO254" i="1" a="1"/>
  <c r="AO254" i="1" s="1"/>
  <c r="AK294" i="1" a="1"/>
  <c r="AK294" i="1" s="1"/>
  <c r="AP294" i="1" a="1"/>
  <c r="AP294" i="1" s="1"/>
  <c r="AK310" i="1" a="1"/>
  <c r="AK310" i="1" s="1"/>
  <c r="AP310" i="1" a="1"/>
  <c r="AP310" i="1" s="1"/>
  <c r="AJ366" i="1" a="1"/>
  <c r="AJ366" i="1" s="1"/>
  <c r="AO366" i="1" a="1"/>
  <c r="AO366" i="1" s="1"/>
  <c r="AI406" i="1" a="1"/>
  <c r="AI406" i="1" s="1"/>
  <c r="AN406" i="1" a="1"/>
  <c r="AN406" i="1" s="1"/>
  <c r="AK430" i="1" a="1"/>
  <c r="AK430" i="1" s="1"/>
  <c r="AP430" i="1" a="1"/>
  <c r="AP430" i="1" s="1"/>
  <c r="AK31" i="1" a="1"/>
  <c r="AK31" i="1" s="1"/>
  <c r="AP31" i="1" a="1"/>
  <c r="AP31" i="1" s="1"/>
  <c r="AI71" i="1" a="1"/>
  <c r="AI71" i="1" s="1"/>
  <c r="AN71" i="1" a="1"/>
  <c r="AN71" i="1" s="1"/>
  <c r="AJ87" i="1" a="1"/>
  <c r="AJ87" i="1" s="1"/>
  <c r="AO87" i="1" a="1"/>
  <c r="AO87" i="1" s="1"/>
  <c r="AJ103" i="1" a="1"/>
  <c r="AJ103" i="1" s="1"/>
  <c r="AO103" i="1" a="1"/>
  <c r="AO103" i="1" s="1"/>
  <c r="AI127" i="1" a="1"/>
  <c r="AI127" i="1" s="1"/>
  <c r="AN127" i="1" a="1"/>
  <c r="AN127" i="1" s="1"/>
  <c r="AK183" i="1" a="1"/>
  <c r="AK183" i="1" s="1"/>
  <c r="AP183" i="1" a="1"/>
  <c r="AP183" i="1" s="1"/>
  <c r="AI223" i="1" a="1"/>
  <c r="AI223" i="1" s="1"/>
  <c r="AN223" i="1" a="1"/>
  <c r="AN223" i="1" s="1"/>
  <c r="AJ239" i="1" a="1"/>
  <c r="AJ239" i="1" s="1"/>
  <c r="AO239" i="1" a="1"/>
  <c r="AO239" i="1" s="1"/>
  <c r="AK279" i="1" a="1"/>
  <c r="AK279" i="1" s="1"/>
  <c r="AP279" i="1" a="1"/>
  <c r="AP279" i="1" s="1"/>
  <c r="AJ295" i="1" a="1"/>
  <c r="AJ295" i="1" s="1"/>
  <c r="AO295" i="1" a="1"/>
  <c r="AO295" i="1" s="1"/>
  <c r="AK319" i="1" a="1"/>
  <c r="AK319" i="1" s="1"/>
  <c r="AP319" i="1" a="1"/>
  <c r="AP319" i="1" s="1"/>
  <c r="AJ335" i="1" a="1"/>
  <c r="AJ335" i="1" s="1"/>
  <c r="AO335" i="1" a="1"/>
  <c r="AO335" i="1" s="1"/>
  <c r="AI351" i="1" a="1"/>
  <c r="AI351" i="1" s="1"/>
  <c r="AN351" i="1" a="1"/>
  <c r="AN351" i="1" s="1"/>
  <c r="AI375" i="1" a="1"/>
  <c r="AI375" i="1" s="1"/>
  <c r="AN375" i="1" a="1"/>
  <c r="AN375" i="1" s="1"/>
  <c r="AI399" i="1" a="1"/>
  <c r="AI399" i="1" s="1"/>
  <c r="AN399" i="1" a="1"/>
  <c r="AN399" i="1" s="1"/>
  <c r="AJ24" i="1" a="1"/>
  <c r="AJ24" i="1" s="1"/>
  <c r="AO24" i="1" a="1"/>
  <c r="AO24" i="1" s="1"/>
  <c r="AJ64" i="1" a="1"/>
  <c r="AJ64" i="1" s="1"/>
  <c r="AO64" i="1" a="1"/>
  <c r="AO64" i="1" s="1"/>
  <c r="AK88" i="1" a="1"/>
  <c r="AK88" i="1" s="1"/>
  <c r="AP88" i="1" a="1"/>
  <c r="AP88" i="1" s="1"/>
  <c r="AJ104" i="1" a="1"/>
  <c r="AJ104" i="1" s="1"/>
  <c r="AO104" i="1" a="1"/>
  <c r="AO104" i="1" s="1"/>
  <c r="AJ120" i="1" a="1"/>
  <c r="AJ120" i="1" s="1"/>
  <c r="AO120" i="1" a="1"/>
  <c r="AO120" i="1" s="1"/>
  <c r="AK136" i="1" a="1"/>
  <c r="AK136" i="1" s="1"/>
  <c r="AP136" i="1" a="1"/>
  <c r="AP136" i="1" s="1"/>
  <c r="AI168" i="1" a="1"/>
  <c r="AI168" i="1" s="1"/>
  <c r="AN168" i="1" a="1"/>
  <c r="AN168" i="1" s="1"/>
  <c r="AI184" i="1" a="1"/>
  <c r="AI184" i="1" s="1"/>
  <c r="AN184" i="1" a="1"/>
  <c r="AN184" i="1" s="1"/>
  <c r="AJ208" i="1" a="1"/>
  <c r="AJ208" i="1" s="1"/>
  <c r="AO208" i="1" a="1"/>
  <c r="AO208" i="1" s="1"/>
  <c r="AI248" i="1" a="1"/>
  <c r="AI248" i="1" s="1"/>
  <c r="AN248" i="1" a="1"/>
  <c r="AN248" i="1" s="1"/>
  <c r="AJ264" i="1" a="1"/>
  <c r="AJ264" i="1" s="1"/>
  <c r="AO264" i="1" a="1"/>
  <c r="AO264" i="1" s="1"/>
  <c r="AJ304" i="1" a="1"/>
  <c r="AJ304" i="1" s="1"/>
  <c r="AO304" i="1" a="1"/>
  <c r="AO304" i="1" s="1"/>
  <c r="AJ328" i="1" a="1"/>
  <c r="AJ328" i="1" s="1"/>
  <c r="AO328" i="1" a="1"/>
  <c r="AO328" i="1" s="1"/>
  <c r="AK344" i="1" a="1"/>
  <c r="AK344" i="1" s="1"/>
  <c r="AP344" i="1" a="1"/>
  <c r="AP344" i="1" s="1"/>
  <c r="AJ360" i="1" a="1"/>
  <c r="AJ360" i="1" s="1"/>
  <c r="AO360" i="1" a="1"/>
  <c r="AO360" i="1" s="1"/>
  <c r="AK384" i="1" a="1"/>
  <c r="AK384" i="1" s="1"/>
  <c r="AP384" i="1" a="1"/>
  <c r="AP384" i="1" s="1"/>
  <c r="AK400" i="1" a="1"/>
  <c r="AK400" i="1" s="1"/>
  <c r="AP400" i="1" a="1"/>
  <c r="AP400" i="1" s="1"/>
  <c r="AK424" i="1" a="1"/>
  <c r="AK424" i="1" s="1"/>
  <c r="AP424" i="1" a="1"/>
  <c r="AP424" i="1" s="1"/>
  <c r="AI17" i="1" a="1"/>
  <c r="AI17" i="1" s="1"/>
  <c r="AN17" i="1" a="1"/>
  <c r="AN17" i="1" s="1"/>
  <c r="AK41" i="1" a="1"/>
  <c r="AK41" i="1" s="1"/>
  <c r="AP41" i="1" a="1"/>
  <c r="AP41" i="1" s="1"/>
  <c r="AK57" i="1" a="1"/>
  <c r="AK57" i="1" s="1"/>
  <c r="AP57" i="1" a="1"/>
  <c r="AP57" i="1" s="1"/>
  <c r="AK10" i="1" a="1"/>
  <c r="AK10" i="1" s="1"/>
  <c r="AP10" i="1" a="1"/>
  <c r="AP10" i="1" s="1"/>
  <c r="AK26" i="1" a="1"/>
  <c r="AK26" i="1" s="1"/>
  <c r="AP26" i="1" a="1"/>
  <c r="AP26" i="1" s="1"/>
  <c r="AK42" i="1" a="1"/>
  <c r="AK42" i="1" s="1"/>
  <c r="AP42" i="1" a="1"/>
  <c r="AP42" i="1" s="1"/>
  <c r="AJ58" i="1" a="1"/>
  <c r="AJ58" i="1" s="1"/>
  <c r="AO58" i="1" a="1"/>
  <c r="AO58" i="1" s="1"/>
  <c r="AI82" i="1" a="1"/>
  <c r="AI82" i="1" s="1"/>
  <c r="AN82" i="1" a="1"/>
  <c r="AN82" i="1" s="1"/>
  <c r="AK98" i="1" a="1"/>
  <c r="AK98" i="1" s="1"/>
  <c r="AP98" i="1" a="1"/>
  <c r="AP98" i="1" s="1"/>
  <c r="AJ138" i="1" a="1"/>
  <c r="AJ138" i="1" s="1"/>
  <c r="AO138" i="1" a="1"/>
  <c r="AO138" i="1" s="1"/>
  <c r="AJ162" i="1" a="1"/>
  <c r="AJ162" i="1" s="1"/>
  <c r="AO162" i="1" a="1"/>
  <c r="AO162" i="1" s="1"/>
  <c r="AJ202" i="1" a="1"/>
  <c r="AJ202" i="1" s="1"/>
  <c r="AO202" i="1" a="1"/>
  <c r="AO202" i="1" s="1"/>
  <c r="AJ242" i="1" a="1"/>
  <c r="AJ242" i="1" s="1"/>
  <c r="AO242" i="1" a="1"/>
  <c r="AO242" i="1" s="1"/>
  <c r="AI266" i="1" a="1"/>
  <c r="AI266" i="1" s="1"/>
  <c r="AN266" i="1" a="1"/>
  <c r="AN266" i="1" s="1"/>
  <c r="AK290" i="1" a="1"/>
  <c r="AK290" i="1" s="1"/>
  <c r="AP290" i="1" a="1"/>
  <c r="AP290" i="1" s="1"/>
  <c r="AJ306" i="1" a="1"/>
  <c r="AJ306" i="1" s="1"/>
  <c r="AO306" i="1" a="1"/>
  <c r="AO306" i="1" s="1"/>
  <c r="AK330" i="1" a="1"/>
  <c r="AK330" i="1" s="1"/>
  <c r="AP330" i="1" a="1"/>
  <c r="AP330" i="1" s="1"/>
  <c r="AJ370" i="1" a="1"/>
  <c r="AJ370" i="1" s="1"/>
  <c r="AO370" i="1" a="1"/>
  <c r="AO370" i="1" s="1"/>
  <c r="AJ394" i="1" a="1"/>
  <c r="AJ394" i="1" s="1"/>
  <c r="AO394" i="1" a="1"/>
  <c r="AO394" i="1" s="1"/>
  <c r="AI418" i="1" a="1"/>
  <c r="AI418" i="1" s="1"/>
  <c r="AN418" i="1" a="1"/>
  <c r="AN418" i="1" s="1"/>
  <c r="AJ35" i="1" a="1"/>
  <c r="AJ35" i="1" s="1"/>
  <c r="AO35" i="1" a="1"/>
  <c r="AO35" i="1" s="1"/>
  <c r="AI75" i="1" a="1"/>
  <c r="AI75" i="1" s="1"/>
  <c r="AN75" i="1" a="1"/>
  <c r="AN75" i="1" s="1"/>
  <c r="AI91" i="1" a="1"/>
  <c r="AI91" i="1" s="1"/>
  <c r="AN91" i="1" a="1"/>
  <c r="AN91" i="1" s="1"/>
  <c r="AI131" i="1" a="1"/>
  <c r="AI131" i="1" s="1"/>
  <c r="AN131" i="1" a="1"/>
  <c r="AN131" i="1" s="1"/>
  <c r="AI171" i="1" a="1"/>
  <c r="AI171" i="1" s="1"/>
  <c r="AN171" i="1" a="1"/>
  <c r="AN171" i="1" s="1"/>
  <c r="AI187" i="1" a="1"/>
  <c r="AI187" i="1" s="1"/>
  <c r="AN187" i="1" a="1"/>
  <c r="AN187" i="1" s="1"/>
  <c r="AJ211" i="1" a="1"/>
  <c r="AJ211" i="1" s="1"/>
  <c r="AO211" i="1" a="1"/>
  <c r="AO211" i="1" s="1"/>
  <c r="AJ227" i="1" a="1"/>
  <c r="AJ227" i="1" s="1"/>
  <c r="AO227" i="1" a="1"/>
  <c r="AO227" i="1" s="1"/>
  <c r="AJ251" i="1" a="1"/>
  <c r="AJ251" i="1" s="1"/>
  <c r="AO251" i="1" a="1"/>
  <c r="AO251" i="1" s="1"/>
  <c r="AI275" i="1" a="1"/>
  <c r="AI275" i="1" s="1"/>
  <c r="AN275" i="1" a="1"/>
  <c r="AN275" i="1" s="1"/>
  <c r="AJ315" i="1" a="1"/>
  <c r="AJ315" i="1" s="1"/>
  <c r="AO315" i="1" a="1"/>
  <c r="AO315" i="1" s="1"/>
  <c r="AJ371" i="1" a="1"/>
  <c r="AJ371" i="1" s="1"/>
  <c r="AO371" i="1" a="1"/>
  <c r="AO371" i="1" s="1"/>
  <c r="AK669" i="1" a="1"/>
  <c r="AK669" i="1" s="1"/>
  <c r="AP669" i="1" a="1"/>
  <c r="AP669" i="1" s="1"/>
  <c r="AI12" i="1" a="1"/>
  <c r="AI12" i="1" s="1"/>
  <c r="AN12" i="1" a="1"/>
  <c r="AN12" i="1" s="1"/>
  <c r="AK28" i="1" a="1"/>
  <c r="AK28" i="1" s="1"/>
  <c r="AP28" i="1" a="1"/>
  <c r="AP28" i="1" s="1"/>
  <c r="AI68" i="1" a="1"/>
  <c r="AI68" i="1" s="1"/>
  <c r="AN68" i="1" a="1"/>
  <c r="AN68" i="1" s="1"/>
  <c r="AJ84" i="1" a="1"/>
  <c r="AJ84" i="1" s="1"/>
  <c r="AO84" i="1" a="1"/>
  <c r="AO84" i="1" s="1"/>
  <c r="AJ100" i="1" a="1"/>
  <c r="AJ100" i="1" s="1"/>
  <c r="AO100" i="1" a="1"/>
  <c r="AO100" i="1" s="1"/>
  <c r="AI116" i="1" a="1"/>
  <c r="AI116" i="1" s="1"/>
  <c r="AN116" i="1" a="1"/>
  <c r="AN116" i="1" s="1"/>
  <c r="AJ140" i="1" a="1"/>
  <c r="AJ140" i="1" s="1"/>
  <c r="AO140" i="1" a="1"/>
  <c r="AO140" i="1" s="1"/>
  <c r="AK164" i="1" a="1"/>
  <c r="AK164" i="1" s="1"/>
  <c r="AP164" i="1" a="1"/>
  <c r="AP164" i="1" s="1"/>
  <c r="AI204" i="1" a="1"/>
  <c r="AI204" i="1" s="1"/>
  <c r="AN204" i="1" a="1"/>
  <c r="AN204" i="1" s="1"/>
  <c r="AK244" i="1" a="1"/>
  <c r="AK244" i="1" s="1"/>
  <c r="AP244" i="1" a="1"/>
  <c r="AP244" i="1" s="1"/>
  <c r="AI260" i="1" a="1"/>
  <c r="AI260" i="1" s="1"/>
  <c r="AN260" i="1" a="1"/>
  <c r="AN260" i="1" s="1"/>
  <c r="AJ300" i="1" a="1"/>
  <c r="AJ300" i="1" s="1"/>
  <c r="AO300" i="1" a="1"/>
  <c r="AO300" i="1" s="1"/>
  <c r="AK316" i="1" a="1"/>
  <c r="AK316" i="1" s="1"/>
  <c r="AP316" i="1" a="1"/>
  <c r="AP316" i="1" s="1"/>
  <c r="AJ332" i="1" a="1"/>
  <c r="AJ332" i="1" s="1"/>
  <c r="AO332" i="1" a="1"/>
  <c r="AO332" i="1" s="1"/>
  <c r="AI348" i="1" a="1"/>
  <c r="AI348" i="1" s="1"/>
  <c r="AN348" i="1" a="1"/>
  <c r="AN348" i="1" s="1"/>
  <c r="AJ372" i="1" a="1"/>
  <c r="AJ372" i="1" s="1"/>
  <c r="AO372" i="1" a="1"/>
  <c r="AO372" i="1" s="1"/>
  <c r="AJ388" i="1" a="1"/>
  <c r="AJ388" i="1" s="1"/>
  <c r="AO388" i="1" a="1"/>
  <c r="AO388" i="1" s="1"/>
  <c r="AI404" i="1" a="1"/>
  <c r="AI404" i="1" s="1"/>
  <c r="AN404" i="1" a="1"/>
  <c r="AN404" i="1" s="1"/>
  <c r="AK444" i="1" a="1"/>
  <c r="AK444" i="1" s="1"/>
  <c r="AP444" i="1" a="1"/>
  <c r="AP444" i="1" s="1"/>
  <c r="AK468" i="1" a="1"/>
  <c r="AK468" i="1" s="1"/>
  <c r="AP468" i="1" a="1"/>
  <c r="AP468" i="1" s="1"/>
  <c r="AK508" i="1" a="1"/>
  <c r="AK508" i="1" s="1"/>
  <c r="AP508" i="1" a="1"/>
  <c r="AP508" i="1" s="1"/>
  <c r="AI532" i="1" a="1"/>
  <c r="AI532" i="1" s="1"/>
  <c r="AN532" i="1" a="1"/>
  <c r="AN532" i="1" s="1"/>
  <c r="AK556" i="1" a="1"/>
  <c r="AK556" i="1" s="1"/>
  <c r="AP556" i="1" a="1"/>
  <c r="AP556" i="1" s="1"/>
  <c r="AK580" i="1" a="1"/>
  <c r="AK580" i="1" s="1"/>
  <c r="AP580" i="1" a="1"/>
  <c r="AP580" i="1" s="1"/>
  <c r="AK604" i="1" a="1"/>
  <c r="AK604" i="1" s="1"/>
  <c r="AP604" i="1" a="1"/>
  <c r="AP604" i="1" s="1"/>
  <c r="AJ628" i="1" a="1"/>
  <c r="AJ628" i="1" s="1"/>
  <c r="AO628" i="1" a="1"/>
  <c r="AO628" i="1" s="1"/>
  <c r="AK676" i="1" a="1"/>
  <c r="AK676" i="1" s="1"/>
  <c r="AP676" i="1" a="1"/>
  <c r="AP676" i="1" s="1"/>
  <c r="AK700" i="1" a="1"/>
  <c r="AK700" i="1" s="1"/>
  <c r="AP700" i="1" a="1"/>
  <c r="AP700" i="1" s="1"/>
  <c r="AJ672" i="1" a="1"/>
  <c r="AJ672" i="1" s="1"/>
  <c r="AO672" i="1" a="1"/>
  <c r="AO672" i="1" s="1"/>
  <c r="AK117" i="1" a="1"/>
  <c r="AK117" i="1" s="1"/>
  <c r="AP117" i="1" a="1"/>
  <c r="AP117" i="1" s="1"/>
  <c r="AJ133" i="1" a="1"/>
  <c r="AJ133" i="1" s="1"/>
  <c r="AO133" i="1" a="1"/>
  <c r="AO133" i="1" s="1"/>
  <c r="AI165" i="1" a="1"/>
  <c r="AI165" i="1" s="1"/>
  <c r="AN165" i="1" a="1"/>
  <c r="AN165" i="1" s="1"/>
  <c r="AI181" i="1" a="1"/>
  <c r="AI181" i="1" s="1"/>
  <c r="AN181" i="1" a="1"/>
  <c r="AN181" i="1" s="1"/>
  <c r="AJ221" i="1" a="1"/>
  <c r="AJ221" i="1" s="1"/>
  <c r="AO221" i="1" a="1"/>
  <c r="AO221" i="1" s="1"/>
  <c r="AI237" i="1" a="1"/>
  <c r="AI237" i="1" s="1"/>
  <c r="AN237" i="1" a="1"/>
  <c r="AN237" i="1" s="1"/>
  <c r="AK277" i="1" a="1"/>
  <c r="AK277" i="1" s="1"/>
  <c r="AP277" i="1" a="1"/>
  <c r="AP277" i="1" s="1"/>
  <c r="AJ293" i="1" a="1"/>
  <c r="AJ293" i="1" s="1"/>
  <c r="AO293" i="1" a="1"/>
  <c r="AO293" i="1" s="1"/>
  <c r="AK349" i="1" a="1"/>
  <c r="AK349" i="1" s="1"/>
  <c r="AP349" i="1" a="1"/>
  <c r="AP349" i="1" s="1"/>
  <c r="AJ397" i="1" a="1"/>
  <c r="AJ397" i="1" s="1"/>
  <c r="AO397" i="1" a="1"/>
  <c r="AO397" i="1" s="1"/>
  <c r="AI413" i="1" a="1"/>
  <c r="AI413" i="1" s="1"/>
  <c r="AN413" i="1" a="1"/>
  <c r="AN413" i="1" s="1"/>
  <c r="AK437" i="1" a="1"/>
  <c r="AK437" i="1" s="1"/>
  <c r="AP437" i="1" a="1"/>
  <c r="AP437" i="1" s="1"/>
  <c r="AJ477" i="1" a="1"/>
  <c r="AJ477" i="1" s="1"/>
  <c r="AO477" i="1" a="1"/>
  <c r="AO477" i="1" s="1"/>
  <c r="AK493" i="1" a="1"/>
  <c r="AK493" i="1" s="1"/>
  <c r="AP493" i="1" a="1"/>
  <c r="AP493" i="1" s="1"/>
  <c r="AI517" i="1" a="1"/>
  <c r="AI517" i="1" s="1"/>
  <c r="AN517" i="1" a="1"/>
  <c r="AN517" i="1" s="1"/>
  <c r="AK533" i="1" a="1"/>
  <c r="AK533" i="1" s="1"/>
  <c r="AP533" i="1" a="1"/>
  <c r="AP533" i="1" s="1"/>
  <c r="AJ557" i="1" a="1"/>
  <c r="AJ557" i="1" s="1"/>
  <c r="AO557" i="1" a="1"/>
  <c r="AO557" i="1" s="1"/>
  <c r="AI597" i="1" a="1"/>
  <c r="AI597" i="1" s="1"/>
  <c r="AN597" i="1" a="1"/>
  <c r="AN597" i="1" s="1"/>
  <c r="AJ637" i="1" a="1"/>
  <c r="AJ637" i="1" s="1"/>
  <c r="AO637" i="1" a="1"/>
  <c r="AO637" i="1" s="1"/>
  <c r="AI661" i="1" a="1"/>
  <c r="AI661" i="1" s="1"/>
  <c r="AN661" i="1" a="1"/>
  <c r="AN661" i="1" s="1"/>
  <c r="AK648" i="1" a="1"/>
  <c r="AK648" i="1" s="1"/>
  <c r="AP648" i="1" a="1"/>
  <c r="AP648" i="1" s="1"/>
  <c r="AK446" i="1" a="1"/>
  <c r="AK446" i="1" s="1"/>
  <c r="AP446" i="1" a="1"/>
  <c r="AP446" i="1" s="1"/>
  <c r="AJ462" i="1" a="1"/>
  <c r="AJ462" i="1" s="1"/>
  <c r="AO462" i="1" a="1"/>
  <c r="AO462" i="1" s="1"/>
  <c r="AK486" i="1" a="1"/>
  <c r="AK486" i="1" s="1"/>
  <c r="AP486" i="1" a="1"/>
  <c r="AP486" i="1" s="1"/>
  <c r="AI502" i="1" a="1"/>
  <c r="AI502" i="1" s="1"/>
  <c r="AN502" i="1" a="1"/>
  <c r="AN502" i="1" s="1"/>
  <c r="AJ526" i="1" a="1"/>
  <c r="AJ526" i="1" s="1"/>
  <c r="AO526" i="1" a="1"/>
  <c r="AO526" i="1" s="1"/>
  <c r="AI566" i="1" a="1"/>
  <c r="AI566" i="1" s="1"/>
  <c r="AN566" i="1" a="1"/>
  <c r="AN566" i="1" s="1"/>
  <c r="AK606" i="1" a="1"/>
  <c r="AK606" i="1" s="1"/>
  <c r="AP606" i="1" a="1"/>
  <c r="AP606" i="1" s="1"/>
  <c r="AK630" i="1" a="1"/>
  <c r="AK630" i="1" s="1"/>
  <c r="AP630" i="1" a="1"/>
  <c r="AP630" i="1" s="1"/>
  <c r="AJ654" i="1" a="1"/>
  <c r="AJ654" i="1" s="1"/>
  <c r="AO654" i="1" a="1"/>
  <c r="AO654" i="1" s="1"/>
  <c r="AI670" i="1" a="1"/>
  <c r="AI670" i="1" s="1"/>
  <c r="AN670" i="1" a="1"/>
  <c r="AN670" i="1" s="1"/>
  <c r="AJ694" i="1" a="1"/>
  <c r="AJ694" i="1" s="1"/>
  <c r="AO694" i="1" a="1"/>
  <c r="AO694" i="1" s="1"/>
  <c r="AK496" i="1" a="1"/>
  <c r="AK496" i="1" s="1"/>
  <c r="AP496" i="1" a="1"/>
  <c r="AP496" i="1" s="1"/>
  <c r="AJ536" i="1" a="1"/>
  <c r="AJ536" i="1" s="1"/>
  <c r="AO536" i="1" a="1"/>
  <c r="AO536" i="1" s="1"/>
  <c r="AI616" i="1" a="1"/>
  <c r="AI616" i="1" s="1"/>
  <c r="AN616" i="1" a="1"/>
  <c r="AN616" i="1" s="1"/>
  <c r="AI447" i="1" a="1"/>
  <c r="AI447" i="1" s="1"/>
  <c r="AN447" i="1" a="1"/>
  <c r="AN447" i="1" s="1"/>
  <c r="AK471" i="1" a="1"/>
  <c r="AK471" i="1" s="1"/>
  <c r="AP471" i="1" a="1"/>
  <c r="AP471" i="1" s="1"/>
  <c r="AK543" i="1" a="1"/>
  <c r="AK543" i="1" s="1"/>
  <c r="AP543" i="1" a="1"/>
  <c r="AP543" i="1" s="1"/>
  <c r="AK559" i="1" a="1"/>
  <c r="AK559" i="1" s="1"/>
  <c r="AP559" i="1" a="1"/>
  <c r="AP559" i="1" s="1"/>
  <c r="AI583" i="1" a="1"/>
  <c r="AI583" i="1" s="1"/>
  <c r="AN583" i="1" a="1"/>
  <c r="AN583" i="1" s="1"/>
  <c r="AK607" i="1" a="1"/>
  <c r="AK607" i="1" s="1"/>
  <c r="AP607" i="1" a="1"/>
  <c r="AP607" i="1" s="1"/>
  <c r="AI623" i="1" a="1"/>
  <c r="AI623" i="1" s="1"/>
  <c r="AN623" i="1" a="1"/>
  <c r="AN623" i="1" s="1"/>
  <c r="AK647" i="1" a="1"/>
  <c r="AK647" i="1" s="1"/>
  <c r="AP647" i="1" a="1"/>
  <c r="AP647" i="1" s="1"/>
  <c r="AJ696" i="1" a="1"/>
  <c r="AJ696" i="1" s="1"/>
  <c r="AO696" i="1" a="1"/>
  <c r="AO696" i="1" s="1"/>
  <c r="AJ480" i="1" a="1"/>
  <c r="AJ480" i="1" s="1"/>
  <c r="AO480" i="1" a="1"/>
  <c r="AO480" i="1" s="1"/>
  <c r="AJ552" i="1" a="1"/>
  <c r="AJ552" i="1" s="1"/>
  <c r="AO552" i="1" a="1"/>
  <c r="AO552" i="1" s="1"/>
  <c r="AI640" i="1" a="1"/>
  <c r="AI640" i="1" s="1"/>
  <c r="AN640" i="1" a="1"/>
  <c r="AN640" i="1" s="1"/>
  <c r="AK137" i="1" a="1"/>
  <c r="AK137" i="1" s="1"/>
  <c r="AP137" i="1" a="1"/>
  <c r="AP137" i="1" s="1"/>
  <c r="AK169" i="1" a="1"/>
  <c r="AK169" i="1" s="1"/>
  <c r="AP169" i="1" a="1"/>
  <c r="AP169" i="1" s="1"/>
  <c r="AK185" i="1" a="1"/>
  <c r="AK185" i="1" s="1"/>
  <c r="AP185" i="1" a="1"/>
  <c r="AP185" i="1" s="1"/>
  <c r="AK225" i="1" a="1"/>
  <c r="AK225" i="1" s="1"/>
  <c r="AP225" i="1" a="1"/>
  <c r="AP225" i="1" s="1"/>
  <c r="AJ281" i="1" a="1"/>
  <c r="AJ281" i="1" s="1"/>
  <c r="AO281" i="1" a="1"/>
  <c r="AO281" i="1" s="1"/>
  <c r="AI297" i="1" a="1"/>
  <c r="AI297" i="1" s="1"/>
  <c r="AN297" i="1" a="1"/>
  <c r="AN297" i="1" s="1"/>
  <c r="AJ321" i="1" a="1"/>
  <c r="AJ321" i="1" s="1"/>
  <c r="AO321" i="1" a="1"/>
  <c r="AO321" i="1" s="1"/>
  <c r="AJ345" i="1" a="1"/>
  <c r="AJ345" i="1" s="1"/>
  <c r="AO345" i="1" a="1"/>
  <c r="AO345" i="1" s="1"/>
  <c r="AK361" i="1" a="1"/>
  <c r="AK361" i="1" s="1"/>
  <c r="AP361" i="1" a="1"/>
  <c r="AP361" i="1" s="1"/>
  <c r="AJ385" i="1" a="1"/>
  <c r="AJ385" i="1" s="1"/>
  <c r="AO385" i="1" a="1"/>
  <c r="AO385" i="1" s="1"/>
  <c r="AK409" i="1" a="1"/>
  <c r="AK409" i="1" s="1"/>
  <c r="AP409" i="1" a="1"/>
  <c r="AP409" i="1" s="1"/>
  <c r="AJ473" i="1" a="1"/>
  <c r="AJ473" i="1" s="1"/>
  <c r="AO473" i="1" a="1"/>
  <c r="AO473" i="1" s="1"/>
  <c r="AJ521" i="1" a="1"/>
  <c r="AJ521" i="1" s="1"/>
  <c r="AO521" i="1" a="1"/>
  <c r="AO521" i="1" s="1"/>
  <c r="AJ537" i="1" a="1"/>
  <c r="AJ537" i="1" s="1"/>
  <c r="AO537" i="1" a="1"/>
  <c r="AO537" i="1" s="1"/>
  <c r="AK561" i="1" a="1"/>
  <c r="AK561" i="1" s="1"/>
  <c r="AP561" i="1" a="1"/>
  <c r="AP561" i="1" s="1"/>
  <c r="AI577" i="1" a="1"/>
  <c r="AI577" i="1" s="1"/>
  <c r="AN577" i="1" a="1"/>
  <c r="AN577" i="1" s="1"/>
  <c r="AJ625" i="1" a="1"/>
  <c r="AJ625" i="1" s="1"/>
  <c r="AO625" i="1" a="1"/>
  <c r="AO625" i="1" s="1"/>
  <c r="AJ649" i="1" a="1"/>
  <c r="AJ649" i="1" s="1"/>
  <c r="AO649" i="1" a="1"/>
  <c r="AO649" i="1" s="1"/>
  <c r="AI608" i="1" a="1"/>
  <c r="AI608" i="1" s="1"/>
  <c r="AN608" i="1" a="1"/>
  <c r="AN608" i="1" s="1"/>
  <c r="AK442" i="1" a="1"/>
  <c r="AK442" i="1" s="1"/>
  <c r="AP442" i="1" a="1"/>
  <c r="AP442" i="1" s="1"/>
  <c r="AI458" i="1" a="1"/>
  <c r="AI458" i="1" s="1"/>
  <c r="AN458" i="1" a="1"/>
  <c r="AN458" i="1" s="1"/>
  <c r="AI506" i="1" a="1"/>
  <c r="AI506" i="1" s="1"/>
  <c r="AN506" i="1" a="1"/>
  <c r="AN506" i="1" s="1"/>
  <c r="AK522" i="1" a="1"/>
  <c r="AK522" i="1" s="1"/>
  <c r="AP522" i="1" a="1"/>
  <c r="AP522" i="1" s="1"/>
  <c r="AK538" i="1" a="1"/>
  <c r="AK538" i="1" s="1"/>
  <c r="AP538" i="1" a="1"/>
  <c r="AP538" i="1" s="1"/>
  <c r="AJ562" i="1" a="1"/>
  <c r="AJ562" i="1" s="1"/>
  <c r="AO562" i="1" a="1"/>
  <c r="AO562" i="1" s="1"/>
  <c r="AI586" i="1" a="1"/>
  <c r="AI586" i="1" s="1"/>
  <c r="AN586" i="1" a="1"/>
  <c r="AN586" i="1" s="1"/>
  <c r="AJ602" i="1" a="1"/>
  <c r="AJ602" i="1" s="1"/>
  <c r="AO602" i="1" a="1"/>
  <c r="AO602" i="1" s="1"/>
  <c r="AK626" i="1" a="1"/>
  <c r="AK626" i="1" s="1"/>
  <c r="AP626" i="1" a="1"/>
  <c r="AP626" i="1" s="1"/>
  <c r="AJ650" i="1" a="1"/>
  <c r="AJ650" i="1" s="1"/>
  <c r="AO650" i="1" a="1"/>
  <c r="AO650" i="1" s="1"/>
  <c r="AJ666" i="1" a="1"/>
  <c r="AJ666" i="1" s="1"/>
  <c r="AO666" i="1" a="1"/>
  <c r="AO666" i="1" s="1"/>
  <c r="AK635" i="1" a="1"/>
  <c r="AK635" i="1" s="1"/>
  <c r="AP635" i="1" a="1"/>
  <c r="AP635" i="1" s="1"/>
  <c r="AK419" i="1" a="1"/>
  <c r="AK419" i="1" s="1"/>
  <c r="AP419" i="1" a="1"/>
  <c r="AP419" i="1" s="1"/>
  <c r="AJ475" i="1" a="1"/>
  <c r="AJ475" i="1" s="1"/>
  <c r="AO475" i="1" a="1"/>
  <c r="AO475" i="1" s="1"/>
  <c r="AK507" i="1" a="1"/>
  <c r="AK507" i="1" s="1"/>
  <c r="AP507" i="1" a="1"/>
  <c r="AP507" i="1" s="1"/>
  <c r="AI579" i="1" a="1"/>
  <c r="AI579" i="1" s="1"/>
  <c r="AN579" i="1" a="1"/>
  <c r="AN579" i="1" s="1"/>
  <c r="AJ595" i="1" a="1"/>
  <c r="AJ595" i="1" s="1"/>
  <c r="AO595" i="1" a="1"/>
  <c r="AO595" i="1" s="1"/>
  <c r="AJ619" i="1" a="1"/>
  <c r="AJ619" i="1" s="1"/>
  <c r="AO619" i="1" a="1"/>
  <c r="AO619" i="1" s="1"/>
  <c r="AI643" i="1" a="1"/>
  <c r="AI643" i="1" s="1"/>
  <c r="AN643" i="1" a="1"/>
  <c r="AN643" i="1" s="1"/>
  <c r="AI488" i="1" a="1"/>
  <c r="AI488" i="1" s="1"/>
  <c r="AN488" i="1" a="1"/>
  <c r="AN488" i="1" s="1"/>
  <c r="AO8" i="1" a="1"/>
  <c r="AO8" i="1" s="1"/>
  <c r="AO491" i="1" a="1"/>
  <c r="AO491" i="1" s="1"/>
  <c r="AN78" i="1" a="1"/>
  <c r="AN78" i="1" s="1"/>
  <c r="AJ499" i="1" a="1"/>
  <c r="AJ499" i="1" s="1"/>
  <c r="AO499" i="1" a="1"/>
  <c r="AO499" i="1" s="1"/>
  <c r="AJ5" i="1" a="1"/>
  <c r="AJ5" i="1" s="1"/>
  <c r="AO5" i="1" a="1"/>
  <c r="AO5" i="1" s="1"/>
  <c r="AJ21" i="1" a="1"/>
  <c r="AJ21" i="1" s="1"/>
  <c r="AO21" i="1" a="1"/>
  <c r="AO21" i="1" s="1"/>
  <c r="AK61" i="1" a="1"/>
  <c r="AK61" i="1" s="1"/>
  <c r="AP61" i="1" a="1"/>
  <c r="AP61" i="1" s="1"/>
  <c r="AK77" i="1" a="1"/>
  <c r="AK77" i="1" s="1"/>
  <c r="AP77" i="1" a="1"/>
  <c r="AP77" i="1" s="1"/>
  <c r="AI93" i="1" a="1"/>
  <c r="AI93" i="1" s="1"/>
  <c r="AN93" i="1" a="1"/>
  <c r="AN93" i="1" s="1"/>
  <c r="AK6" i="1" a="1"/>
  <c r="AK6" i="1" s="1"/>
  <c r="AP6" i="1" a="1"/>
  <c r="AP6" i="1" s="1"/>
  <c r="AI22" i="1" a="1"/>
  <c r="AI22" i="1" s="1"/>
  <c r="AN22" i="1" a="1"/>
  <c r="AN22" i="1" s="1"/>
  <c r="AK62" i="1" a="1"/>
  <c r="AK62" i="1" s="1"/>
  <c r="AP62" i="1" a="1"/>
  <c r="AP62" i="1" s="1"/>
  <c r="AI86" i="1" a="1"/>
  <c r="AI86" i="1" s="1"/>
  <c r="AN86" i="1" a="1"/>
  <c r="AN86" i="1" s="1"/>
  <c r="AJ118" i="1" a="1"/>
  <c r="AJ118" i="1" s="1"/>
  <c r="AO118" i="1" a="1"/>
  <c r="AO118" i="1" s="1"/>
  <c r="AJ174" i="1" a="1"/>
  <c r="AJ174" i="1" s="1"/>
  <c r="AO174" i="1" a="1"/>
  <c r="AO174" i="1" s="1"/>
  <c r="AJ214" i="1" a="1"/>
  <c r="AJ214" i="1" s="1"/>
  <c r="AO214" i="1" a="1"/>
  <c r="AO214" i="1" s="1"/>
  <c r="AK230" i="1" a="1"/>
  <c r="AK230" i="1" s="1"/>
  <c r="AP230" i="1" a="1"/>
  <c r="AP230" i="1" s="1"/>
  <c r="AK254" i="1" a="1"/>
  <c r="AK254" i="1" s="1"/>
  <c r="AP254" i="1" a="1"/>
  <c r="AP254" i="1" s="1"/>
  <c r="AK278" i="1" a="1"/>
  <c r="AK278" i="1" s="1"/>
  <c r="AP278" i="1" a="1"/>
  <c r="AP278" i="1" s="1"/>
  <c r="AI294" i="1" a="1"/>
  <c r="AI294" i="1" s="1"/>
  <c r="AN294" i="1" a="1"/>
  <c r="AN294" i="1" s="1"/>
  <c r="AJ310" i="1" a="1"/>
  <c r="AJ310" i="1" s="1"/>
  <c r="AO310" i="1" a="1"/>
  <c r="AO310" i="1" s="1"/>
  <c r="AK334" i="1" a="1"/>
  <c r="AK334" i="1" s="1"/>
  <c r="AP334" i="1" a="1"/>
  <c r="AP334" i="1" s="1"/>
  <c r="AK350" i="1" a="1"/>
  <c r="AK350" i="1" s="1"/>
  <c r="AP350" i="1" a="1"/>
  <c r="AP350" i="1" s="1"/>
  <c r="AK374" i="1" a="1"/>
  <c r="AK374" i="1" s="1"/>
  <c r="AP374" i="1" a="1"/>
  <c r="AP374" i="1" s="1"/>
  <c r="AK390" i="1" a="1"/>
  <c r="AK390" i="1" s="1"/>
  <c r="AP390" i="1" a="1"/>
  <c r="AP390" i="1" s="1"/>
  <c r="AJ430" i="1" a="1"/>
  <c r="AJ430" i="1" s="1"/>
  <c r="AO430" i="1" a="1"/>
  <c r="AO430" i="1" s="1"/>
  <c r="AJ55" i="1" a="1"/>
  <c r="AJ55" i="1" s="1"/>
  <c r="AO55" i="1" a="1"/>
  <c r="AO55" i="1" s="1"/>
  <c r="AK71" i="1" a="1"/>
  <c r="AK71" i="1" s="1"/>
  <c r="AP71" i="1" a="1"/>
  <c r="AP71" i="1" s="1"/>
  <c r="AI87" i="1" a="1"/>
  <c r="AI87" i="1" s="1"/>
  <c r="AN87" i="1" a="1"/>
  <c r="AN87" i="1" s="1"/>
  <c r="AJ127" i="1" a="1"/>
  <c r="AJ127" i="1" s="1"/>
  <c r="AO127" i="1" a="1"/>
  <c r="AO127" i="1" s="1"/>
  <c r="AK151" i="1" a="1"/>
  <c r="AK151" i="1" s="1"/>
  <c r="AP151" i="1" a="1"/>
  <c r="AP151" i="1" s="1"/>
  <c r="AI167" i="1" a="1"/>
  <c r="AI167" i="1" s="1"/>
  <c r="AN167" i="1" a="1"/>
  <c r="AN167" i="1" s="1"/>
  <c r="AI183" i="1" a="1"/>
  <c r="AI183" i="1" s="1"/>
  <c r="AN183" i="1" a="1"/>
  <c r="AN183" i="1" s="1"/>
  <c r="AK207" i="1" a="1"/>
  <c r="AK207" i="1" s="1"/>
  <c r="AP207" i="1" a="1"/>
  <c r="AP207" i="1" s="1"/>
  <c r="AK223" i="1" a="1"/>
  <c r="AK223" i="1" s="1"/>
  <c r="AP223" i="1" a="1"/>
  <c r="AP223" i="1" s="1"/>
  <c r="AI239" i="1" a="1"/>
  <c r="AI239" i="1" s="1"/>
  <c r="AN239" i="1" a="1"/>
  <c r="AN239" i="1" s="1"/>
  <c r="AI263" i="1" a="1"/>
  <c r="AI263" i="1" s="1"/>
  <c r="AN263" i="1" a="1"/>
  <c r="AN263" i="1" s="1"/>
  <c r="AJ279" i="1" a="1"/>
  <c r="AJ279" i="1" s="1"/>
  <c r="AO279" i="1" a="1"/>
  <c r="AO279" i="1" s="1"/>
  <c r="AK303" i="1" a="1"/>
  <c r="AK303" i="1" s="1"/>
  <c r="AP303" i="1" a="1"/>
  <c r="AP303" i="1" s="1"/>
  <c r="AI319" i="1" a="1"/>
  <c r="AI319" i="1" s="1"/>
  <c r="AN319" i="1" a="1"/>
  <c r="AN319" i="1" s="1"/>
  <c r="AI335" i="1" a="1"/>
  <c r="AI335" i="1" s="1"/>
  <c r="AN335" i="1" a="1"/>
  <c r="AN335" i="1" s="1"/>
  <c r="AK375" i="1" a="1"/>
  <c r="AK375" i="1" s="1"/>
  <c r="AP375" i="1" a="1"/>
  <c r="AP375" i="1" s="1"/>
  <c r="AJ399" i="1" a="1"/>
  <c r="AJ399" i="1" s="1"/>
  <c r="AO399" i="1" a="1"/>
  <c r="AO399" i="1" s="1"/>
  <c r="AK423" i="1" a="1"/>
  <c r="AK423" i="1" s="1"/>
  <c r="AP423" i="1" a="1"/>
  <c r="AP423" i="1" s="1"/>
  <c r="AI24" i="1" a="1"/>
  <c r="AI24" i="1" s="1"/>
  <c r="AN24" i="1" a="1"/>
  <c r="AN24" i="1" s="1"/>
  <c r="AK48" i="1" a="1"/>
  <c r="AK48" i="1" s="1"/>
  <c r="AP48" i="1" a="1"/>
  <c r="AP48" i="1" s="1"/>
  <c r="AI64" i="1" a="1"/>
  <c r="AI64" i="1" s="1"/>
  <c r="AN64" i="1" a="1"/>
  <c r="AN64" i="1" s="1"/>
  <c r="AJ88" i="1" a="1"/>
  <c r="AJ88" i="1" s="1"/>
  <c r="AO88" i="1" a="1"/>
  <c r="AO88" i="1" s="1"/>
  <c r="AI104" i="1" a="1"/>
  <c r="AI104" i="1" s="1"/>
  <c r="AN104" i="1" a="1"/>
  <c r="AN104" i="1" s="1"/>
  <c r="AI120" i="1" a="1"/>
  <c r="AI120" i="1" s="1"/>
  <c r="AN120" i="1" a="1"/>
  <c r="AN120" i="1" s="1"/>
  <c r="AI136" i="1" a="1"/>
  <c r="AI136" i="1" s="1"/>
  <c r="AN136" i="1" a="1"/>
  <c r="AN136" i="1" s="1"/>
  <c r="AK168" i="1" a="1"/>
  <c r="AK168" i="1" s="1"/>
  <c r="AP168" i="1" a="1"/>
  <c r="AP168" i="1" s="1"/>
  <c r="AJ216" i="1" a="1"/>
  <c r="AJ216" i="1" s="1"/>
  <c r="AO216" i="1" a="1"/>
  <c r="AO216" i="1" s="1"/>
  <c r="AK232" i="1" a="1"/>
  <c r="AK232" i="1" s="1"/>
  <c r="AP232" i="1" a="1"/>
  <c r="AP232" i="1" s="1"/>
  <c r="AK248" i="1" a="1"/>
  <c r="AK248" i="1" s="1"/>
  <c r="AP248" i="1" a="1"/>
  <c r="AP248" i="1" s="1"/>
  <c r="AK288" i="1" a="1"/>
  <c r="AK288" i="1" s="1"/>
  <c r="AP288" i="1" a="1"/>
  <c r="AP288" i="1" s="1"/>
  <c r="AI328" i="1" a="1"/>
  <c r="AI328" i="1" s="1"/>
  <c r="AN328" i="1" a="1"/>
  <c r="AN328" i="1" s="1"/>
  <c r="AK368" i="1" a="1"/>
  <c r="AK368" i="1" s="1"/>
  <c r="AP368" i="1" a="1"/>
  <c r="AP368" i="1" s="1"/>
  <c r="AI408" i="1" a="1"/>
  <c r="AI408" i="1" s="1"/>
  <c r="AN408" i="1" a="1"/>
  <c r="AN408" i="1" s="1"/>
  <c r="AI424" i="1" a="1"/>
  <c r="AI424" i="1" s="1"/>
  <c r="AN424" i="1" a="1"/>
  <c r="AN424" i="1" s="1"/>
  <c r="AI41" i="1" a="1"/>
  <c r="AI41" i="1" s="1"/>
  <c r="AN41" i="1" a="1"/>
  <c r="AN41" i="1" s="1"/>
  <c r="AK81" i="1" a="1"/>
  <c r="AK81" i="1" s="1"/>
  <c r="AP81" i="1" a="1"/>
  <c r="AP81" i="1" s="1"/>
  <c r="AI97" i="1" a="1"/>
  <c r="AI97" i="1" s="1"/>
  <c r="AN97" i="1" a="1"/>
  <c r="AN97" i="1" s="1"/>
  <c r="AJ10" i="1" a="1"/>
  <c r="AJ10" i="1" s="1"/>
  <c r="AO10" i="1" a="1"/>
  <c r="AO10" i="1" s="1"/>
  <c r="AJ26" i="1" a="1"/>
  <c r="AJ26" i="1" s="1"/>
  <c r="AO26" i="1" a="1"/>
  <c r="AO26" i="1" s="1"/>
  <c r="AJ42" i="1" a="1"/>
  <c r="AJ42" i="1" s="1"/>
  <c r="AO42" i="1" a="1"/>
  <c r="AO42" i="1" s="1"/>
  <c r="AI122" i="1" a="1"/>
  <c r="AI122" i="1" s="1"/>
  <c r="AN122" i="1" a="1"/>
  <c r="AN122" i="1" s="1"/>
  <c r="AI138" i="1" a="1"/>
  <c r="AI138" i="1" s="1"/>
  <c r="AN138" i="1" a="1"/>
  <c r="AN138" i="1" s="1"/>
  <c r="AK162" i="1" a="1"/>
  <c r="AK162" i="1" s="1"/>
  <c r="AP162" i="1" a="1"/>
  <c r="AP162" i="1" s="1"/>
  <c r="AJ186" i="1" a="1"/>
  <c r="AJ186" i="1" s="1"/>
  <c r="AO186" i="1" a="1"/>
  <c r="AO186" i="1" s="1"/>
  <c r="AK226" i="1" a="1"/>
  <c r="AK226" i="1" s="1"/>
  <c r="AP226" i="1" a="1"/>
  <c r="AP226" i="1" s="1"/>
  <c r="AJ290" i="1" a="1"/>
  <c r="AJ290" i="1" s="1"/>
  <c r="AO290" i="1" a="1"/>
  <c r="AO290" i="1" s="1"/>
  <c r="AI306" i="1" a="1"/>
  <c r="AI306" i="1" s="1"/>
  <c r="AN306" i="1" a="1"/>
  <c r="AN306" i="1" s="1"/>
  <c r="AI330" i="1" a="1"/>
  <c r="AI330" i="1" s="1"/>
  <c r="AN330" i="1" a="1"/>
  <c r="AN330" i="1" s="1"/>
  <c r="AK354" i="1" a="1"/>
  <c r="AK354" i="1" s="1"/>
  <c r="AP354" i="1" a="1"/>
  <c r="AP354" i="1" s="1"/>
  <c r="AI394" i="1" a="1"/>
  <c r="AI394" i="1" s="1"/>
  <c r="AN394" i="1" a="1"/>
  <c r="AN394" i="1" s="1"/>
  <c r="AI19" i="1" a="1"/>
  <c r="AI19" i="1" s="1"/>
  <c r="AN19" i="1" a="1"/>
  <c r="AN19" i="1" s="1"/>
  <c r="AK59" i="1" a="1"/>
  <c r="AK59" i="1" s="1"/>
  <c r="AP59" i="1" a="1"/>
  <c r="AP59" i="1" s="1"/>
  <c r="AI115" i="1" a="1"/>
  <c r="AI115" i="1" s="1"/>
  <c r="AN115" i="1" a="1"/>
  <c r="AN115" i="1" s="1"/>
  <c r="AK131" i="1" a="1"/>
  <c r="AK131" i="1" s="1"/>
  <c r="AP131" i="1" a="1"/>
  <c r="AP131" i="1" s="1"/>
  <c r="AK211" i="1" a="1"/>
  <c r="AK211" i="1" s="1"/>
  <c r="AP211" i="1" a="1"/>
  <c r="AP211" i="1" s="1"/>
  <c r="AI235" i="1" a="1"/>
  <c r="AI235" i="1" s="1"/>
  <c r="AN235" i="1" a="1"/>
  <c r="AN235" i="1" s="1"/>
  <c r="AJ299" i="1" a="1"/>
  <c r="AJ299" i="1" s="1"/>
  <c r="AO299" i="1" a="1"/>
  <c r="AO299" i="1" s="1"/>
  <c r="AK315" i="1" a="1"/>
  <c r="AK315" i="1" s="1"/>
  <c r="AP315" i="1" a="1"/>
  <c r="AP315" i="1" s="1"/>
  <c r="AJ331" i="1" a="1"/>
  <c r="AJ331" i="1" s="1"/>
  <c r="AO331" i="1" a="1"/>
  <c r="AO331" i="1" s="1"/>
  <c r="AK355" i="1" a="1"/>
  <c r="AK355" i="1" s="1"/>
  <c r="AP355" i="1" a="1"/>
  <c r="AP355" i="1" s="1"/>
  <c r="AI371" i="1" a="1"/>
  <c r="AI371" i="1" s="1"/>
  <c r="AN371" i="1" a="1"/>
  <c r="AN371" i="1" s="1"/>
  <c r="AK395" i="1" a="1"/>
  <c r="AK395" i="1" s="1"/>
  <c r="AP395" i="1" a="1"/>
  <c r="AP395" i="1" s="1"/>
  <c r="AK701" i="1" a="1"/>
  <c r="AK701" i="1" s="1"/>
  <c r="AP701" i="1" a="1"/>
  <c r="AP701" i="1" s="1"/>
  <c r="AK52" i="1" a="1"/>
  <c r="AK52" i="1" s="1"/>
  <c r="AP52" i="1" a="1"/>
  <c r="AP52" i="1" s="1"/>
  <c r="AK68" i="1" a="1"/>
  <c r="AK68" i="1" s="1"/>
  <c r="AP68" i="1" a="1"/>
  <c r="AP68" i="1" s="1"/>
  <c r="AI84" i="1" a="1"/>
  <c r="AI84" i="1" s="1"/>
  <c r="AN84" i="1" a="1"/>
  <c r="AN84" i="1" s="1"/>
  <c r="AK140" i="1" a="1"/>
  <c r="AK140" i="1" s="1"/>
  <c r="AP140" i="1" a="1"/>
  <c r="AP140" i="1" s="1"/>
  <c r="AJ164" i="1" a="1"/>
  <c r="AJ164" i="1" s="1"/>
  <c r="AO164" i="1" a="1"/>
  <c r="AO164" i="1" s="1"/>
  <c r="AJ188" i="1" a="1"/>
  <c r="AJ188" i="1" s="1"/>
  <c r="AO188" i="1" a="1"/>
  <c r="AO188" i="1" s="1"/>
  <c r="AJ228" i="1" a="1"/>
  <c r="AJ228" i="1" s="1"/>
  <c r="AO228" i="1" a="1"/>
  <c r="AO228" i="1" s="1"/>
  <c r="AJ244" i="1" a="1"/>
  <c r="AJ244" i="1" s="1"/>
  <c r="AO244" i="1" a="1"/>
  <c r="AO244" i="1" s="1"/>
  <c r="AJ284" i="1" a="1"/>
  <c r="AJ284" i="1" s="1"/>
  <c r="AO284" i="1" a="1"/>
  <c r="AO284" i="1" s="1"/>
  <c r="AI300" i="1" a="1"/>
  <c r="AI300" i="1" s="1"/>
  <c r="AN300" i="1" a="1"/>
  <c r="AN300" i="1" s="1"/>
  <c r="AJ316" i="1" a="1"/>
  <c r="AJ316" i="1" s="1"/>
  <c r="AO316" i="1" a="1"/>
  <c r="AO316" i="1" s="1"/>
  <c r="AK332" i="1" a="1"/>
  <c r="AK332" i="1" s="1"/>
  <c r="AP332" i="1" a="1"/>
  <c r="AP332" i="1" s="1"/>
  <c r="AI372" i="1" a="1"/>
  <c r="AI372" i="1" s="1"/>
  <c r="AN372" i="1" a="1"/>
  <c r="AN372" i="1" s="1"/>
  <c r="AI388" i="1" a="1"/>
  <c r="AI388" i="1" s="1"/>
  <c r="AN388" i="1" a="1"/>
  <c r="AN388" i="1" s="1"/>
  <c r="AK404" i="1" a="1"/>
  <c r="AK404" i="1" s="1"/>
  <c r="AP404" i="1" a="1"/>
  <c r="AP404" i="1" s="1"/>
  <c r="AJ428" i="1" a="1"/>
  <c r="AJ428" i="1" s="1"/>
  <c r="AO428" i="1" a="1"/>
  <c r="AO428" i="1" s="1"/>
  <c r="AK452" i="1" a="1"/>
  <c r="AK452" i="1" s="1"/>
  <c r="AP452" i="1" a="1"/>
  <c r="AP452" i="1" s="1"/>
  <c r="AJ468" i="1" a="1"/>
  <c r="AJ468" i="1" s="1"/>
  <c r="AO468" i="1" a="1"/>
  <c r="AO468" i="1" s="1"/>
  <c r="AJ492" i="1" a="1"/>
  <c r="AJ492" i="1" s="1"/>
  <c r="AO492" i="1" a="1"/>
  <c r="AO492" i="1" s="1"/>
  <c r="AK532" i="1" a="1"/>
  <c r="AK532" i="1" s="1"/>
  <c r="AP532" i="1" a="1"/>
  <c r="AP532" i="1" s="1"/>
  <c r="AI556" i="1" a="1"/>
  <c r="AI556" i="1" s="1"/>
  <c r="AN556" i="1" a="1"/>
  <c r="AN556" i="1" s="1"/>
  <c r="AJ580" i="1" a="1"/>
  <c r="AJ580" i="1" s="1"/>
  <c r="AO580" i="1" a="1"/>
  <c r="AO580" i="1" s="1"/>
  <c r="AJ604" i="1" a="1"/>
  <c r="AJ604" i="1" s="1"/>
  <c r="AO604" i="1" a="1"/>
  <c r="AO604" i="1" s="1"/>
  <c r="AK660" i="1" a="1"/>
  <c r="AK660" i="1" s="1"/>
  <c r="AP660" i="1" a="1"/>
  <c r="AP660" i="1" s="1"/>
  <c r="AJ676" i="1" a="1"/>
  <c r="AJ676" i="1" s="1"/>
  <c r="AO676" i="1" a="1"/>
  <c r="AO676" i="1" s="1"/>
  <c r="AJ700" i="1" a="1"/>
  <c r="AJ700" i="1" s="1"/>
  <c r="AO700" i="1" a="1"/>
  <c r="AO700" i="1" s="1"/>
  <c r="AI672" i="1" a="1"/>
  <c r="AI672" i="1" s="1"/>
  <c r="AN672" i="1" a="1"/>
  <c r="AN672" i="1" s="1"/>
  <c r="AJ117" i="1" a="1"/>
  <c r="AJ117" i="1" s="1"/>
  <c r="AO117" i="1" a="1"/>
  <c r="AO117" i="1" s="1"/>
  <c r="AI141" i="1" a="1"/>
  <c r="AI141" i="1" s="1"/>
  <c r="AN141" i="1" a="1"/>
  <c r="AN141" i="1" s="1"/>
  <c r="AK165" i="1" a="1"/>
  <c r="AK165" i="1" s="1"/>
  <c r="AP165" i="1" a="1"/>
  <c r="AP165" i="1" s="1"/>
  <c r="AI205" i="1" a="1"/>
  <c r="AI205" i="1" s="1"/>
  <c r="AN205" i="1" a="1"/>
  <c r="AN205" i="1" s="1"/>
  <c r="AK221" i="1" a="1"/>
  <c r="AK221" i="1" s="1"/>
  <c r="AP221" i="1" a="1"/>
  <c r="AP221" i="1" s="1"/>
  <c r="AK245" i="1" a="1"/>
  <c r="AK245" i="1" s="1"/>
  <c r="AP245" i="1" a="1"/>
  <c r="AP245" i="1" s="1"/>
  <c r="AI261" i="1" a="1"/>
  <c r="AI261" i="1" s="1"/>
  <c r="AN261" i="1" a="1"/>
  <c r="AN261" i="1" s="1"/>
  <c r="AJ277" i="1" a="1"/>
  <c r="AJ277" i="1" s="1"/>
  <c r="AO277" i="1" a="1"/>
  <c r="AO277" i="1" s="1"/>
  <c r="AK317" i="1" a="1"/>
  <c r="AK317" i="1" s="1"/>
  <c r="AP317" i="1" a="1"/>
  <c r="AP317" i="1" s="1"/>
  <c r="AK333" i="1" a="1"/>
  <c r="AK333" i="1" s="1"/>
  <c r="AP333" i="1" a="1"/>
  <c r="AP333" i="1" s="1"/>
  <c r="AI349" i="1" a="1"/>
  <c r="AI349" i="1" s="1"/>
  <c r="AN349" i="1" a="1"/>
  <c r="AN349" i="1" s="1"/>
  <c r="AJ373" i="1" a="1"/>
  <c r="AJ373" i="1" s="1"/>
  <c r="AO373" i="1" a="1"/>
  <c r="AO373" i="1" s="1"/>
  <c r="AI397" i="1" a="1"/>
  <c r="AI397" i="1" s="1"/>
  <c r="AN397" i="1" a="1"/>
  <c r="AN397" i="1" s="1"/>
  <c r="AJ421" i="1" a="1"/>
  <c r="AJ421" i="1" s="1"/>
  <c r="AO421" i="1" a="1"/>
  <c r="AO421" i="1" s="1"/>
  <c r="AK461" i="1" a="1"/>
  <c r="AK461" i="1" s="1"/>
  <c r="AP461" i="1" a="1"/>
  <c r="AP461" i="1" s="1"/>
  <c r="AJ493" i="1" a="1"/>
  <c r="AJ493" i="1" s="1"/>
  <c r="AO493" i="1" a="1"/>
  <c r="AO493" i="1" s="1"/>
  <c r="AK517" i="1" a="1"/>
  <c r="AK517" i="1" s="1"/>
  <c r="AP517" i="1" a="1"/>
  <c r="AP517" i="1" s="1"/>
  <c r="AJ541" i="1" a="1"/>
  <c r="AJ541" i="1" s="1"/>
  <c r="AO541" i="1" a="1"/>
  <c r="AO541" i="1" s="1"/>
  <c r="AK581" i="1" a="1"/>
  <c r="AK581" i="1" s="1"/>
  <c r="AP581" i="1" a="1"/>
  <c r="AP581" i="1" s="1"/>
  <c r="AK597" i="1" a="1"/>
  <c r="AK597" i="1" s="1"/>
  <c r="AP597" i="1" a="1"/>
  <c r="AP597" i="1" s="1"/>
  <c r="AI637" i="1" a="1"/>
  <c r="AI637" i="1" s="1"/>
  <c r="AN637" i="1" a="1"/>
  <c r="AN637" i="1" s="1"/>
  <c r="AK661" i="1" a="1"/>
  <c r="AK661" i="1" s="1"/>
  <c r="AP661" i="1" a="1"/>
  <c r="AP661" i="1" s="1"/>
  <c r="AJ685" i="1" a="1"/>
  <c r="AJ685" i="1" s="1"/>
  <c r="AO685" i="1" a="1"/>
  <c r="AO685" i="1" s="1"/>
  <c r="AJ568" i="1" a="1"/>
  <c r="AJ568" i="1" s="1"/>
  <c r="AO568" i="1" a="1"/>
  <c r="AO568" i="1" s="1"/>
  <c r="AI575" i="1" a="1"/>
  <c r="AI575" i="1" s="1"/>
  <c r="AN575" i="1" a="1"/>
  <c r="AN575" i="1" s="1"/>
  <c r="AJ446" i="1" a="1"/>
  <c r="AJ446" i="1" s="1"/>
  <c r="AO446" i="1" a="1"/>
  <c r="AO446" i="1" s="1"/>
  <c r="AJ486" i="1" a="1"/>
  <c r="AJ486" i="1" s="1"/>
  <c r="AO486" i="1" a="1"/>
  <c r="AO486" i="1" s="1"/>
  <c r="AJ510" i="1" a="1"/>
  <c r="AJ510" i="1" s="1"/>
  <c r="AO510" i="1" a="1"/>
  <c r="AO510" i="1" s="1"/>
  <c r="AI526" i="1" a="1"/>
  <c r="AI526" i="1" s="1"/>
  <c r="AN526" i="1" a="1"/>
  <c r="AN526" i="1" s="1"/>
  <c r="AI550" i="1" a="1"/>
  <c r="AI550" i="1" s="1"/>
  <c r="AN550" i="1" a="1"/>
  <c r="AN550" i="1" s="1"/>
  <c r="AK566" i="1" a="1"/>
  <c r="AK566" i="1" s="1"/>
  <c r="AP566" i="1" a="1"/>
  <c r="AP566" i="1" s="1"/>
  <c r="AJ590" i="1" a="1"/>
  <c r="AJ590" i="1" s="1"/>
  <c r="AO590" i="1" a="1"/>
  <c r="AO590" i="1" s="1"/>
  <c r="AJ606" i="1" a="1"/>
  <c r="AJ606" i="1" s="1"/>
  <c r="AO606" i="1" a="1"/>
  <c r="AO606" i="1" s="1"/>
  <c r="AI630" i="1" a="1"/>
  <c r="AI630" i="1" s="1"/>
  <c r="AN630" i="1" a="1"/>
  <c r="AN630" i="1" s="1"/>
  <c r="AI654" i="1" a="1"/>
  <c r="AI654" i="1" s="1"/>
  <c r="AN654" i="1" a="1"/>
  <c r="AN654" i="1" s="1"/>
  <c r="AI694" i="1" a="1"/>
  <c r="AI694" i="1" s="1"/>
  <c r="AN694" i="1" a="1"/>
  <c r="AN694" i="1" s="1"/>
  <c r="AJ496" i="1" a="1"/>
  <c r="AJ496" i="1" s="1"/>
  <c r="AO496" i="1" a="1"/>
  <c r="AO496" i="1" s="1"/>
  <c r="AJ560" i="1" a="1"/>
  <c r="AJ560" i="1" s="1"/>
  <c r="AO560" i="1" a="1"/>
  <c r="AO560" i="1" s="1"/>
  <c r="AK616" i="1" a="1"/>
  <c r="AK616" i="1" s="1"/>
  <c r="AP616" i="1" a="1"/>
  <c r="AP616" i="1" s="1"/>
  <c r="AI471" i="1" a="1"/>
  <c r="AI471" i="1" s="1"/>
  <c r="AN471" i="1" a="1"/>
  <c r="AN471" i="1" s="1"/>
  <c r="AI503" i="1" a="1"/>
  <c r="AI503" i="1" s="1"/>
  <c r="AN503" i="1" a="1"/>
  <c r="AN503" i="1" s="1"/>
  <c r="AK527" i="1" a="1"/>
  <c r="AK527" i="1" s="1"/>
  <c r="AP527" i="1" a="1"/>
  <c r="AP527" i="1" s="1"/>
  <c r="AJ543" i="1" a="1"/>
  <c r="AJ543" i="1" s="1"/>
  <c r="AO543" i="1" a="1"/>
  <c r="AO543" i="1" s="1"/>
  <c r="AI567" i="1" a="1"/>
  <c r="AI567" i="1" s="1"/>
  <c r="AN567" i="1" a="1"/>
  <c r="AN567" i="1" s="1"/>
  <c r="AJ607" i="1" a="1"/>
  <c r="AJ607" i="1" s="1"/>
  <c r="AO607" i="1" a="1"/>
  <c r="AO607" i="1" s="1"/>
  <c r="AJ647" i="1" a="1"/>
  <c r="AJ647" i="1" s="1"/>
  <c r="AO647" i="1" a="1"/>
  <c r="AO647" i="1" s="1"/>
  <c r="AK679" i="1" a="1"/>
  <c r="AK679" i="1" s="1"/>
  <c r="AP679" i="1" a="1"/>
  <c r="AP679" i="1" s="1"/>
  <c r="AI448" i="1" a="1"/>
  <c r="AI448" i="1" s="1"/>
  <c r="AN448" i="1" a="1"/>
  <c r="AN448" i="1" s="1"/>
  <c r="AJ576" i="1" a="1"/>
  <c r="AJ576" i="1" s="1"/>
  <c r="AO576" i="1" a="1"/>
  <c r="AO576" i="1" s="1"/>
  <c r="AI696" i="1" a="1"/>
  <c r="AI696" i="1" s="1"/>
  <c r="AN696" i="1" a="1"/>
  <c r="AN696" i="1" s="1"/>
  <c r="AK552" i="1" a="1"/>
  <c r="AK552" i="1" s="1"/>
  <c r="AP552" i="1" a="1"/>
  <c r="AP552" i="1" s="1"/>
  <c r="AK539" i="1" a="1"/>
  <c r="AK539" i="1" s="1"/>
  <c r="AP539" i="1" a="1"/>
  <c r="AP539" i="1" s="1"/>
  <c r="AK121" i="1" a="1"/>
  <c r="AK121" i="1" s="1"/>
  <c r="AP121" i="1" a="1"/>
  <c r="AP121" i="1" s="1"/>
  <c r="AI137" i="1" a="1"/>
  <c r="AI137" i="1" s="1"/>
  <c r="AN137" i="1" a="1"/>
  <c r="AN137" i="1" s="1"/>
  <c r="AJ169" i="1" a="1"/>
  <c r="AJ169" i="1" s="1"/>
  <c r="AO169" i="1" a="1"/>
  <c r="AO169" i="1" s="1"/>
  <c r="AK209" i="1" a="1"/>
  <c r="AK209" i="1" s="1"/>
  <c r="AP209" i="1" a="1"/>
  <c r="AP209" i="1" s="1"/>
  <c r="AJ225" i="1" a="1"/>
  <c r="AJ225" i="1" s="1"/>
  <c r="AO225" i="1" a="1"/>
  <c r="AO225" i="1" s="1"/>
  <c r="AK265" i="1" a="1"/>
  <c r="AK265" i="1" s="1"/>
  <c r="AP265" i="1" a="1"/>
  <c r="AP265" i="1" s="1"/>
  <c r="AI281" i="1" a="1"/>
  <c r="AI281" i="1" s="1"/>
  <c r="AN281" i="1" a="1"/>
  <c r="AN281" i="1" s="1"/>
  <c r="AJ305" i="1" a="1"/>
  <c r="AJ305" i="1" s="1"/>
  <c r="AO305" i="1" a="1"/>
  <c r="AO305" i="1" s="1"/>
  <c r="AK345" i="1" a="1"/>
  <c r="AK345" i="1" s="1"/>
  <c r="AP345" i="1" a="1"/>
  <c r="AP345" i="1" s="1"/>
  <c r="AK369" i="1" a="1"/>
  <c r="AK369" i="1" s="1"/>
  <c r="AP369" i="1" a="1"/>
  <c r="AP369" i="1" s="1"/>
  <c r="AJ409" i="1" a="1"/>
  <c r="AJ409" i="1" s="1"/>
  <c r="AO409" i="1" a="1"/>
  <c r="AO409" i="1" s="1"/>
  <c r="AK433" i="1" a="1"/>
  <c r="AK433" i="1" s="1"/>
  <c r="AP433" i="1" a="1"/>
  <c r="AP433" i="1" s="1"/>
  <c r="AI457" i="1" a="1"/>
  <c r="AI457" i="1" s="1"/>
  <c r="AN457" i="1" a="1"/>
  <c r="AN457" i="1" s="1"/>
  <c r="AK473" i="1" a="1"/>
  <c r="AK473" i="1" s="1"/>
  <c r="AP473" i="1" a="1"/>
  <c r="AP473" i="1" s="1"/>
  <c r="AJ505" i="1" a="1"/>
  <c r="AJ505" i="1" s="1"/>
  <c r="AO505" i="1" a="1"/>
  <c r="AO505" i="1" s="1"/>
  <c r="AK521" i="1" a="1"/>
  <c r="AK521" i="1" s="1"/>
  <c r="AP521" i="1" a="1"/>
  <c r="AP521" i="1" s="1"/>
  <c r="AI537" i="1" a="1"/>
  <c r="AI537" i="1" s="1"/>
  <c r="AN537" i="1" a="1"/>
  <c r="AN537" i="1" s="1"/>
  <c r="AJ561" i="1" a="1"/>
  <c r="AJ561" i="1" s="1"/>
  <c r="AO561" i="1" a="1"/>
  <c r="AO561" i="1" s="1"/>
  <c r="AK585" i="1" a="1"/>
  <c r="AK585" i="1" s="1"/>
  <c r="AP585" i="1" a="1"/>
  <c r="AP585" i="1" s="1"/>
  <c r="AK609" i="1" a="1"/>
  <c r="AK609" i="1" s="1"/>
  <c r="AP609" i="1" a="1"/>
  <c r="AP609" i="1" s="1"/>
  <c r="AI649" i="1" a="1"/>
  <c r="AI649" i="1" s="1"/>
  <c r="AN649" i="1" a="1"/>
  <c r="AN649" i="1" s="1"/>
  <c r="AK673" i="1" a="1"/>
  <c r="AK673" i="1" s="1"/>
  <c r="AP673" i="1" a="1"/>
  <c r="AP673" i="1" s="1"/>
  <c r="AI697" i="1" a="1"/>
  <c r="AI697" i="1" s="1"/>
  <c r="AN697" i="1" a="1"/>
  <c r="AN697" i="1" s="1"/>
  <c r="AI442" i="1" a="1"/>
  <c r="AI442" i="1" s="1"/>
  <c r="AN442" i="1" a="1"/>
  <c r="AN442" i="1" s="1"/>
  <c r="AK482" i="1" a="1"/>
  <c r="AK482" i="1" s="1"/>
  <c r="AP482" i="1" a="1"/>
  <c r="AP482" i="1" s="1"/>
  <c r="AK506" i="1" a="1"/>
  <c r="AK506" i="1" s="1"/>
  <c r="AP506" i="1" a="1"/>
  <c r="AP506" i="1" s="1"/>
  <c r="AK586" i="1" a="1"/>
  <c r="AK586" i="1" s="1"/>
  <c r="AP586" i="1" a="1"/>
  <c r="AP586" i="1" s="1"/>
  <c r="AJ626" i="1" a="1"/>
  <c r="AJ626" i="1" s="1"/>
  <c r="AO626" i="1" a="1"/>
  <c r="AO626" i="1" s="1"/>
  <c r="AK650" i="1" a="1"/>
  <c r="AK650" i="1" s="1"/>
  <c r="AP650" i="1" a="1"/>
  <c r="AP650" i="1" s="1"/>
  <c r="AK472" i="1" a="1"/>
  <c r="AK472" i="1" s="1"/>
  <c r="AP472" i="1" a="1"/>
  <c r="AP472" i="1" s="1"/>
  <c r="AK667" i="1" a="1"/>
  <c r="AK667" i="1" s="1"/>
  <c r="AP667" i="1" a="1"/>
  <c r="AP667" i="1" s="1"/>
  <c r="AI419" i="1" a="1"/>
  <c r="AI419" i="1" s="1"/>
  <c r="AN419" i="1" a="1"/>
  <c r="AN419" i="1" s="1"/>
  <c r="AI475" i="1" a="1"/>
  <c r="AI475" i="1" s="1"/>
  <c r="AN475" i="1" a="1"/>
  <c r="AN475" i="1" s="1"/>
  <c r="AJ507" i="1" a="1"/>
  <c r="AJ507" i="1" s="1"/>
  <c r="AO507" i="1" a="1"/>
  <c r="AO507" i="1" s="1"/>
  <c r="AK531" i="1" a="1"/>
  <c r="AK531" i="1" s="1"/>
  <c r="AP531" i="1" a="1"/>
  <c r="AP531" i="1" s="1"/>
  <c r="AI555" i="1" a="1"/>
  <c r="AI555" i="1" s="1"/>
  <c r="AN555" i="1" a="1"/>
  <c r="AN555" i="1" s="1"/>
  <c r="AJ579" i="1" a="1"/>
  <c r="AJ579" i="1" s="1"/>
  <c r="AO579" i="1" a="1"/>
  <c r="AO579" i="1" s="1"/>
  <c r="AJ603" i="1" a="1"/>
  <c r="AJ603" i="1" s="1"/>
  <c r="AO603" i="1" a="1"/>
  <c r="AO603" i="1" s="1"/>
  <c r="AI619" i="1" a="1"/>
  <c r="AI619" i="1" s="1"/>
  <c r="AN619" i="1" a="1"/>
  <c r="AN619" i="1" s="1"/>
  <c r="AK651" i="1" a="1"/>
  <c r="AK651" i="1" s="1"/>
  <c r="AP651" i="1" a="1"/>
  <c r="AP651" i="1" s="1"/>
  <c r="AK675" i="1" a="1"/>
  <c r="AK675" i="1" s="1"/>
  <c r="AP675" i="1" a="1"/>
  <c r="AP675" i="1" s="1"/>
  <c r="AP491" i="1" a="1"/>
  <c r="AP491" i="1" s="1"/>
  <c r="AP702" i="1" a="1"/>
  <c r="AP702" i="1" s="1"/>
  <c r="AJ155" i="1" a="1"/>
  <c r="AJ155" i="1" s="1"/>
  <c r="AO155" i="1" a="1"/>
  <c r="AO155" i="1" s="1"/>
  <c r="AI5" i="1" a="1"/>
  <c r="AI5" i="1" s="1"/>
  <c r="AN5" i="1" a="1"/>
  <c r="AN5" i="1" s="1"/>
  <c r="AI45" i="1" a="1"/>
  <c r="AI45" i="1" s="1"/>
  <c r="AN45" i="1" a="1"/>
  <c r="AN45" i="1" s="1"/>
  <c r="AJ61" i="1" a="1"/>
  <c r="AJ61" i="1" s="1"/>
  <c r="AO61" i="1" a="1"/>
  <c r="AO61" i="1" s="1"/>
  <c r="AJ77" i="1" a="1"/>
  <c r="AJ77" i="1" s="1"/>
  <c r="AO77" i="1" a="1"/>
  <c r="AO77" i="1" s="1"/>
  <c r="AI6" i="1" a="1"/>
  <c r="AI6" i="1" s="1"/>
  <c r="AN6" i="1" a="1"/>
  <c r="AN6" i="1" s="1"/>
  <c r="AK22" i="1" a="1"/>
  <c r="AK22" i="1" s="1"/>
  <c r="AP22" i="1" a="1"/>
  <c r="AP22" i="1" s="1"/>
  <c r="AK46" i="1" a="1"/>
  <c r="AK46" i="1" s="1"/>
  <c r="AP46" i="1" a="1"/>
  <c r="AP46" i="1" s="1"/>
  <c r="AJ62" i="1" a="1"/>
  <c r="AJ62" i="1" s="1"/>
  <c r="AO62" i="1" a="1"/>
  <c r="AO62" i="1" s="1"/>
  <c r="AK86" i="1" a="1"/>
  <c r="AK86" i="1" s="1"/>
  <c r="AP86" i="1" a="1"/>
  <c r="AP86" i="1" s="1"/>
  <c r="AK142" i="1" a="1"/>
  <c r="AK142" i="1" s="1"/>
  <c r="AP142" i="1" a="1"/>
  <c r="AP142" i="1" s="1"/>
  <c r="AI158" i="1" a="1"/>
  <c r="AI158" i="1" s="1"/>
  <c r="AN158" i="1" a="1"/>
  <c r="AN158" i="1" s="1"/>
  <c r="AI174" i="1" a="1"/>
  <c r="AI174" i="1" s="1"/>
  <c r="AN174" i="1" a="1"/>
  <c r="AN174" i="1" s="1"/>
  <c r="AK198" i="1" a="1"/>
  <c r="AK198" i="1" s="1"/>
  <c r="AP198" i="1" a="1"/>
  <c r="AP198" i="1" s="1"/>
  <c r="AI214" i="1" a="1"/>
  <c r="AI214" i="1" s="1"/>
  <c r="AN214" i="1" a="1"/>
  <c r="AN214" i="1" s="1"/>
  <c r="AI238" i="1" a="1"/>
  <c r="AI238" i="1" s="1"/>
  <c r="AN238" i="1" a="1"/>
  <c r="AN238" i="1" s="1"/>
  <c r="AI254" i="1" a="1"/>
  <c r="AI254" i="1" s="1"/>
  <c r="AN254" i="1" a="1"/>
  <c r="AN254" i="1" s="1"/>
  <c r="AI278" i="1" a="1"/>
  <c r="AI278" i="1" s="1"/>
  <c r="AN278" i="1" a="1"/>
  <c r="AN278" i="1" s="1"/>
  <c r="AJ294" i="1" a="1"/>
  <c r="AJ294" i="1" s="1"/>
  <c r="AO294" i="1" a="1"/>
  <c r="AO294" i="1" s="1"/>
  <c r="AJ318" i="1" a="1"/>
  <c r="AJ318" i="1" s="1"/>
  <c r="AO318" i="1" a="1"/>
  <c r="AO318" i="1" s="1"/>
  <c r="AJ334" i="1" a="1"/>
  <c r="AJ334" i="1" s="1"/>
  <c r="AO334" i="1" a="1"/>
  <c r="AO334" i="1" s="1"/>
  <c r="AJ350" i="1" a="1"/>
  <c r="AJ350" i="1" s="1"/>
  <c r="AO350" i="1" a="1"/>
  <c r="AO350" i="1" s="1"/>
  <c r="AJ374" i="1" a="1"/>
  <c r="AJ374" i="1" s="1"/>
  <c r="AO374" i="1" a="1"/>
  <c r="AO374" i="1" s="1"/>
  <c r="AJ414" i="1" a="1"/>
  <c r="AJ414" i="1" s="1"/>
  <c r="AO414" i="1" a="1"/>
  <c r="AO414" i="1" s="1"/>
  <c r="AI430" i="1" a="1"/>
  <c r="AI430" i="1" s="1"/>
  <c r="AN430" i="1" a="1"/>
  <c r="AN430" i="1" s="1"/>
  <c r="AI39" i="1" a="1"/>
  <c r="AI39" i="1" s="1"/>
  <c r="AN39" i="1" a="1"/>
  <c r="AN39" i="1" s="1"/>
  <c r="AI55" i="1" a="1"/>
  <c r="AI55" i="1" s="1"/>
  <c r="AN55" i="1" a="1"/>
  <c r="AN55" i="1" s="1"/>
  <c r="AK111" i="1" a="1"/>
  <c r="AK111" i="1" s="1"/>
  <c r="AP111" i="1" a="1"/>
  <c r="AP111" i="1" s="1"/>
  <c r="AJ151" i="1" a="1"/>
  <c r="AJ151" i="1" s="1"/>
  <c r="AO151" i="1" a="1"/>
  <c r="AO151" i="1" s="1"/>
  <c r="AK167" i="1" a="1"/>
  <c r="AK167" i="1" s="1"/>
  <c r="AP167" i="1" a="1"/>
  <c r="AP167" i="1" s="1"/>
  <c r="AJ207" i="1" a="1"/>
  <c r="AJ207" i="1" s="1"/>
  <c r="AO207" i="1" a="1"/>
  <c r="AO207" i="1" s="1"/>
  <c r="AJ223" i="1" a="1"/>
  <c r="AJ223" i="1" s="1"/>
  <c r="AO223" i="1" a="1"/>
  <c r="AO223" i="1" s="1"/>
  <c r="AJ247" i="1" a="1"/>
  <c r="AJ247" i="1" s="1"/>
  <c r="AO247" i="1" a="1"/>
  <c r="AO247" i="1" s="1"/>
  <c r="AK263" i="1" a="1"/>
  <c r="AK263" i="1" s="1"/>
  <c r="AP263" i="1" a="1"/>
  <c r="AP263" i="1" s="1"/>
  <c r="AI303" i="1" a="1"/>
  <c r="AI303" i="1" s="1"/>
  <c r="AN303" i="1" a="1"/>
  <c r="AN303" i="1" s="1"/>
  <c r="AJ319" i="1" a="1"/>
  <c r="AJ319" i="1" s="1"/>
  <c r="AO319" i="1" a="1"/>
  <c r="AO319" i="1" s="1"/>
  <c r="AI359" i="1" a="1"/>
  <c r="AI359" i="1" s="1"/>
  <c r="AN359" i="1" a="1"/>
  <c r="AN359" i="1" s="1"/>
  <c r="AJ375" i="1" a="1"/>
  <c r="AJ375" i="1" s="1"/>
  <c r="AO375" i="1" a="1"/>
  <c r="AO375" i="1" s="1"/>
  <c r="AK32" i="1" a="1"/>
  <c r="AK32" i="1" s="1"/>
  <c r="AP32" i="1" a="1"/>
  <c r="AP32" i="1" s="1"/>
  <c r="AI72" i="1" a="1"/>
  <c r="AI72" i="1" s="1"/>
  <c r="AN72" i="1" a="1"/>
  <c r="AN72" i="1" s="1"/>
  <c r="AI88" i="1" a="1"/>
  <c r="AI88" i="1" s="1"/>
  <c r="AN88" i="1" a="1"/>
  <c r="AN88" i="1" s="1"/>
  <c r="AK104" i="1" a="1"/>
  <c r="AK104" i="1" s="1"/>
  <c r="AP104" i="1" a="1"/>
  <c r="AP104" i="1" s="1"/>
  <c r="AI144" i="1" a="1"/>
  <c r="AI144" i="1" s="1"/>
  <c r="AN144" i="1" a="1"/>
  <c r="AN144" i="1" s="1"/>
  <c r="AJ192" i="1" a="1"/>
  <c r="AJ192" i="1" s="1"/>
  <c r="AO192" i="1" a="1"/>
  <c r="AO192" i="1" s="1"/>
  <c r="AK216" i="1" a="1"/>
  <c r="AK216" i="1" s="1"/>
  <c r="AP216" i="1" a="1"/>
  <c r="AP216" i="1" s="1"/>
  <c r="AI232" i="1" a="1"/>
  <c r="AI232" i="1" s="1"/>
  <c r="AN232" i="1" a="1"/>
  <c r="AN232" i="1" s="1"/>
  <c r="AJ248" i="1" a="1"/>
  <c r="AJ248" i="1" s="1"/>
  <c r="AO248" i="1" a="1"/>
  <c r="AO248" i="1" s="1"/>
  <c r="AK272" i="1" a="1"/>
  <c r="AK272" i="1" s="1"/>
  <c r="AP272" i="1" a="1"/>
  <c r="AP272" i="1" s="1"/>
  <c r="AI288" i="1" a="1"/>
  <c r="AI288" i="1" s="1"/>
  <c r="AN288" i="1" a="1"/>
  <c r="AN288" i="1" s="1"/>
  <c r="AK312" i="1" a="1"/>
  <c r="AK312" i="1" s="1"/>
  <c r="AP312" i="1" a="1"/>
  <c r="AP312" i="1" s="1"/>
  <c r="AK328" i="1" a="1"/>
  <c r="AK328" i="1" s="1"/>
  <c r="AP328" i="1" a="1"/>
  <c r="AP328" i="1" s="1"/>
  <c r="AK352" i="1" a="1"/>
  <c r="AK352" i="1" s="1"/>
  <c r="AP352" i="1" a="1"/>
  <c r="AP352" i="1" s="1"/>
  <c r="AJ368" i="1" a="1"/>
  <c r="AJ368" i="1" s="1"/>
  <c r="AO368" i="1" a="1"/>
  <c r="AO368" i="1" s="1"/>
  <c r="AJ392" i="1" a="1"/>
  <c r="AJ392" i="1" s="1"/>
  <c r="AO392" i="1" a="1"/>
  <c r="AO392" i="1" s="1"/>
  <c r="AK408" i="1" a="1"/>
  <c r="AK408" i="1" s="1"/>
  <c r="AP408" i="1" a="1"/>
  <c r="AP408" i="1" s="1"/>
  <c r="AK25" i="1" a="1"/>
  <c r="AK25" i="1" s="1"/>
  <c r="AP25" i="1" a="1"/>
  <c r="AP25" i="1" s="1"/>
  <c r="AI65" i="1" a="1"/>
  <c r="AI65" i="1" s="1"/>
  <c r="AN65" i="1" a="1"/>
  <c r="AN65" i="1" s="1"/>
  <c r="AJ81" i="1" a="1"/>
  <c r="AJ81" i="1" s="1"/>
  <c r="AO81" i="1" a="1"/>
  <c r="AO81" i="1" s="1"/>
  <c r="AK97" i="1" a="1"/>
  <c r="AK97" i="1" s="1"/>
  <c r="AP97" i="1" a="1"/>
  <c r="AP97" i="1" s="1"/>
  <c r="AI10" i="1" a="1"/>
  <c r="AI10" i="1" s="1"/>
  <c r="AN10" i="1" a="1"/>
  <c r="AN10" i="1" s="1"/>
  <c r="AI26" i="1" a="1"/>
  <c r="AI26" i="1" s="1"/>
  <c r="AN26" i="1" a="1"/>
  <c r="AN26" i="1" s="1"/>
  <c r="AJ66" i="1" a="1"/>
  <c r="AJ66" i="1" s="1"/>
  <c r="AO66" i="1" a="1"/>
  <c r="AO66" i="1" s="1"/>
  <c r="AK90" i="1" a="1"/>
  <c r="AK90" i="1" s="1"/>
  <c r="AP90" i="1" a="1"/>
  <c r="AP90" i="1" s="1"/>
  <c r="AI106" i="1" a="1"/>
  <c r="AI106" i="1" s="1"/>
  <c r="AN106" i="1" a="1"/>
  <c r="AN106" i="1" s="1"/>
  <c r="AK122" i="1" a="1"/>
  <c r="AK122" i="1" s="1"/>
  <c r="AP122" i="1" a="1"/>
  <c r="AP122" i="1" s="1"/>
  <c r="AK138" i="1" a="1"/>
  <c r="AK138" i="1" s="1"/>
  <c r="AP138" i="1" a="1"/>
  <c r="AP138" i="1" s="1"/>
  <c r="AK186" i="1" a="1"/>
  <c r="AK186" i="1" s="1"/>
  <c r="AP186" i="1" a="1"/>
  <c r="AP186" i="1" s="1"/>
  <c r="AK210" i="1" a="1"/>
  <c r="AK210" i="1" s="1"/>
  <c r="AP210" i="1" a="1"/>
  <c r="AP210" i="1" s="1"/>
  <c r="AJ226" i="1" a="1"/>
  <c r="AJ226" i="1" s="1"/>
  <c r="AO226" i="1" a="1"/>
  <c r="AO226" i="1" s="1"/>
  <c r="AK250" i="1" a="1"/>
  <c r="AK250" i="1" s="1"/>
  <c r="AP250" i="1" a="1"/>
  <c r="AP250" i="1" s="1"/>
  <c r="AJ274" i="1" a="1"/>
  <c r="AJ274" i="1" s="1"/>
  <c r="AO274" i="1" a="1"/>
  <c r="AO274" i="1" s="1"/>
  <c r="AI290" i="1" a="1"/>
  <c r="AI290" i="1" s="1"/>
  <c r="AN290" i="1" a="1"/>
  <c r="AN290" i="1" s="1"/>
  <c r="AK338" i="1" a="1"/>
  <c r="AK338" i="1" s="1"/>
  <c r="AP338" i="1" a="1"/>
  <c r="AP338" i="1" s="1"/>
  <c r="AJ354" i="1" a="1"/>
  <c r="AJ354" i="1" s="1"/>
  <c r="AO354" i="1" a="1"/>
  <c r="AO354" i="1" s="1"/>
  <c r="AK378" i="1" a="1"/>
  <c r="AK378" i="1" s="1"/>
  <c r="AP378" i="1" a="1"/>
  <c r="AP378" i="1" s="1"/>
  <c r="AK402" i="1" a="1"/>
  <c r="AK402" i="1" s="1"/>
  <c r="AP402" i="1" a="1"/>
  <c r="AP402" i="1" s="1"/>
  <c r="AK426" i="1" a="1"/>
  <c r="AK426" i="1" s="1"/>
  <c r="AP426" i="1" a="1"/>
  <c r="AP426" i="1" s="1"/>
  <c r="AK19" i="1" a="1"/>
  <c r="AK19" i="1" s="1"/>
  <c r="AP19" i="1" a="1"/>
  <c r="AP19" i="1" s="1"/>
  <c r="AK43" i="1" a="1"/>
  <c r="AK43" i="1" s="1"/>
  <c r="AP43" i="1" a="1"/>
  <c r="AP43" i="1" s="1"/>
  <c r="AJ59" i="1" a="1"/>
  <c r="AJ59" i="1" s="1"/>
  <c r="AO59" i="1" a="1"/>
  <c r="AO59" i="1" s="1"/>
  <c r="AI83" i="1" a="1"/>
  <c r="AI83" i="1" s="1"/>
  <c r="AN83" i="1" a="1"/>
  <c r="AN83" i="1" s="1"/>
  <c r="AK99" i="1" a="1"/>
  <c r="AK99" i="1" s="1"/>
  <c r="AP99" i="1" a="1"/>
  <c r="AP99" i="1" s="1"/>
  <c r="AK115" i="1" a="1"/>
  <c r="AK115" i="1" s="1"/>
  <c r="AP115" i="1" a="1"/>
  <c r="AP115" i="1" s="1"/>
  <c r="AJ131" i="1" a="1"/>
  <c r="AJ131" i="1" s="1"/>
  <c r="AO131" i="1" a="1"/>
  <c r="AO131" i="1" s="1"/>
  <c r="AK147" i="1" a="1"/>
  <c r="AK147" i="1" s="1"/>
  <c r="AP147" i="1" a="1"/>
  <c r="AP147" i="1" s="1"/>
  <c r="AJ179" i="1" a="1"/>
  <c r="AJ179" i="1" s="1"/>
  <c r="AO179" i="1" a="1"/>
  <c r="AO179" i="1" s="1"/>
  <c r="AK195" i="1" a="1"/>
  <c r="AK195" i="1" s="1"/>
  <c r="AP195" i="1" a="1"/>
  <c r="AP195" i="1" s="1"/>
  <c r="AK219" i="1" a="1"/>
  <c r="AK219" i="1" s="1"/>
  <c r="AP219" i="1" a="1"/>
  <c r="AP219" i="1" s="1"/>
  <c r="AK235" i="1" a="1"/>
  <c r="AK235" i="1" s="1"/>
  <c r="AP235" i="1" a="1"/>
  <c r="AP235" i="1" s="1"/>
  <c r="AK259" i="1" a="1"/>
  <c r="AK259" i="1" s="1"/>
  <c r="AP259" i="1" a="1"/>
  <c r="AP259" i="1" s="1"/>
  <c r="AJ283" i="1" a="1"/>
  <c r="AJ283" i="1" s="1"/>
  <c r="AO283" i="1" a="1"/>
  <c r="AO283" i="1" s="1"/>
  <c r="AK299" i="1" a="1"/>
  <c r="AK299" i="1" s="1"/>
  <c r="AP299" i="1" a="1"/>
  <c r="AP299" i="1" s="1"/>
  <c r="AI315" i="1" a="1"/>
  <c r="AI315" i="1" s="1"/>
  <c r="AN315" i="1" a="1"/>
  <c r="AN315" i="1" s="1"/>
  <c r="AJ355" i="1" a="1"/>
  <c r="AJ355" i="1" s="1"/>
  <c r="AO355" i="1" a="1"/>
  <c r="AO355" i="1" s="1"/>
  <c r="AJ395" i="1" a="1"/>
  <c r="AJ395" i="1" s="1"/>
  <c r="AO395" i="1" a="1"/>
  <c r="AO395" i="1" s="1"/>
  <c r="AK4" i="1" a="1"/>
  <c r="AK4" i="1" s="1"/>
  <c r="AP4" i="1" a="1"/>
  <c r="AP4" i="1" s="1"/>
  <c r="AK20" i="1" a="1"/>
  <c r="AK20" i="1" s="1"/>
  <c r="AP20" i="1" a="1"/>
  <c r="AP20" i="1" s="1"/>
  <c r="AK36" i="1" a="1"/>
  <c r="AK36" i="1" s="1"/>
  <c r="AP36" i="1" a="1"/>
  <c r="AP36" i="1" s="1"/>
  <c r="AI52" i="1" a="1"/>
  <c r="AI52" i="1" s="1"/>
  <c r="AN52" i="1" a="1"/>
  <c r="AN52" i="1" s="1"/>
  <c r="AK108" i="1" a="1"/>
  <c r="AK108" i="1" s="1"/>
  <c r="AP108" i="1" a="1"/>
  <c r="AP108" i="1" s="1"/>
  <c r="AK124" i="1" a="1"/>
  <c r="AK124" i="1" s="1"/>
  <c r="AP124" i="1" a="1"/>
  <c r="AP124" i="1" s="1"/>
  <c r="AI140" i="1" a="1"/>
  <c r="AI140" i="1" s="1"/>
  <c r="AN140" i="1" a="1"/>
  <c r="AN140" i="1" s="1"/>
  <c r="AK188" i="1" a="1"/>
  <c r="AK188" i="1" s="1"/>
  <c r="AP188" i="1" a="1"/>
  <c r="AP188" i="1" s="1"/>
  <c r="AJ212" i="1" a="1"/>
  <c r="AJ212" i="1" s="1"/>
  <c r="AO212" i="1" a="1"/>
  <c r="AO212" i="1" s="1"/>
  <c r="AI228" i="1" a="1"/>
  <c r="AI228" i="1" s="1"/>
  <c r="AN228" i="1" a="1"/>
  <c r="AN228" i="1" s="1"/>
  <c r="AJ268" i="1" a="1"/>
  <c r="AJ268" i="1" s="1"/>
  <c r="AO268" i="1" a="1"/>
  <c r="AO268" i="1" s="1"/>
  <c r="AI284" i="1" a="1"/>
  <c r="AI284" i="1" s="1"/>
  <c r="AN284" i="1" a="1"/>
  <c r="AN284" i="1" s="1"/>
  <c r="AK300" i="1" a="1"/>
  <c r="AK300" i="1" s="1"/>
  <c r="AP300" i="1" a="1"/>
  <c r="AP300" i="1" s="1"/>
  <c r="AI356" i="1" a="1"/>
  <c r="AI356" i="1" s="1"/>
  <c r="AN356" i="1" a="1"/>
  <c r="AN356" i="1" s="1"/>
  <c r="AK372" i="1" a="1"/>
  <c r="AK372" i="1" s="1"/>
  <c r="AP372" i="1" a="1"/>
  <c r="AP372" i="1" s="1"/>
  <c r="AK388" i="1" a="1"/>
  <c r="AK388" i="1" s="1"/>
  <c r="AP388" i="1" a="1"/>
  <c r="AP388" i="1" s="1"/>
  <c r="AI428" i="1" a="1"/>
  <c r="AI428" i="1" s="1"/>
  <c r="AN428" i="1" a="1"/>
  <c r="AN428" i="1" s="1"/>
  <c r="AJ452" i="1" a="1"/>
  <c r="AJ452" i="1" s="1"/>
  <c r="AO452" i="1" a="1"/>
  <c r="AO452" i="1" s="1"/>
  <c r="AJ476" i="1" a="1"/>
  <c r="AJ476" i="1" s="1"/>
  <c r="AO476" i="1" a="1"/>
  <c r="AO476" i="1" s="1"/>
  <c r="AI492" i="1" a="1"/>
  <c r="AI492" i="1" s="1"/>
  <c r="AN492" i="1" a="1"/>
  <c r="AN492" i="1" s="1"/>
  <c r="AK516" i="1" a="1"/>
  <c r="AK516" i="1" s="1"/>
  <c r="AP516" i="1" a="1"/>
  <c r="AP516" i="1" s="1"/>
  <c r="AJ532" i="1" a="1"/>
  <c r="AJ532" i="1" s="1"/>
  <c r="AO532" i="1" a="1"/>
  <c r="AO532" i="1" s="1"/>
  <c r="AJ564" i="1" a="1"/>
  <c r="AJ564" i="1" s="1"/>
  <c r="AO564" i="1" a="1"/>
  <c r="AO564" i="1" s="1"/>
  <c r="AJ588" i="1" a="1"/>
  <c r="AJ588" i="1" s="1"/>
  <c r="AO588" i="1" a="1"/>
  <c r="AO588" i="1" s="1"/>
  <c r="AI604" i="1" a="1"/>
  <c r="AI604" i="1" s="1"/>
  <c r="AN604" i="1" a="1"/>
  <c r="AN604" i="1" s="1"/>
  <c r="AK636" i="1" a="1"/>
  <c r="AK636" i="1" s="1"/>
  <c r="AP636" i="1" a="1"/>
  <c r="AP636" i="1" s="1"/>
  <c r="AJ660" i="1" a="1"/>
  <c r="AJ660" i="1" s="1"/>
  <c r="AO660" i="1" a="1"/>
  <c r="AO660" i="1" s="1"/>
  <c r="AJ684" i="1" a="1"/>
  <c r="AJ684" i="1" s="1"/>
  <c r="AO684" i="1" a="1"/>
  <c r="AO684" i="1" s="1"/>
  <c r="AI700" i="1" a="1"/>
  <c r="AI700" i="1" s="1"/>
  <c r="AN700" i="1" a="1"/>
  <c r="AN700" i="1" s="1"/>
  <c r="AI117" i="1" a="1"/>
  <c r="AI117" i="1" s="1"/>
  <c r="AN117" i="1" a="1"/>
  <c r="AN117" i="1" s="1"/>
  <c r="AK141" i="1" a="1"/>
  <c r="AK141" i="1" s="1"/>
  <c r="AP141" i="1" a="1"/>
  <c r="AP141" i="1" s="1"/>
  <c r="AJ189" i="1" a="1"/>
  <c r="AJ189" i="1" s="1"/>
  <c r="AO189" i="1" a="1"/>
  <c r="AO189" i="1" s="1"/>
  <c r="AJ205" i="1" a="1"/>
  <c r="AJ205" i="1" s="1"/>
  <c r="AO205" i="1" a="1"/>
  <c r="AO205" i="1" s="1"/>
  <c r="AI221" i="1" a="1"/>
  <c r="AI221" i="1" s="1"/>
  <c r="AN221" i="1" a="1"/>
  <c r="AN221" i="1" s="1"/>
  <c r="AJ245" i="1" a="1"/>
  <c r="AJ245" i="1" s="1"/>
  <c r="AO245" i="1" a="1"/>
  <c r="AO245" i="1" s="1"/>
  <c r="AK261" i="1" a="1"/>
  <c r="AK261" i="1" s="1"/>
  <c r="AP261" i="1" a="1"/>
  <c r="AP261" i="1" s="1"/>
  <c r="AK301" i="1" a="1"/>
  <c r="AK301" i="1" s="1"/>
  <c r="AP301" i="1" a="1"/>
  <c r="AP301" i="1" s="1"/>
  <c r="AJ317" i="1" a="1"/>
  <c r="AJ317" i="1" s="1"/>
  <c r="AO317" i="1" a="1"/>
  <c r="AO317" i="1" s="1"/>
  <c r="AI421" i="1" a="1"/>
  <c r="AI421" i="1" s="1"/>
  <c r="AN421" i="1" a="1"/>
  <c r="AN421" i="1" s="1"/>
  <c r="AJ445" i="1" a="1"/>
  <c r="AJ445" i="1" s="1"/>
  <c r="AO445" i="1" a="1"/>
  <c r="AO445" i="1" s="1"/>
  <c r="AJ461" i="1" a="1"/>
  <c r="AJ461" i="1" s="1"/>
  <c r="AO461" i="1" a="1"/>
  <c r="AO461" i="1" s="1"/>
  <c r="AI501" i="1" a="1"/>
  <c r="AI501" i="1" s="1"/>
  <c r="AN501" i="1" a="1"/>
  <c r="AN501" i="1" s="1"/>
  <c r="AJ525" i="1" a="1"/>
  <c r="AJ525" i="1" s="1"/>
  <c r="AO525" i="1" a="1"/>
  <c r="AO525" i="1" s="1"/>
  <c r="AK541" i="1" a="1"/>
  <c r="AK541" i="1" s="1"/>
  <c r="AP541" i="1" a="1"/>
  <c r="AP541" i="1" s="1"/>
  <c r="AK565" i="1" a="1"/>
  <c r="AK565" i="1" s="1"/>
  <c r="AP565" i="1" a="1"/>
  <c r="AP565" i="1" s="1"/>
  <c r="AJ581" i="1" a="1"/>
  <c r="AJ581" i="1" s="1"/>
  <c r="AO581" i="1" a="1"/>
  <c r="AO581" i="1" s="1"/>
  <c r="AJ597" i="1" a="1"/>
  <c r="AJ597" i="1" s="1"/>
  <c r="AO597" i="1" a="1"/>
  <c r="AO597" i="1" s="1"/>
  <c r="AK621" i="1" a="1"/>
  <c r="AK621" i="1" s="1"/>
  <c r="AP621" i="1" a="1"/>
  <c r="AP621" i="1" s="1"/>
  <c r="AK645" i="1" a="1"/>
  <c r="AK645" i="1" s="1"/>
  <c r="AP645" i="1" a="1"/>
  <c r="AP645" i="1" s="1"/>
  <c r="AJ661" i="1" a="1"/>
  <c r="AJ661" i="1" s="1"/>
  <c r="AO661" i="1" a="1"/>
  <c r="AO661" i="1" s="1"/>
  <c r="AI685" i="1" a="1"/>
  <c r="AI685" i="1" s="1"/>
  <c r="AN685" i="1" a="1"/>
  <c r="AN685" i="1" s="1"/>
  <c r="AK568" i="1" a="1"/>
  <c r="AK568" i="1" s="1"/>
  <c r="AP568" i="1" a="1"/>
  <c r="AP568" i="1" s="1"/>
  <c r="AI610" i="1" a="1"/>
  <c r="AI610" i="1" s="1"/>
  <c r="AN610" i="1" a="1"/>
  <c r="AN610" i="1" s="1"/>
  <c r="AI446" i="1" a="1"/>
  <c r="AI446" i="1" s="1"/>
  <c r="AN446" i="1" a="1"/>
  <c r="AN446" i="1" s="1"/>
  <c r="AK470" i="1" a="1"/>
  <c r="AK470" i="1" s="1"/>
  <c r="AP470" i="1" a="1"/>
  <c r="AP470" i="1" s="1"/>
  <c r="AI486" i="1" a="1"/>
  <c r="AI486" i="1" s="1"/>
  <c r="AN486" i="1" a="1"/>
  <c r="AN486" i="1" s="1"/>
  <c r="AI510" i="1" a="1"/>
  <c r="AI510" i="1" s="1"/>
  <c r="AN510" i="1" a="1"/>
  <c r="AN510" i="1" s="1"/>
  <c r="AK550" i="1" a="1"/>
  <c r="AK550" i="1" s="1"/>
  <c r="AP550" i="1" a="1"/>
  <c r="AP550" i="1" s="1"/>
  <c r="AJ566" i="1" a="1"/>
  <c r="AJ566" i="1" s="1"/>
  <c r="AO566" i="1" a="1"/>
  <c r="AO566" i="1" s="1"/>
  <c r="AI590" i="1" a="1"/>
  <c r="AI590" i="1" s="1"/>
  <c r="AN590" i="1" a="1"/>
  <c r="AN590" i="1" s="1"/>
  <c r="AI606" i="1" a="1"/>
  <c r="AI606" i="1" s="1"/>
  <c r="AN606" i="1" a="1"/>
  <c r="AN606" i="1" s="1"/>
  <c r="AI678" i="1" a="1"/>
  <c r="AI678" i="1" s="1"/>
  <c r="AN678" i="1" a="1"/>
  <c r="AN678" i="1" s="1"/>
  <c r="AK560" i="1" a="1"/>
  <c r="AK560" i="1" s="1"/>
  <c r="AP560" i="1" a="1"/>
  <c r="AP560" i="1" s="1"/>
  <c r="AJ664" i="1" a="1"/>
  <c r="AJ664" i="1" s="1"/>
  <c r="AO664" i="1" a="1"/>
  <c r="AO664" i="1" s="1"/>
  <c r="AK455" i="1" a="1"/>
  <c r="AK455" i="1" s="1"/>
  <c r="AP455" i="1" a="1"/>
  <c r="AP455" i="1" s="1"/>
  <c r="AJ471" i="1" a="1"/>
  <c r="AJ471" i="1" s="1"/>
  <c r="AO471" i="1" a="1"/>
  <c r="AO471" i="1" s="1"/>
  <c r="AK511" i="1" a="1"/>
  <c r="AK511" i="1" s="1"/>
  <c r="AP511" i="1" a="1"/>
  <c r="AP511" i="1" s="1"/>
  <c r="AJ527" i="1" a="1"/>
  <c r="AJ527" i="1" s="1"/>
  <c r="AO527" i="1" a="1"/>
  <c r="AO527" i="1" s="1"/>
  <c r="AI543" i="1" a="1"/>
  <c r="AI543" i="1" s="1"/>
  <c r="AN543" i="1" a="1"/>
  <c r="AN543" i="1" s="1"/>
  <c r="AJ567" i="1" a="1"/>
  <c r="AJ567" i="1" s="1"/>
  <c r="AO567" i="1" a="1"/>
  <c r="AO567" i="1" s="1"/>
  <c r="AK591" i="1" a="1"/>
  <c r="AK591" i="1" s="1"/>
  <c r="AP591" i="1" a="1"/>
  <c r="AP591" i="1" s="1"/>
  <c r="AI607" i="1" a="1"/>
  <c r="AI607" i="1" s="1"/>
  <c r="AN607" i="1" a="1"/>
  <c r="AN607" i="1" s="1"/>
  <c r="AI631" i="1" a="1"/>
  <c r="AI631" i="1" s="1"/>
  <c r="AN631" i="1" a="1"/>
  <c r="AN631" i="1" s="1"/>
  <c r="AI679" i="1" a="1"/>
  <c r="AI679" i="1" s="1"/>
  <c r="AN679" i="1" a="1"/>
  <c r="AN679" i="1" s="1"/>
  <c r="AK448" i="1" a="1"/>
  <c r="AK448" i="1" s="1"/>
  <c r="AP448" i="1" a="1"/>
  <c r="AP448" i="1" s="1"/>
  <c r="AK576" i="1" a="1"/>
  <c r="AK576" i="1" s="1"/>
  <c r="AP576" i="1" a="1"/>
  <c r="AP576" i="1" s="1"/>
  <c r="AI512" i="1" a="1"/>
  <c r="AI512" i="1" s="1"/>
  <c r="AN512" i="1" a="1"/>
  <c r="AN512" i="1" s="1"/>
  <c r="AI552" i="1" a="1"/>
  <c r="AI552" i="1" s="1"/>
  <c r="AN552" i="1" a="1"/>
  <c r="AN552" i="1" s="1"/>
  <c r="AK603" i="1" a="1"/>
  <c r="AK603" i="1" s="1"/>
  <c r="AP603" i="1" a="1"/>
  <c r="AP603" i="1" s="1"/>
  <c r="AJ121" i="1" a="1"/>
  <c r="AJ121" i="1" s="1"/>
  <c r="AO121" i="1" a="1"/>
  <c r="AO121" i="1" s="1"/>
  <c r="AJ137" i="1" a="1"/>
  <c r="AJ137" i="1" s="1"/>
  <c r="AO137" i="1" a="1"/>
  <c r="AO137" i="1" s="1"/>
  <c r="AI193" i="1" a="1"/>
  <c r="AI193" i="1" s="1"/>
  <c r="AN193" i="1" a="1"/>
  <c r="AN193" i="1" s="1"/>
  <c r="AJ209" i="1" a="1"/>
  <c r="AJ209" i="1" s="1"/>
  <c r="AO209" i="1" a="1"/>
  <c r="AO209" i="1" s="1"/>
  <c r="AI225" i="1" a="1"/>
  <c r="AI225" i="1" s="1"/>
  <c r="AN225" i="1" a="1"/>
  <c r="AN225" i="1" s="1"/>
  <c r="AK249" i="1" a="1"/>
  <c r="AK249" i="1" s="1"/>
  <c r="AP249" i="1" a="1"/>
  <c r="AP249" i="1" s="1"/>
  <c r="AJ265" i="1" a="1"/>
  <c r="AJ265" i="1" s="1"/>
  <c r="AO265" i="1" a="1"/>
  <c r="AO265" i="1" s="1"/>
  <c r="AK305" i="1" a="1"/>
  <c r="AK305" i="1" s="1"/>
  <c r="AP305" i="1" a="1"/>
  <c r="AP305" i="1" s="1"/>
  <c r="AK329" i="1" a="1"/>
  <c r="AK329" i="1" s="1"/>
  <c r="AP329" i="1" a="1"/>
  <c r="AP329" i="1" s="1"/>
  <c r="AJ369" i="1" a="1"/>
  <c r="AJ369" i="1" s="1"/>
  <c r="AO369" i="1" a="1"/>
  <c r="AO369" i="1" s="1"/>
  <c r="AK393" i="1" a="1"/>
  <c r="AK393" i="1" s="1"/>
  <c r="AP393" i="1" a="1"/>
  <c r="AP393" i="1" s="1"/>
  <c r="AI409" i="1" a="1"/>
  <c r="AI409" i="1" s="1"/>
  <c r="AN409" i="1" a="1"/>
  <c r="AN409" i="1" s="1"/>
  <c r="AI433" i="1" a="1"/>
  <c r="AI433" i="1" s="1"/>
  <c r="AN433" i="1" a="1"/>
  <c r="AN433" i="1" s="1"/>
  <c r="AJ457" i="1" a="1"/>
  <c r="AJ457" i="1" s="1"/>
  <c r="AO457" i="1" a="1"/>
  <c r="AO457" i="1" s="1"/>
  <c r="AK505" i="1" a="1"/>
  <c r="AK505" i="1" s="1"/>
  <c r="AP505" i="1" a="1"/>
  <c r="AP505" i="1" s="1"/>
  <c r="AI545" i="1" a="1"/>
  <c r="AI545" i="1" s="1"/>
  <c r="AN545" i="1" a="1"/>
  <c r="AN545" i="1" s="1"/>
  <c r="AI585" i="1" a="1"/>
  <c r="AI585" i="1" s="1"/>
  <c r="AN585" i="1" a="1"/>
  <c r="AN585" i="1" s="1"/>
  <c r="AI609" i="1" a="1"/>
  <c r="AI609" i="1" s="1"/>
  <c r="AN609" i="1" a="1"/>
  <c r="AN609" i="1" s="1"/>
  <c r="AI633" i="1" a="1"/>
  <c r="AI633" i="1" s="1"/>
  <c r="AN633" i="1" a="1"/>
  <c r="AN633" i="1" s="1"/>
  <c r="AJ673" i="1" a="1"/>
  <c r="AJ673" i="1" s="1"/>
  <c r="AO673" i="1" a="1"/>
  <c r="AO673" i="1" s="1"/>
  <c r="AK697" i="1" a="1"/>
  <c r="AK697" i="1" s="1"/>
  <c r="AP697" i="1" a="1"/>
  <c r="AP697" i="1" s="1"/>
  <c r="AI680" i="1" a="1"/>
  <c r="AI680" i="1" s="1"/>
  <c r="AN680" i="1" a="1"/>
  <c r="AN680" i="1" s="1"/>
  <c r="AK466" i="1" a="1"/>
  <c r="AK466" i="1" s="1"/>
  <c r="AP466" i="1" a="1"/>
  <c r="AP466" i="1" s="1"/>
  <c r="AI482" i="1" a="1"/>
  <c r="AI482" i="1" s="1"/>
  <c r="AN482" i="1" a="1"/>
  <c r="AN482" i="1" s="1"/>
  <c r="AJ506" i="1" a="1"/>
  <c r="AJ506" i="1" s="1"/>
  <c r="AO506" i="1" a="1"/>
  <c r="AO506" i="1" s="1"/>
  <c r="AK530" i="1" a="1"/>
  <c r="AK530" i="1" s="1"/>
  <c r="AP530" i="1" a="1"/>
  <c r="AP530" i="1" s="1"/>
  <c r="AK546" i="1" a="1"/>
  <c r="AK546" i="1" s="1"/>
  <c r="AP546" i="1" a="1"/>
  <c r="AP546" i="1" s="1"/>
  <c r="AK570" i="1" a="1"/>
  <c r="AK570" i="1" s="1"/>
  <c r="AP570" i="1" a="1"/>
  <c r="AP570" i="1" s="1"/>
  <c r="AI626" i="1" a="1"/>
  <c r="AI626" i="1" s="1"/>
  <c r="AN626" i="1" a="1"/>
  <c r="AN626" i="1" s="1"/>
  <c r="AK674" i="1" a="1"/>
  <c r="AK674" i="1" s="1"/>
  <c r="AP674" i="1" a="1"/>
  <c r="AP674" i="1" s="1"/>
  <c r="AJ472" i="1" a="1"/>
  <c r="AJ472" i="1" s="1"/>
  <c r="AO472" i="1" a="1"/>
  <c r="AO472" i="1" s="1"/>
  <c r="AK699" i="1" a="1"/>
  <c r="AK699" i="1" s="1"/>
  <c r="AP699" i="1" a="1"/>
  <c r="AP699" i="1" s="1"/>
  <c r="AK443" i="1" a="1"/>
  <c r="AK443" i="1" s="1"/>
  <c r="AP443" i="1" a="1"/>
  <c r="AP443" i="1" s="1"/>
  <c r="AJ459" i="1" a="1"/>
  <c r="AJ459" i="1" s="1"/>
  <c r="AO459" i="1" a="1"/>
  <c r="AO459" i="1" s="1"/>
  <c r="AI507" i="1" a="1"/>
  <c r="AI507" i="1" s="1"/>
  <c r="AN507" i="1" a="1"/>
  <c r="AN507" i="1" s="1"/>
  <c r="AI531" i="1" a="1"/>
  <c r="AI531" i="1" s="1"/>
  <c r="AN531" i="1" a="1"/>
  <c r="AN531" i="1" s="1"/>
  <c r="AJ555" i="1" a="1"/>
  <c r="AJ555" i="1" s="1"/>
  <c r="AO555" i="1" a="1"/>
  <c r="AO555" i="1" s="1"/>
  <c r="AK579" i="1" a="1"/>
  <c r="AK579" i="1" s="1"/>
  <c r="AP579" i="1" a="1"/>
  <c r="AP579" i="1" s="1"/>
  <c r="AK627" i="1" a="1"/>
  <c r="AK627" i="1" s="1"/>
  <c r="AP627" i="1" a="1"/>
  <c r="AP627" i="1" s="1"/>
  <c r="AJ651" i="1" a="1"/>
  <c r="AJ651" i="1" s="1"/>
  <c r="AO651" i="1" a="1"/>
  <c r="AO651" i="1" s="1"/>
  <c r="AJ675" i="1" a="1"/>
  <c r="AJ675" i="1" s="1"/>
  <c r="AO675" i="1" a="1"/>
  <c r="AO675" i="1" s="1"/>
  <c r="AK624" i="1" a="1"/>
  <c r="AK624" i="1" s="1"/>
  <c r="AP624" i="1" a="1"/>
  <c r="AP624" i="1" s="1"/>
  <c r="AP563" i="1" a="1"/>
  <c r="AP563" i="1" s="1"/>
  <c r="AN702" i="1" a="1"/>
  <c r="AN702" i="1" s="1"/>
  <c r="AK29" i="1" a="1"/>
  <c r="AK29" i="1" s="1"/>
  <c r="AP29" i="1" a="1"/>
  <c r="AP29" i="1" s="1"/>
  <c r="AK45" i="1" a="1"/>
  <c r="AK45" i="1" s="1"/>
  <c r="AP45" i="1" a="1"/>
  <c r="AP45" i="1" s="1"/>
  <c r="AI61" i="1" a="1"/>
  <c r="AI61" i="1" s="1"/>
  <c r="AN61" i="1" a="1"/>
  <c r="AN61" i="1" s="1"/>
  <c r="AK85" i="1" a="1"/>
  <c r="AK85" i="1" s="1"/>
  <c r="AP85" i="1" a="1"/>
  <c r="AP85" i="1" s="1"/>
  <c r="AJ101" i="1" a="1"/>
  <c r="AJ101" i="1" s="1"/>
  <c r="AO101" i="1" a="1"/>
  <c r="AO101" i="1" s="1"/>
  <c r="AJ6" i="1" a="1"/>
  <c r="AJ6" i="1" s="1"/>
  <c r="AO6" i="1" a="1"/>
  <c r="AO6" i="1" s="1"/>
  <c r="AK30" i="1" a="1"/>
  <c r="AK30" i="1" s="1"/>
  <c r="AP30" i="1" a="1"/>
  <c r="AP30" i="1" s="1"/>
  <c r="AJ46" i="1" a="1"/>
  <c r="AJ46" i="1" s="1"/>
  <c r="AO46" i="1" a="1"/>
  <c r="AO46" i="1" s="1"/>
  <c r="AI62" i="1" a="1"/>
  <c r="AI62" i="1" s="1"/>
  <c r="AN62" i="1" a="1"/>
  <c r="AN62" i="1" s="1"/>
  <c r="AK110" i="1" a="1"/>
  <c r="AK110" i="1" s="1"/>
  <c r="AP110" i="1" a="1"/>
  <c r="AP110" i="1" s="1"/>
  <c r="AI126" i="1" a="1"/>
  <c r="AI126" i="1" s="1"/>
  <c r="AN126" i="1" a="1"/>
  <c r="AN126" i="1" s="1"/>
  <c r="AJ142" i="1" a="1"/>
  <c r="AJ142" i="1" s="1"/>
  <c r="AO142" i="1" a="1"/>
  <c r="AO142" i="1" s="1"/>
  <c r="AK158" i="1" a="1"/>
  <c r="AK158" i="1" s="1"/>
  <c r="AP158" i="1" a="1"/>
  <c r="AP158" i="1" s="1"/>
  <c r="AI182" i="1" a="1"/>
  <c r="AI182" i="1" s="1"/>
  <c r="AN182" i="1" a="1"/>
  <c r="AN182" i="1" s="1"/>
  <c r="AJ198" i="1" a="1"/>
  <c r="AJ198" i="1" s="1"/>
  <c r="AO198" i="1" a="1"/>
  <c r="AO198" i="1" s="1"/>
  <c r="AK214" i="1" a="1"/>
  <c r="AK214" i="1" s="1"/>
  <c r="AP214" i="1" a="1"/>
  <c r="AP214" i="1" s="1"/>
  <c r="AJ238" i="1" a="1"/>
  <c r="AJ238" i="1" s="1"/>
  <c r="AO238" i="1" a="1"/>
  <c r="AO238" i="1" s="1"/>
  <c r="AK262" i="1" a="1"/>
  <c r="AK262" i="1" s="1"/>
  <c r="AP262" i="1" a="1"/>
  <c r="AP262" i="1" s="1"/>
  <c r="AJ278" i="1" a="1"/>
  <c r="AJ278" i="1" s="1"/>
  <c r="AO278" i="1" a="1"/>
  <c r="AO278" i="1" s="1"/>
  <c r="AK318" i="1" a="1"/>
  <c r="AK318" i="1" s="1"/>
  <c r="AP318" i="1" a="1"/>
  <c r="AP318" i="1" s="1"/>
  <c r="AI334" i="1" a="1"/>
  <c r="AI334" i="1" s="1"/>
  <c r="AN334" i="1" a="1"/>
  <c r="AN334" i="1" s="1"/>
  <c r="AI374" i="1" a="1"/>
  <c r="AI374" i="1" s="1"/>
  <c r="AN374" i="1" a="1"/>
  <c r="AN374" i="1" s="1"/>
  <c r="AK398" i="1" a="1"/>
  <c r="AK398" i="1" s="1"/>
  <c r="AP398" i="1" a="1"/>
  <c r="AP398" i="1" s="1"/>
  <c r="AK414" i="1" a="1"/>
  <c r="AK414" i="1" s="1"/>
  <c r="AP414" i="1" a="1"/>
  <c r="AP414" i="1" s="1"/>
  <c r="AK23" i="1" a="1"/>
  <c r="AK23" i="1" s="1"/>
  <c r="AP23" i="1" a="1"/>
  <c r="AP23" i="1" s="1"/>
  <c r="AK39" i="1" a="1"/>
  <c r="AK39" i="1" s="1"/>
  <c r="AP39" i="1" a="1"/>
  <c r="AP39" i="1" s="1"/>
  <c r="AK79" i="1" a="1"/>
  <c r="AK79" i="1" s="1"/>
  <c r="AP79" i="1" a="1"/>
  <c r="AP79" i="1" s="1"/>
  <c r="AJ95" i="1" a="1"/>
  <c r="AJ95" i="1" s="1"/>
  <c r="AO95" i="1" a="1"/>
  <c r="AO95" i="1" s="1"/>
  <c r="AJ111" i="1" a="1"/>
  <c r="AJ111" i="1" s="1"/>
  <c r="AO111" i="1" a="1"/>
  <c r="AO111" i="1" s="1"/>
  <c r="AK135" i="1" a="1"/>
  <c r="AK135" i="1" s="1"/>
  <c r="AP135" i="1" a="1"/>
  <c r="AP135" i="1" s="1"/>
  <c r="AI151" i="1" a="1"/>
  <c r="AI151" i="1" s="1"/>
  <c r="AN151" i="1" a="1"/>
  <c r="AN151" i="1" s="1"/>
  <c r="AI207" i="1" a="1"/>
  <c r="AI207" i="1" s="1"/>
  <c r="AN207" i="1" a="1"/>
  <c r="AN207" i="1" s="1"/>
  <c r="AK247" i="1" a="1"/>
  <c r="AK247" i="1" s="1"/>
  <c r="AP247" i="1" a="1"/>
  <c r="AP247" i="1" s="1"/>
  <c r="AJ263" i="1" a="1"/>
  <c r="AJ263" i="1" s="1"/>
  <c r="AO263" i="1" a="1"/>
  <c r="AO263" i="1" s="1"/>
  <c r="AK287" i="1" a="1"/>
  <c r="AK287" i="1" s="1"/>
  <c r="AP287" i="1" a="1"/>
  <c r="AP287" i="1" s="1"/>
  <c r="AJ303" i="1" a="1"/>
  <c r="AJ303" i="1" s="1"/>
  <c r="AO303" i="1" a="1"/>
  <c r="AO303" i="1" s="1"/>
  <c r="AK343" i="1" a="1"/>
  <c r="AK343" i="1" s="1"/>
  <c r="AP343" i="1" a="1"/>
  <c r="AP343" i="1" s="1"/>
  <c r="AJ359" i="1" a="1"/>
  <c r="AJ359" i="1" s="1"/>
  <c r="AO359" i="1" a="1"/>
  <c r="AO359" i="1" s="1"/>
  <c r="AK383" i="1" a="1"/>
  <c r="AK383" i="1" s="1"/>
  <c r="AP383" i="1" a="1"/>
  <c r="AP383" i="1" s="1"/>
  <c r="AK407" i="1" a="1"/>
  <c r="AK407" i="1" s="1"/>
  <c r="AP407" i="1" a="1"/>
  <c r="AP407" i="1" s="1"/>
  <c r="AI16" i="1" a="1"/>
  <c r="AI16" i="1" s="1"/>
  <c r="AN16" i="1" a="1"/>
  <c r="AN16" i="1" s="1"/>
  <c r="AJ32" i="1" a="1"/>
  <c r="AJ32" i="1" s="1"/>
  <c r="AO32" i="1" a="1"/>
  <c r="AO32" i="1" s="1"/>
  <c r="AK72" i="1" a="1"/>
  <c r="AK72" i="1" s="1"/>
  <c r="AP72" i="1" a="1"/>
  <c r="AP72" i="1" s="1"/>
  <c r="AJ128" i="1" a="1"/>
  <c r="AJ128" i="1" s="1"/>
  <c r="AO128" i="1" a="1"/>
  <c r="AO128" i="1" s="1"/>
  <c r="AK144" i="1" a="1"/>
  <c r="AK144" i="1" s="1"/>
  <c r="AP144" i="1" a="1"/>
  <c r="AP144" i="1" s="1"/>
  <c r="AK176" i="1" a="1"/>
  <c r="AK176" i="1" s="1"/>
  <c r="AP176" i="1" a="1"/>
  <c r="AP176" i="1" s="1"/>
  <c r="AK192" i="1" a="1"/>
  <c r="AK192" i="1" s="1"/>
  <c r="AP192" i="1" a="1"/>
  <c r="AP192" i="1" s="1"/>
  <c r="AI216" i="1" a="1"/>
  <c r="AI216" i="1" s="1"/>
  <c r="AN216" i="1" a="1"/>
  <c r="AN216" i="1" s="1"/>
  <c r="AJ256" i="1" a="1"/>
  <c r="AJ256" i="1" s="1"/>
  <c r="AO256" i="1" a="1"/>
  <c r="AO256" i="1" s="1"/>
  <c r="AI272" i="1" a="1"/>
  <c r="AI272" i="1" s="1"/>
  <c r="AN272" i="1" a="1"/>
  <c r="AN272" i="1" s="1"/>
  <c r="AJ312" i="1" a="1"/>
  <c r="AJ312" i="1" s="1"/>
  <c r="AO312" i="1" a="1"/>
  <c r="AO312" i="1" s="1"/>
  <c r="AJ352" i="1" a="1"/>
  <c r="AJ352" i="1" s="1"/>
  <c r="AO352" i="1" a="1"/>
  <c r="AO352" i="1" s="1"/>
  <c r="AJ376" i="1" a="1"/>
  <c r="AJ376" i="1" s="1"/>
  <c r="AO376" i="1" a="1"/>
  <c r="AO376" i="1" s="1"/>
  <c r="AI392" i="1" a="1"/>
  <c r="AI392" i="1" s="1"/>
  <c r="AN392" i="1" a="1"/>
  <c r="AN392" i="1" s="1"/>
  <c r="AK9" i="1" a="1"/>
  <c r="AK9" i="1" s="1"/>
  <c r="AP9" i="1" a="1"/>
  <c r="AP9" i="1" s="1"/>
  <c r="AK49" i="1" a="1"/>
  <c r="AK49" i="1" s="1"/>
  <c r="AP49" i="1" a="1"/>
  <c r="AP49" i="1" s="1"/>
  <c r="AK65" i="1" a="1"/>
  <c r="AK65" i="1" s="1"/>
  <c r="AP65" i="1" a="1"/>
  <c r="AP65" i="1" s="1"/>
  <c r="AI81" i="1" a="1"/>
  <c r="AI81" i="1" s="1"/>
  <c r="AN81" i="1" a="1"/>
  <c r="AN81" i="1" s="1"/>
  <c r="AJ97" i="1" a="1"/>
  <c r="AJ97" i="1" s="1"/>
  <c r="AO97" i="1" a="1"/>
  <c r="AO97" i="1" s="1"/>
  <c r="AK50" i="1" a="1"/>
  <c r="AK50" i="1" s="1"/>
  <c r="AP50" i="1" a="1"/>
  <c r="AP50" i="1" s="1"/>
  <c r="AK66" i="1" a="1"/>
  <c r="AK66" i="1" s="1"/>
  <c r="AP66" i="1" a="1"/>
  <c r="AP66" i="1" s="1"/>
  <c r="AJ90" i="1" a="1"/>
  <c r="AJ90" i="1" s="1"/>
  <c r="AO90" i="1" a="1"/>
  <c r="AO90" i="1" s="1"/>
  <c r="AK106" i="1" a="1"/>
  <c r="AK106" i="1" s="1"/>
  <c r="AP106" i="1" a="1"/>
  <c r="AP106" i="1" s="1"/>
  <c r="AJ122" i="1" a="1"/>
  <c r="AJ122" i="1" s="1"/>
  <c r="AO122" i="1" a="1"/>
  <c r="AO122" i="1" s="1"/>
  <c r="AI170" i="1" a="1"/>
  <c r="AI170" i="1" s="1"/>
  <c r="AN170" i="1" a="1"/>
  <c r="AN170" i="1" s="1"/>
  <c r="AJ210" i="1" a="1"/>
  <c r="AJ210" i="1" s="1"/>
  <c r="AO210" i="1" a="1"/>
  <c r="AO210" i="1" s="1"/>
  <c r="AI226" i="1" a="1"/>
  <c r="AI226" i="1" s="1"/>
  <c r="AN226" i="1" a="1"/>
  <c r="AN226" i="1" s="1"/>
  <c r="AJ250" i="1" a="1"/>
  <c r="AJ250" i="1" s="1"/>
  <c r="AO250" i="1" a="1"/>
  <c r="AO250" i="1" s="1"/>
  <c r="AI274" i="1" a="1"/>
  <c r="AI274" i="1" s="1"/>
  <c r="AN274" i="1" a="1"/>
  <c r="AN274" i="1" s="1"/>
  <c r="AJ314" i="1" a="1"/>
  <c r="AJ314" i="1" s="1"/>
  <c r="AO314" i="1" a="1"/>
  <c r="AO314" i="1" s="1"/>
  <c r="AI338" i="1" a="1"/>
  <c r="AI338" i="1" s="1"/>
  <c r="AN338" i="1" a="1"/>
  <c r="AN338" i="1" s="1"/>
  <c r="AJ378" i="1" a="1"/>
  <c r="AJ378" i="1" s="1"/>
  <c r="AO378" i="1" a="1"/>
  <c r="AO378" i="1" s="1"/>
  <c r="AJ402" i="1" a="1"/>
  <c r="AJ402" i="1" s="1"/>
  <c r="AO402" i="1" a="1"/>
  <c r="AO402" i="1" s="1"/>
  <c r="AJ426" i="1" a="1"/>
  <c r="AJ426" i="1" s="1"/>
  <c r="AO426" i="1" a="1"/>
  <c r="AO426" i="1" s="1"/>
  <c r="AJ19" i="1" a="1"/>
  <c r="AJ19" i="1" s="1"/>
  <c r="AO19" i="1" a="1"/>
  <c r="AO19" i="1" s="1"/>
  <c r="AJ43" i="1" a="1"/>
  <c r="AJ43" i="1" s="1"/>
  <c r="AO43" i="1" a="1"/>
  <c r="AO43" i="1" s="1"/>
  <c r="AK83" i="1" a="1"/>
  <c r="AK83" i="1" s="1"/>
  <c r="AP83" i="1" a="1"/>
  <c r="AP83" i="1" s="1"/>
  <c r="AJ99" i="1" a="1"/>
  <c r="AJ99" i="1" s="1"/>
  <c r="AO99" i="1" a="1"/>
  <c r="AO99" i="1" s="1"/>
  <c r="AJ115" i="1" a="1"/>
  <c r="AJ115" i="1" s="1"/>
  <c r="AO115" i="1" a="1"/>
  <c r="AO115" i="1" s="1"/>
  <c r="AI179" i="1" a="1"/>
  <c r="AI179" i="1" s="1"/>
  <c r="AN179" i="1" a="1"/>
  <c r="AN179" i="1" s="1"/>
  <c r="AJ195" i="1" a="1"/>
  <c r="AJ195" i="1" s="1"/>
  <c r="AO195" i="1" a="1"/>
  <c r="AO195" i="1" s="1"/>
  <c r="AJ219" i="1" a="1"/>
  <c r="AJ219" i="1" s="1"/>
  <c r="AO219" i="1" a="1"/>
  <c r="AO219" i="1" s="1"/>
  <c r="AJ259" i="1" a="1"/>
  <c r="AJ259" i="1" s="1"/>
  <c r="AO259" i="1" a="1"/>
  <c r="AO259" i="1" s="1"/>
  <c r="AK283" i="1" a="1"/>
  <c r="AK283" i="1" s="1"/>
  <c r="AP283" i="1" a="1"/>
  <c r="AP283" i="1" s="1"/>
  <c r="AI299" i="1" a="1"/>
  <c r="AI299" i="1" s="1"/>
  <c r="AN299" i="1" a="1"/>
  <c r="AN299" i="1" s="1"/>
  <c r="AJ339" i="1" a="1"/>
  <c r="AJ339" i="1" s="1"/>
  <c r="AO339" i="1" a="1"/>
  <c r="AO339" i="1" s="1"/>
  <c r="AI379" i="1" a="1"/>
  <c r="AI379" i="1" s="1"/>
  <c r="AN379" i="1" a="1"/>
  <c r="AN379" i="1" s="1"/>
  <c r="AJ4" i="1" a="1"/>
  <c r="AJ4" i="1" s="1"/>
  <c r="AO4" i="1" a="1"/>
  <c r="AO4" i="1" s="1"/>
  <c r="AJ20" i="1" a="1"/>
  <c r="AJ20" i="1" s="1"/>
  <c r="AO20" i="1" a="1"/>
  <c r="AO20" i="1" s="1"/>
  <c r="AJ36" i="1" a="1"/>
  <c r="AJ36" i="1" s="1"/>
  <c r="AO36" i="1" a="1"/>
  <c r="AO36" i="1" s="1"/>
  <c r="AK76" i="1" a="1"/>
  <c r="AK76" i="1" s="1"/>
  <c r="AP76" i="1" a="1"/>
  <c r="AP76" i="1" s="1"/>
  <c r="AJ92" i="1" a="1"/>
  <c r="AJ92" i="1" s="1"/>
  <c r="AO92" i="1" a="1"/>
  <c r="AO92" i="1" s="1"/>
  <c r="AJ108" i="1" a="1"/>
  <c r="AJ108" i="1" s="1"/>
  <c r="AO108" i="1" a="1"/>
  <c r="AO108" i="1" s="1"/>
  <c r="AI124" i="1" a="1"/>
  <c r="AI124" i="1" s="1"/>
  <c r="AN124" i="1" a="1"/>
  <c r="AN124" i="1" s="1"/>
  <c r="AK172" i="1" a="1"/>
  <c r="AK172" i="1" s="1"/>
  <c r="AP172" i="1" a="1"/>
  <c r="AP172" i="1" s="1"/>
  <c r="AK212" i="1" a="1"/>
  <c r="AK212" i="1" s="1"/>
  <c r="AP212" i="1" a="1"/>
  <c r="AP212" i="1" s="1"/>
  <c r="AK228" i="1" a="1"/>
  <c r="AK228" i="1" s="1"/>
  <c r="AP228" i="1" a="1"/>
  <c r="AP228" i="1" s="1"/>
  <c r="AJ252" i="1" a="1"/>
  <c r="AJ252" i="1" s="1"/>
  <c r="AO252" i="1" a="1"/>
  <c r="AO252" i="1" s="1"/>
  <c r="AK268" i="1" a="1"/>
  <c r="AK268" i="1" s="1"/>
  <c r="AP268" i="1" a="1"/>
  <c r="AP268" i="1" s="1"/>
  <c r="AK284" i="1" a="1"/>
  <c r="AK284" i="1" s="1"/>
  <c r="AP284" i="1" a="1"/>
  <c r="AP284" i="1" s="1"/>
  <c r="AJ308" i="1" a="1"/>
  <c r="AJ308" i="1" s="1"/>
  <c r="AO308" i="1" a="1"/>
  <c r="AO308" i="1" s="1"/>
  <c r="AJ324" i="1" a="1"/>
  <c r="AJ324" i="1" s="1"/>
  <c r="AO324" i="1" a="1"/>
  <c r="AO324" i="1" s="1"/>
  <c r="AI340" i="1" a="1"/>
  <c r="AI340" i="1" s="1"/>
  <c r="AN340" i="1" a="1"/>
  <c r="AN340" i="1" s="1"/>
  <c r="AK356" i="1" a="1"/>
  <c r="AK356" i="1" s="1"/>
  <c r="AP356" i="1" a="1"/>
  <c r="AP356" i="1" s="1"/>
  <c r="AJ412" i="1" a="1"/>
  <c r="AJ412" i="1" s="1"/>
  <c r="AO412" i="1" a="1"/>
  <c r="AO412" i="1" s="1"/>
  <c r="AK428" i="1" a="1"/>
  <c r="AK428" i="1" s="1"/>
  <c r="AP428" i="1" a="1"/>
  <c r="AP428" i="1" s="1"/>
  <c r="AI476" i="1" a="1"/>
  <c r="AI476" i="1" s="1"/>
  <c r="AN476" i="1" a="1"/>
  <c r="AN476" i="1" s="1"/>
  <c r="AK492" i="1" a="1"/>
  <c r="AK492" i="1" s="1"/>
  <c r="AP492" i="1" a="1"/>
  <c r="AP492" i="1" s="1"/>
  <c r="AI516" i="1" a="1"/>
  <c r="AI516" i="1" s="1"/>
  <c r="AN516" i="1" a="1"/>
  <c r="AN516" i="1" s="1"/>
  <c r="AK540" i="1" a="1"/>
  <c r="AK540" i="1" s="1"/>
  <c r="AP540" i="1" a="1"/>
  <c r="AP540" i="1" s="1"/>
  <c r="AK564" i="1" a="1"/>
  <c r="AK564" i="1" s="1"/>
  <c r="AP564" i="1" a="1"/>
  <c r="AP564" i="1" s="1"/>
  <c r="AI588" i="1" a="1"/>
  <c r="AI588" i="1" s="1"/>
  <c r="AN588" i="1" a="1"/>
  <c r="AN588" i="1" s="1"/>
  <c r="AK612" i="1" a="1"/>
  <c r="AK612" i="1" s="1"/>
  <c r="AP612" i="1" a="1"/>
  <c r="AP612" i="1" s="1"/>
  <c r="AJ636" i="1" a="1"/>
  <c r="AJ636" i="1" s="1"/>
  <c r="AO636" i="1" a="1"/>
  <c r="AO636" i="1" s="1"/>
  <c r="AI660" i="1" a="1"/>
  <c r="AI660" i="1" s="1"/>
  <c r="AN660" i="1" a="1"/>
  <c r="AN660" i="1" s="1"/>
  <c r="AI684" i="1" a="1"/>
  <c r="AI684" i="1" s="1"/>
  <c r="AN684" i="1" a="1"/>
  <c r="AN684" i="1" s="1"/>
  <c r="AK510" i="1" a="1"/>
  <c r="AK510" i="1" s="1"/>
  <c r="AP510" i="1" a="1"/>
  <c r="AP510" i="1" s="1"/>
  <c r="AJ141" i="1" a="1"/>
  <c r="AJ141" i="1" s="1"/>
  <c r="AO141" i="1" a="1"/>
  <c r="AO141" i="1" s="1"/>
  <c r="AI173" i="1" a="1"/>
  <c r="AI173" i="1" s="1"/>
  <c r="AN173" i="1" a="1"/>
  <c r="AN173" i="1" s="1"/>
  <c r="AK189" i="1" a="1"/>
  <c r="AK189" i="1" s="1"/>
  <c r="AP189" i="1" a="1"/>
  <c r="AP189" i="1" s="1"/>
  <c r="AJ261" i="1" a="1"/>
  <c r="AJ261" i="1" s="1"/>
  <c r="AO261" i="1" a="1"/>
  <c r="AO261" i="1" s="1"/>
  <c r="AK285" i="1" a="1"/>
  <c r="AK285" i="1" s="1"/>
  <c r="AP285" i="1" a="1"/>
  <c r="AP285" i="1" s="1"/>
  <c r="AJ301" i="1" a="1"/>
  <c r="AJ301" i="1" s="1"/>
  <c r="AO301" i="1" a="1"/>
  <c r="AO301" i="1" s="1"/>
  <c r="AI325" i="1" a="1"/>
  <c r="AI325" i="1" s="1"/>
  <c r="AN325" i="1" a="1"/>
  <c r="AN325" i="1" s="1"/>
  <c r="AK357" i="1" a="1"/>
  <c r="AK357" i="1" s="1"/>
  <c r="AP357" i="1" a="1"/>
  <c r="AP357" i="1" s="1"/>
  <c r="AK381" i="1" a="1"/>
  <c r="AK381" i="1" s="1"/>
  <c r="AP381" i="1" a="1"/>
  <c r="AP381" i="1" s="1"/>
  <c r="AK405" i="1" a="1"/>
  <c r="AK405" i="1" s="1"/>
  <c r="AP405" i="1" a="1"/>
  <c r="AP405" i="1" s="1"/>
  <c r="AI445" i="1" a="1"/>
  <c r="AI445" i="1" s="1"/>
  <c r="AN445" i="1" a="1"/>
  <c r="AN445" i="1" s="1"/>
  <c r="AJ485" i="1" a="1"/>
  <c r="AJ485" i="1" s="1"/>
  <c r="AO485" i="1" a="1"/>
  <c r="AO485" i="1" s="1"/>
  <c r="AJ509" i="1" a="1"/>
  <c r="AJ509" i="1" s="1"/>
  <c r="AO509" i="1" a="1"/>
  <c r="AO509" i="1" s="1"/>
  <c r="AI541" i="1" a="1"/>
  <c r="AI541" i="1" s="1"/>
  <c r="AN541" i="1" a="1"/>
  <c r="AN541" i="1" s="1"/>
  <c r="AJ565" i="1" a="1"/>
  <c r="AJ565" i="1" s="1"/>
  <c r="AO565" i="1" a="1"/>
  <c r="AO565" i="1" s="1"/>
  <c r="AJ605" i="1" a="1"/>
  <c r="AJ605" i="1" s="1"/>
  <c r="AO605" i="1" a="1"/>
  <c r="AO605" i="1" s="1"/>
  <c r="AJ621" i="1" a="1"/>
  <c r="AJ621" i="1" s="1"/>
  <c r="AO621" i="1" a="1"/>
  <c r="AO621" i="1" s="1"/>
  <c r="AJ645" i="1" a="1"/>
  <c r="AJ645" i="1" s="1"/>
  <c r="AO645" i="1" a="1"/>
  <c r="AO645" i="1" s="1"/>
  <c r="AJ669" i="1" a="1"/>
  <c r="AJ669" i="1" s="1"/>
  <c r="AO669" i="1" a="1"/>
  <c r="AO669" i="1" s="1"/>
  <c r="AI693" i="1" a="1"/>
  <c r="AI693" i="1" s="1"/>
  <c r="AN693" i="1" a="1"/>
  <c r="AN693" i="1" s="1"/>
  <c r="AK600" i="1" a="1"/>
  <c r="AK600" i="1" s="1"/>
  <c r="AP600" i="1" a="1"/>
  <c r="AP600" i="1" s="1"/>
  <c r="AI642" i="1" a="1"/>
  <c r="AI642" i="1" s="1"/>
  <c r="AN642" i="1" a="1"/>
  <c r="AN642" i="1" s="1"/>
  <c r="AK454" i="1" a="1"/>
  <c r="AK454" i="1" s="1"/>
  <c r="AP454" i="1" a="1"/>
  <c r="AP454" i="1" s="1"/>
  <c r="AJ470" i="1" a="1"/>
  <c r="AJ470" i="1" s="1"/>
  <c r="AO470" i="1" a="1"/>
  <c r="AO470" i="1" s="1"/>
  <c r="AK534" i="1" a="1"/>
  <c r="AK534" i="1" s="1"/>
  <c r="AP534" i="1" a="1"/>
  <c r="AP534" i="1" s="1"/>
  <c r="AJ550" i="1" a="1"/>
  <c r="AJ550" i="1" s="1"/>
  <c r="AO550" i="1" a="1"/>
  <c r="AO550" i="1" s="1"/>
  <c r="AK614" i="1" a="1"/>
  <c r="AK614" i="1" s="1"/>
  <c r="AP614" i="1" a="1"/>
  <c r="AP614" i="1" s="1"/>
  <c r="AK638" i="1" a="1"/>
  <c r="AK638" i="1" s="1"/>
  <c r="AP638" i="1" a="1"/>
  <c r="AP638" i="1" s="1"/>
  <c r="AK662" i="1" a="1"/>
  <c r="AK662" i="1" s="1"/>
  <c r="AP662" i="1" a="1"/>
  <c r="AP662" i="1" s="1"/>
  <c r="AK678" i="1" a="1"/>
  <c r="AK678" i="1" s="1"/>
  <c r="AP678" i="1" a="1"/>
  <c r="AP678" i="1" s="1"/>
  <c r="AJ440" i="1" a="1"/>
  <c r="AJ440" i="1" s="1"/>
  <c r="AO440" i="1" a="1"/>
  <c r="AO440" i="1" s="1"/>
  <c r="AK520" i="1" a="1"/>
  <c r="AK520" i="1" s="1"/>
  <c r="AP520" i="1" a="1"/>
  <c r="AP520" i="1" s="1"/>
  <c r="AI560" i="1" a="1"/>
  <c r="AI560" i="1" s="1"/>
  <c r="AN560" i="1" a="1"/>
  <c r="AN560" i="1" s="1"/>
  <c r="AI664" i="1" a="1"/>
  <c r="AI664" i="1" s="1"/>
  <c r="AN664" i="1" a="1"/>
  <c r="AN664" i="1" s="1"/>
  <c r="AK439" i="1" a="1"/>
  <c r="AK439" i="1" s="1"/>
  <c r="AP439" i="1" a="1"/>
  <c r="AP439" i="1" s="1"/>
  <c r="AI455" i="1" a="1"/>
  <c r="AI455" i="1" s="1"/>
  <c r="AN455" i="1" a="1"/>
  <c r="AN455" i="1" s="1"/>
  <c r="AK479" i="1" a="1"/>
  <c r="AK479" i="1" s="1"/>
  <c r="AP479" i="1" a="1"/>
  <c r="AP479" i="1" s="1"/>
  <c r="AJ511" i="1" a="1"/>
  <c r="AJ511" i="1" s="1"/>
  <c r="AO511" i="1" a="1"/>
  <c r="AO511" i="1" s="1"/>
  <c r="AI527" i="1" a="1"/>
  <c r="AI527" i="1" s="1"/>
  <c r="AN527" i="1" a="1"/>
  <c r="AN527" i="1" s="1"/>
  <c r="AK567" i="1" a="1"/>
  <c r="AK567" i="1" s="1"/>
  <c r="AP567" i="1" a="1"/>
  <c r="AP567" i="1" s="1"/>
  <c r="AJ591" i="1" a="1"/>
  <c r="AJ591" i="1" s="1"/>
  <c r="AO591" i="1" a="1"/>
  <c r="AO591" i="1" s="1"/>
  <c r="AK615" i="1" a="1"/>
  <c r="AK615" i="1" s="1"/>
  <c r="AP615" i="1" a="1"/>
  <c r="AP615" i="1" s="1"/>
  <c r="AK631" i="1" a="1"/>
  <c r="AK631" i="1" s="1"/>
  <c r="AP631" i="1" a="1"/>
  <c r="AP631" i="1" s="1"/>
  <c r="AK655" i="1" a="1"/>
  <c r="AK655" i="1" s="1"/>
  <c r="AP655" i="1" a="1"/>
  <c r="AP655" i="1" s="1"/>
  <c r="AJ448" i="1" a="1"/>
  <c r="AJ448" i="1" s="1"/>
  <c r="AO448" i="1" a="1"/>
  <c r="AO448" i="1" s="1"/>
  <c r="AI576" i="1" a="1"/>
  <c r="AI576" i="1" s="1"/>
  <c r="AN576" i="1" a="1"/>
  <c r="AN576" i="1" s="1"/>
  <c r="AJ531" i="1" a="1"/>
  <c r="AJ531" i="1" s="1"/>
  <c r="AO531" i="1" a="1"/>
  <c r="AO531" i="1" s="1"/>
  <c r="AJ512" i="1" a="1"/>
  <c r="AJ512" i="1" s="1"/>
  <c r="AO512" i="1" a="1"/>
  <c r="AO512" i="1" s="1"/>
  <c r="AK592" i="1" a="1"/>
  <c r="AK592" i="1" s="1"/>
  <c r="AP592" i="1" a="1"/>
  <c r="AP592" i="1" s="1"/>
  <c r="AJ665" i="1" a="1"/>
  <c r="AJ665" i="1" s="1"/>
  <c r="AO665" i="1" a="1"/>
  <c r="AO665" i="1" s="1"/>
  <c r="AJ145" i="1" a="1"/>
  <c r="AJ145" i="1" s="1"/>
  <c r="AO145" i="1" a="1"/>
  <c r="AO145" i="1" s="1"/>
  <c r="AK177" i="1" a="1"/>
  <c r="AK177" i="1" s="1"/>
  <c r="AP177" i="1" a="1"/>
  <c r="AP177" i="1" s="1"/>
  <c r="AK193" i="1" a="1"/>
  <c r="AK193" i="1" s="1"/>
  <c r="AP193" i="1" a="1"/>
  <c r="AP193" i="1" s="1"/>
  <c r="AI209" i="1" a="1"/>
  <c r="AI209" i="1" s="1"/>
  <c r="AN209" i="1" a="1"/>
  <c r="AN209" i="1" s="1"/>
  <c r="AJ249" i="1" a="1"/>
  <c r="AJ249" i="1" s="1"/>
  <c r="AO249" i="1" a="1"/>
  <c r="AO249" i="1" s="1"/>
  <c r="AK289" i="1" a="1"/>
  <c r="AK289" i="1" s="1"/>
  <c r="AP289" i="1" a="1"/>
  <c r="AP289" i="1" s="1"/>
  <c r="AK353" i="1" a="1"/>
  <c r="AK353" i="1" s="1"/>
  <c r="AP353" i="1" a="1"/>
  <c r="AP353" i="1" s="1"/>
  <c r="AI377" i="1" a="1"/>
  <c r="AI377" i="1" s="1"/>
  <c r="AN377" i="1" a="1"/>
  <c r="AN377" i="1" s="1"/>
  <c r="AJ393" i="1" a="1"/>
  <c r="AJ393" i="1" s="1"/>
  <c r="AO393" i="1" a="1"/>
  <c r="AO393" i="1" s="1"/>
  <c r="AK417" i="1" a="1"/>
  <c r="AK417" i="1" s="1"/>
  <c r="AP417" i="1" a="1"/>
  <c r="AP417" i="1" s="1"/>
  <c r="AK457" i="1" a="1"/>
  <c r="AK457" i="1" s="1"/>
  <c r="AP457" i="1" a="1"/>
  <c r="AP457" i="1" s="1"/>
  <c r="AK481" i="1" a="1"/>
  <c r="AK481" i="1" s="1"/>
  <c r="AP481" i="1" a="1"/>
  <c r="AP481" i="1" s="1"/>
  <c r="AK529" i="1" a="1"/>
  <c r="AK529" i="1" s="1"/>
  <c r="AP529" i="1" a="1"/>
  <c r="AP529" i="1" s="1"/>
  <c r="AK545" i="1" a="1"/>
  <c r="AK545" i="1" s="1"/>
  <c r="AP545" i="1" a="1"/>
  <c r="AP545" i="1" s="1"/>
  <c r="AK569" i="1" a="1"/>
  <c r="AK569" i="1" s="1"/>
  <c r="AP569" i="1" a="1"/>
  <c r="AP569" i="1" s="1"/>
  <c r="AK633" i="1" a="1"/>
  <c r="AK633" i="1" s="1"/>
  <c r="AP633" i="1" a="1"/>
  <c r="AP633" i="1" s="1"/>
  <c r="AK657" i="1" a="1"/>
  <c r="AK657" i="1" s="1"/>
  <c r="AP657" i="1" a="1"/>
  <c r="AP657" i="1" s="1"/>
  <c r="AI673" i="1" a="1"/>
  <c r="AI673" i="1" s="1"/>
  <c r="AN673" i="1" a="1"/>
  <c r="AN673" i="1" s="1"/>
  <c r="AK680" i="1" a="1"/>
  <c r="AK680" i="1" s="1"/>
  <c r="AP680" i="1" a="1"/>
  <c r="AP680" i="1" s="1"/>
  <c r="AK450" i="1" a="1"/>
  <c r="AK450" i="1" s="1"/>
  <c r="AP450" i="1" a="1"/>
  <c r="AP450" i="1" s="1"/>
  <c r="AJ466" i="1" a="1"/>
  <c r="AJ466" i="1" s="1"/>
  <c r="AO466" i="1" a="1"/>
  <c r="AO466" i="1" s="1"/>
  <c r="AJ530" i="1" a="1"/>
  <c r="AJ530" i="1" s="1"/>
  <c r="AO530" i="1" a="1"/>
  <c r="AO530" i="1" s="1"/>
  <c r="AJ570" i="1" a="1"/>
  <c r="AJ570" i="1" s="1"/>
  <c r="AO570" i="1" a="1"/>
  <c r="AO570" i="1" s="1"/>
  <c r="AK594" i="1" a="1"/>
  <c r="AK594" i="1" s="1"/>
  <c r="AP594" i="1" a="1"/>
  <c r="AP594" i="1" s="1"/>
  <c r="AK610" i="1" a="1"/>
  <c r="AK610" i="1" s="1"/>
  <c r="AP610" i="1" a="1"/>
  <c r="AP610" i="1" s="1"/>
  <c r="AK634" i="1" a="1"/>
  <c r="AK634" i="1" s="1"/>
  <c r="AP634" i="1" a="1"/>
  <c r="AP634" i="1" s="1"/>
  <c r="AK658" i="1" a="1"/>
  <c r="AK658" i="1" s="1"/>
  <c r="AP658" i="1" a="1"/>
  <c r="AP658" i="1" s="1"/>
  <c r="AJ674" i="1" a="1"/>
  <c r="AJ674" i="1" s="1"/>
  <c r="AO674" i="1" a="1"/>
  <c r="AO674" i="1" s="1"/>
  <c r="AK403" i="1" a="1"/>
  <c r="AK403" i="1" s="1"/>
  <c r="AP403" i="1" a="1"/>
  <c r="AP403" i="1" s="1"/>
  <c r="AK427" i="1" a="1"/>
  <c r="AK427" i="1" s="1"/>
  <c r="AP427" i="1" a="1"/>
  <c r="AP427" i="1" s="1"/>
  <c r="AJ443" i="1" a="1"/>
  <c r="AJ443" i="1" s="1"/>
  <c r="AO443" i="1" a="1"/>
  <c r="AO443" i="1" s="1"/>
  <c r="AI459" i="1" a="1"/>
  <c r="AI459" i="1" s="1"/>
  <c r="AN459" i="1" a="1"/>
  <c r="AN459" i="1" s="1"/>
  <c r="AK483" i="1" a="1"/>
  <c r="AK483" i="1" s="1"/>
  <c r="AP483" i="1" a="1"/>
  <c r="AP483" i="1" s="1"/>
  <c r="AI539" i="1" a="1"/>
  <c r="AI539" i="1" s="1"/>
  <c r="AN539" i="1" a="1"/>
  <c r="AN539" i="1" s="1"/>
  <c r="AK555" i="1" a="1"/>
  <c r="AK555" i="1" s="1"/>
  <c r="AP555" i="1" a="1"/>
  <c r="AP555" i="1" s="1"/>
  <c r="AK587" i="1" a="1"/>
  <c r="AK587" i="1" s="1"/>
  <c r="AP587" i="1" a="1"/>
  <c r="AP587" i="1" s="1"/>
  <c r="AJ627" i="1" a="1"/>
  <c r="AJ627" i="1" s="1"/>
  <c r="AO627" i="1" a="1"/>
  <c r="AO627" i="1" s="1"/>
  <c r="AI651" i="1" a="1"/>
  <c r="AI651" i="1" s="1"/>
  <c r="AN651" i="1" a="1"/>
  <c r="AN651" i="1" s="1"/>
  <c r="AJ683" i="1" a="1"/>
  <c r="AJ683" i="1" s="1"/>
  <c r="AO683" i="1" a="1"/>
  <c r="AO683" i="1" s="1"/>
  <c r="AJ624" i="1" a="1"/>
  <c r="AJ624" i="1" s="1"/>
  <c r="AO624" i="1" a="1"/>
  <c r="AO624" i="1" s="1"/>
  <c r="AH563" i="1" a="1"/>
  <c r="AH563" i="1" s="1"/>
  <c r="AO15" i="1" a="1"/>
  <c r="AO15" i="1" s="1"/>
  <c r="AJ7" i="1" a="1"/>
  <c r="AJ7" i="1" s="1"/>
  <c r="AO7" i="1" a="1"/>
  <c r="AO7" i="1" s="1"/>
  <c r="AI13" i="1" a="1"/>
  <c r="AI13" i="1" s="1"/>
  <c r="AN13" i="1" a="1"/>
  <c r="AN13" i="1" s="1"/>
  <c r="AJ29" i="1" a="1"/>
  <c r="AJ29" i="1" s="1"/>
  <c r="AO29" i="1" a="1"/>
  <c r="AO29" i="1" s="1"/>
  <c r="AJ45" i="1" a="1"/>
  <c r="AJ45" i="1" s="1"/>
  <c r="AO45" i="1" a="1"/>
  <c r="AO45" i="1" s="1"/>
  <c r="AJ85" i="1" a="1"/>
  <c r="AJ85" i="1" s="1"/>
  <c r="AO85" i="1" a="1"/>
  <c r="AO85" i="1" s="1"/>
  <c r="AK101" i="1" a="1"/>
  <c r="AK101" i="1" s="1"/>
  <c r="AP101" i="1" a="1"/>
  <c r="AP101" i="1" s="1"/>
  <c r="AJ30" i="1" a="1"/>
  <c r="AJ30" i="1" s="1"/>
  <c r="AO30" i="1" a="1"/>
  <c r="AO30" i="1" s="1"/>
  <c r="AI46" i="1" a="1"/>
  <c r="AI46" i="1" s="1"/>
  <c r="AN46" i="1" a="1"/>
  <c r="AN46" i="1" s="1"/>
  <c r="AK94" i="1" a="1"/>
  <c r="AK94" i="1" s="1"/>
  <c r="AP94" i="1" a="1"/>
  <c r="AP94" i="1" s="1"/>
  <c r="AJ110" i="1" a="1"/>
  <c r="AJ110" i="1" s="1"/>
  <c r="AO110" i="1" a="1"/>
  <c r="AO110" i="1" s="1"/>
  <c r="AK126" i="1" a="1"/>
  <c r="AK126" i="1" s="1"/>
  <c r="AP126" i="1" a="1"/>
  <c r="AP126" i="1" s="1"/>
  <c r="AI142" i="1" a="1"/>
  <c r="AI142" i="1" s="1"/>
  <c r="AN142" i="1" a="1"/>
  <c r="AN142" i="1" s="1"/>
  <c r="AJ158" i="1" a="1"/>
  <c r="AJ158" i="1" s="1"/>
  <c r="AO158" i="1" a="1"/>
  <c r="AO158" i="1" s="1"/>
  <c r="AK182" i="1" a="1"/>
  <c r="AK182" i="1" s="1"/>
  <c r="AP182" i="1" a="1"/>
  <c r="AP182" i="1" s="1"/>
  <c r="AI198" i="1" a="1"/>
  <c r="AI198" i="1" s="1"/>
  <c r="AN198" i="1" a="1"/>
  <c r="AN198" i="1" s="1"/>
  <c r="AK238" i="1" a="1"/>
  <c r="AK238" i="1" s="1"/>
  <c r="AP238" i="1" a="1"/>
  <c r="AP238" i="1" s="1"/>
  <c r="AI262" i="1" a="1"/>
  <c r="AI262" i="1" s="1"/>
  <c r="AN262" i="1" a="1"/>
  <c r="AN262" i="1" s="1"/>
  <c r="AI302" i="1" a="1"/>
  <c r="AI302" i="1" s="1"/>
  <c r="AN302" i="1" a="1"/>
  <c r="AN302" i="1" s="1"/>
  <c r="AI318" i="1" a="1"/>
  <c r="AI318" i="1" s="1"/>
  <c r="AN318" i="1" a="1"/>
  <c r="AN318" i="1" s="1"/>
  <c r="AI358" i="1" a="1"/>
  <c r="AI358" i="1" s="1"/>
  <c r="AN358" i="1" a="1"/>
  <c r="AN358" i="1" s="1"/>
  <c r="AJ398" i="1" a="1"/>
  <c r="AJ398" i="1" s="1"/>
  <c r="AO398" i="1" a="1"/>
  <c r="AO398" i="1" s="1"/>
  <c r="AI23" i="1" a="1"/>
  <c r="AI23" i="1" s="1"/>
  <c r="AN23" i="1" a="1"/>
  <c r="AN23" i="1" s="1"/>
  <c r="AJ63" i="1" a="1"/>
  <c r="AJ63" i="1" s="1"/>
  <c r="AO63" i="1" a="1"/>
  <c r="AO63" i="1" s="1"/>
  <c r="AJ79" i="1" a="1"/>
  <c r="AJ79" i="1" s="1"/>
  <c r="AO79" i="1" a="1"/>
  <c r="AO79" i="1" s="1"/>
  <c r="AK95" i="1" a="1"/>
  <c r="AK95" i="1" s="1"/>
  <c r="AP95" i="1" a="1"/>
  <c r="AP95" i="1" s="1"/>
  <c r="AI111" i="1" a="1"/>
  <c r="AI111" i="1" s="1"/>
  <c r="AN111" i="1" a="1"/>
  <c r="AN111" i="1" s="1"/>
  <c r="AJ135" i="1" a="1"/>
  <c r="AJ135" i="1" s="1"/>
  <c r="AO135" i="1" a="1"/>
  <c r="AO135" i="1" s="1"/>
  <c r="AK175" i="1" a="1"/>
  <c r="AK175" i="1" s="1"/>
  <c r="AP175" i="1" a="1"/>
  <c r="AP175" i="1" s="1"/>
  <c r="AJ191" i="1" a="1"/>
  <c r="AJ191" i="1" s="1"/>
  <c r="AO191" i="1" a="1"/>
  <c r="AO191" i="1" s="1"/>
  <c r="AJ215" i="1" a="1"/>
  <c r="AJ215" i="1" s="1"/>
  <c r="AO215" i="1" a="1"/>
  <c r="AO215" i="1" s="1"/>
  <c r="AK231" i="1" a="1"/>
  <c r="AK231" i="1" s="1"/>
  <c r="AP231" i="1" a="1"/>
  <c r="AP231" i="1" s="1"/>
  <c r="AK271" i="1" a="1"/>
  <c r="AK271" i="1" s="1"/>
  <c r="AP271" i="1" a="1"/>
  <c r="AP271" i="1" s="1"/>
  <c r="AI287" i="1" a="1"/>
  <c r="AI287" i="1" s="1"/>
  <c r="AN287" i="1" a="1"/>
  <c r="AN287" i="1" s="1"/>
  <c r="AK327" i="1" a="1"/>
  <c r="AK327" i="1" s="1"/>
  <c r="AP327" i="1" a="1"/>
  <c r="AP327" i="1" s="1"/>
  <c r="AJ343" i="1" a="1"/>
  <c r="AJ343" i="1" s="1"/>
  <c r="AO343" i="1" a="1"/>
  <c r="AO343" i="1" s="1"/>
  <c r="AK359" i="1" a="1"/>
  <c r="AK359" i="1" s="1"/>
  <c r="AP359" i="1" a="1"/>
  <c r="AP359" i="1" s="1"/>
  <c r="AI383" i="1" a="1"/>
  <c r="AI383" i="1" s="1"/>
  <c r="AN383" i="1" a="1"/>
  <c r="AN383" i="1" s="1"/>
  <c r="AI407" i="1" a="1"/>
  <c r="AI407" i="1" s="1"/>
  <c r="AN407" i="1" a="1"/>
  <c r="AN407" i="1" s="1"/>
  <c r="AK16" i="1" a="1"/>
  <c r="AK16" i="1" s="1"/>
  <c r="AP16" i="1" a="1"/>
  <c r="AP16" i="1" s="1"/>
  <c r="AI32" i="1" a="1"/>
  <c r="AI32" i="1" s="1"/>
  <c r="AN32" i="1" a="1"/>
  <c r="AN32" i="1" s="1"/>
  <c r="AJ56" i="1" a="1"/>
  <c r="AJ56" i="1" s="1"/>
  <c r="AO56" i="1" a="1"/>
  <c r="AO56" i="1" s="1"/>
  <c r="AK96" i="1" a="1"/>
  <c r="AK96" i="1" s="1"/>
  <c r="AP96" i="1" a="1"/>
  <c r="AP96" i="1" s="1"/>
  <c r="AK112" i="1" a="1"/>
  <c r="AK112" i="1" s="1"/>
  <c r="AP112" i="1" a="1"/>
  <c r="AP112" i="1" s="1"/>
  <c r="AK128" i="1" a="1"/>
  <c r="AK128" i="1" s="1"/>
  <c r="AP128" i="1" a="1"/>
  <c r="AP128" i="1" s="1"/>
  <c r="AJ144" i="1" a="1"/>
  <c r="AJ144" i="1" s="1"/>
  <c r="AO144" i="1" a="1"/>
  <c r="AO144" i="1" s="1"/>
  <c r="AJ176" i="1" a="1"/>
  <c r="AJ176" i="1" s="1"/>
  <c r="AO176" i="1" a="1"/>
  <c r="AO176" i="1" s="1"/>
  <c r="AJ240" i="1" a="1"/>
  <c r="AJ240" i="1" s="1"/>
  <c r="AO240" i="1" a="1"/>
  <c r="AO240" i="1" s="1"/>
  <c r="AI256" i="1" a="1"/>
  <c r="AI256" i="1" s="1"/>
  <c r="AN256" i="1" a="1"/>
  <c r="AN256" i="1" s="1"/>
  <c r="AK296" i="1" a="1"/>
  <c r="AK296" i="1" s="1"/>
  <c r="AP296" i="1" a="1"/>
  <c r="AP296" i="1" s="1"/>
  <c r="AK336" i="1" a="1"/>
  <c r="AK336" i="1" s="1"/>
  <c r="AP336" i="1" a="1"/>
  <c r="AP336" i="1" s="1"/>
  <c r="AI352" i="1" a="1"/>
  <c r="AI352" i="1" s="1"/>
  <c r="AN352" i="1" a="1"/>
  <c r="AN352" i="1" s="1"/>
  <c r="AI376" i="1" a="1"/>
  <c r="AI376" i="1" s="1"/>
  <c r="AN376" i="1" a="1"/>
  <c r="AN376" i="1" s="1"/>
  <c r="AK392" i="1" a="1"/>
  <c r="AK392" i="1" s="1"/>
  <c r="AP392" i="1" a="1"/>
  <c r="AP392" i="1" s="1"/>
  <c r="AJ416" i="1" a="1"/>
  <c r="AJ416" i="1" s="1"/>
  <c r="AO416" i="1" a="1"/>
  <c r="AO416" i="1" s="1"/>
  <c r="AJ9" i="1" a="1"/>
  <c r="AJ9" i="1" s="1"/>
  <c r="AO9" i="1" a="1"/>
  <c r="AO9" i="1" s="1"/>
  <c r="AI33" i="1" a="1"/>
  <c r="AI33" i="1" s="1"/>
  <c r="AN33" i="1" a="1"/>
  <c r="AN33" i="1" s="1"/>
  <c r="AJ49" i="1" a="1"/>
  <c r="AJ49" i="1" s="1"/>
  <c r="AO49" i="1" a="1"/>
  <c r="AO49" i="1" s="1"/>
  <c r="AJ65" i="1" a="1"/>
  <c r="AJ65" i="1" s="1"/>
  <c r="AO65" i="1" a="1"/>
  <c r="AO65" i="1" s="1"/>
  <c r="AK105" i="1" a="1"/>
  <c r="AK105" i="1" s="1"/>
  <c r="AP105" i="1" a="1"/>
  <c r="AP105" i="1" s="1"/>
  <c r="AK18" i="1" a="1"/>
  <c r="AK18" i="1" s="1"/>
  <c r="AP18" i="1" a="1"/>
  <c r="AP18" i="1" s="1"/>
  <c r="AJ34" i="1" a="1"/>
  <c r="AJ34" i="1" s="1"/>
  <c r="AO34" i="1" a="1"/>
  <c r="AO34" i="1" s="1"/>
  <c r="AI74" i="1" a="1"/>
  <c r="AI74" i="1" s="1"/>
  <c r="AN74" i="1" a="1"/>
  <c r="AN74" i="1" s="1"/>
  <c r="AI90" i="1" a="1"/>
  <c r="AI90" i="1" s="1"/>
  <c r="AN90" i="1" a="1"/>
  <c r="AN90" i="1" s="1"/>
  <c r="AJ106" i="1" a="1"/>
  <c r="AJ106" i="1" s="1"/>
  <c r="AO106" i="1" a="1"/>
  <c r="AO106" i="1" s="1"/>
  <c r="AJ130" i="1" a="1"/>
  <c r="AJ130" i="1" s="1"/>
  <c r="AO130" i="1" a="1"/>
  <c r="AO130" i="1" s="1"/>
  <c r="AK146" i="1" a="1"/>
  <c r="AK146" i="1" s="1"/>
  <c r="AP146" i="1" a="1"/>
  <c r="AP146" i="1" s="1"/>
  <c r="AJ170" i="1" a="1"/>
  <c r="AJ170" i="1" s="1"/>
  <c r="AO170" i="1" a="1"/>
  <c r="AO170" i="1" s="1"/>
  <c r="AJ194" i="1" a="1"/>
  <c r="AJ194" i="1" s="1"/>
  <c r="AO194" i="1" a="1"/>
  <c r="AO194" i="1" s="1"/>
  <c r="AI210" i="1" a="1"/>
  <c r="AI210" i="1" s="1"/>
  <c r="AN210" i="1" a="1"/>
  <c r="AN210" i="1" s="1"/>
  <c r="AJ298" i="1" a="1"/>
  <c r="AJ298" i="1" s="1"/>
  <c r="AO298" i="1" a="1"/>
  <c r="AO298" i="1" s="1"/>
  <c r="AK314" i="1" a="1"/>
  <c r="AK314" i="1" s="1"/>
  <c r="AP314" i="1" a="1"/>
  <c r="AP314" i="1" s="1"/>
  <c r="AJ338" i="1" a="1"/>
  <c r="AJ338" i="1" s="1"/>
  <c r="AO338" i="1" a="1"/>
  <c r="AO338" i="1" s="1"/>
  <c r="AJ362" i="1" a="1"/>
  <c r="AJ362" i="1" s="1"/>
  <c r="AO362" i="1" a="1"/>
  <c r="AO362" i="1" s="1"/>
  <c r="AI378" i="1" a="1"/>
  <c r="AI378" i="1" s="1"/>
  <c r="AN378" i="1" a="1"/>
  <c r="AN378" i="1" s="1"/>
  <c r="AJ410" i="1" a="1"/>
  <c r="AJ410" i="1" s="1"/>
  <c r="AO410" i="1" a="1"/>
  <c r="AO410" i="1" s="1"/>
  <c r="AI43" i="1" a="1"/>
  <c r="AI43" i="1" s="1"/>
  <c r="AN43" i="1" a="1"/>
  <c r="AN43" i="1" s="1"/>
  <c r="AK67" i="1" a="1"/>
  <c r="AK67" i="1" s="1"/>
  <c r="AP67" i="1" a="1"/>
  <c r="AP67" i="1" s="1"/>
  <c r="AJ83" i="1" a="1"/>
  <c r="AJ83" i="1" s="1"/>
  <c r="AO83" i="1" a="1"/>
  <c r="AO83" i="1" s="1"/>
  <c r="AI99" i="1" a="1"/>
  <c r="AI99" i="1" s="1"/>
  <c r="AN99" i="1" a="1"/>
  <c r="AN99" i="1" s="1"/>
  <c r="AK139" i="1" a="1"/>
  <c r="AK139" i="1" s="1"/>
  <c r="AP139" i="1" a="1"/>
  <c r="AP139" i="1" s="1"/>
  <c r="AK163" i="1" a="1"/>
  <c r="AK163" i="1" s="1"/>
  <c r="AP163" i="1" a="1"/>
  <c r="AP163" i="1" s="1"/>
  <c r="AK179" i="1" a="1"/>
  <c r="AK179" i="1" s="1"/>
  <c r="AP179" i="1" a="1"/>
  <c r="AP179" i="1" s="1"/>
  <c r="AI195" i="1" a="1"/>
  <c r="AI195" i="1" s="1"/>
  <c r="AN195" i="1" a="1"/>
  <c r="AN195" i="1" s="1"/>
  <c r="AI219" i="1" a="1"/>
  <c r="AI219" i="1" s="1"/>
  <c r="AN219" i="1" a="1"/>
  <c r="AN219" i="1" s="1"/>
  <c r="AJ243" i="1" a="1"/>
  <c r="AJ243" i="1" s="1"/>
  <c r="AO243" i="1" a="1"/>
  <c r="AO243" i="1" s="1"/>
  <c r="AJ267" i="1" a="1"/>
  <c r="AJ267" i="1" s="1"/>
  <c r="AO267" i="1" a="1"/>
  <c r="AO267" i="1" s="1"/>
  <c r="AI283" i="1" a="1"/>
  <c r="AI283" i="1" s="1"/>
  <c r="AN283" i="1" a="1"/>
  <c r="AN283" i="1" s="1"/>
  <c r="AK323" i="1" a="1"/>
  <c r="AK323" i="1" s="1"/>
  <c r="AP323" i="1" a="1"/>
  <c r="AP323" i="1" s="1"/>
  <c r="AI339" i="1" a="1"/>
  <c r="AI339" i="1" s="1"/>
  <c r="AN339" i="1" a="1"/>
  <c r="AN339" i="1" s="1"/>
  <c r="AJ363" i="1" a="1"/>
  <c r="AJ363" i="1" s="1"/>
  <c r="AO363" i="1" a="1"/>
  <c r="AO363" i="1" s="1"/>
  <c r="AK379" i="1" a="1"/>
  <c r="AK379" i="1" s="1"/>
  <c r="AP379" i="1" a="1"/>
  <c r="AP379" i="1" s="1"/>
  <c r="AI4" i="1" a="1"/>
  <c r="AI4" i="1" s="1"/>
  <c r="AN4" i="1" a="1"/>
  <c r="AN4" i="1" s="1"/>
  <c r="AI20" i="1" a="1"/>
  <c r="AI20" i="1" s="1"/>
  <c r="AN20" i="1" a="1"/>
  <c r="AN20" i="1" s="1"/>
  <c r="AJ60" i="1" a="1"/>
  <c r="AJ60" i="1" s="1"/>
  <c r="AO60" i="1" a="1"/>
  <c r="AO60" i="1" s="1"/>
  <c r="AJ76" i="1" a="1"/>
  <c r="AJ76" i="1" s="1"/>
  <c r="AO76" i="1" a="1"/>
  <c r="AO76" i="1" s="1"/>
  <c r="AI92" i="1" a="1"/>
  <c r="AI92" i="1" s="1"/>
  <c r="AN92" i="1" a="1"/>
  <c r="AN92" i="1" s="1"/>
  <c r="AI108" i="1" a="1"/>
  <c r="AI108" i="1" s="1"/>
  <c r="AN108" i="1" a="1"/>
  <c r="AN108" i="1" s="1"/>
  <c r="AJ172" i="1" a="1"/>
  <c r="AJ172" i="1" s="1"/>
  <c r="AO172" i="1" a="1"/>
  <c r="AO172" i="1" s="1"/>
  <c r="AI196" i="1" a="1"/>
  <c r="AI196" i="1" s="1"/>
  <c r="AN196" i="1" a="1"/>
  <c r="AN196" i="1" s="1"/>
  <c r="AI212" i="1" a="1"/>
  <c r="AI212" i="1" s="1"/>
  <c r="AN212" i="1" a="1"/>
  <c r="AN212" i="1" s="1"/>
  <c r="AK236" i="1" a="1"/>
  <c r="AK236" i="1" s="1"/>
  <c r="AP236" i="1" a="1"/>
  <c r="AP236" i="1" s="1"/>
  <c r="AK252" i="1" a="1"/>
  <c r="AK252" i="1" s="1"/>
  <c r="AP252" i="1" a="1"/>
  <c r="AP252" i="1" s="1"/>
  <c r="AJ292" i="1" a="1"/>
  <c r="AJ292" i="1" s="1"/>
  <c r="AO292" i="1" a="1"/>
  <c r="AO292" i="1" s="1"/>
  <c r="AK308" i="1" a="1"/>
  <c r="AK308" i="1" s="1"/>
  <c r="AP308" i="1" a="1"/>
  <c r="AP308" i="1" s="1"/>
  <c r="AI324" i="1" a="1"/>
  <c r="AI324" i="1" s="1"/>
  <c r="AN324" i="1" a="1"/>
  <c r="AN324" i="1" s="1"/>
  <c r="AJ340" i="1" a="1"/>
  <c r="AJ340" i="1" s="1"/>
  <c r="AO340" i="1" a="1"/>
  <c r="AO340" i="1" s="1"/>
  <c r="AJ356" i="1" a="1"/>
  <c r="AJ356" i="1" s="1"/>
  <c r="AO356" i="1" a="1"/>
  <c r="AO356" i="1" s="1"/>
  <c r="AJ380" i="1" a="1"/>
  <c r="AJ380" i="1" s="1"/>
  <c r="AO380" i="1" a="1"/>
  <c r="AO380" i="1" s="1"/>
  <c r="AJ396" i="1" a="1"/>
  <c r="AJ396" i="1" s="1"/>
  <c r="AO396" i="1" a="1"/>
  <c r="AO396" i="1" s="1"/>
  <c r="AI412" i="1" a="1"/>
  <c r="AI412" i="1" s="1"/>
  <c r="AN412" i="1" a="1"/>
  <c r="AN412" i="1" s="1"/>
  <c r="AI436" i="1" a="1"/>
  <c r="AI436" i="1" s="1"/>
  <c r="AN436" i="1" a="1"/>
  <c r="AN436" i="1" s="1"/>
  <c r="AJ460" i="1" a="1"/>
  <c r="AJ460" i="1" s="1"/>
  <c r="AO460" i="1" a="1"/>
  <c r="AO460" i="1" s="1"/>
  <c r="AJ516" i="1" a="1"/>
  <c r="AJ516" i="1" s="1"/>
  <c r="AO516" i="1" a="1"/>
  <c r="AO516" i="1" s="1"/>
  <c r="AI564" i="1" a="1"/>
  <c r="AI564" i="1" s="1"/>
  <c r="AN564" i="1" a="1"/>
  <c r="AN564" i="1" s="1"/>
  <c r="AI636" i="1" a="1"/>
  <c r="AI636" i="1" s="1"/>
  <c r="AN636" i="1" a="1"/>
  <c r="AN636" i="1" s="1"/>
  <c r="AK668" i="1" a="1"/>
  <c r="AK668" i="1" s="1"/>
  <c r="AP668" i="1" a="1"/>
  <c r="AP668" i="1" s="1"/>
  <c r="AK464" i="1" a="1"/>
  <c r="AK464" i="1" s="1"/>
  <c r="AP464" i="1" a="1"/>
  <c r="AP464" i="1" s="1"/>
  <c r="AK523" i="1" a="1"/>
  <c r="AK523" i="1" s="1"/>
  <c r="AP523" i="1" a="1"/>
  <c r="AP523" i="1" s="1"/>
  <c r="AI125" i="1" a="1"/>
  <c r="AI125" i="1" s="1"/>
  <c r="AN125" i="1" a="1"/>
  <c r="AN125" i="1" s="1"/>
  <c r="AK173" i="1" a="1"/>
  <c r="AK173" i="1" s="1"/>
  <c r="AP173" i="1" a="1"/>
  <c r="AP173" i="1" s="1"/>
  <c r="AI189" i="1" a="1"/>
  <c r="AI189" i="1" s="1"/>
  <c r="AN189" i="1" a="1"/>
  <c r="AN189" i="1" s="1"/>
  <c r="AJ213" i="1" a="1"/>
  <c r="AJ213" i="1" s="1"/>
  <c r="AO213" i="1" a="1"/>
  <c r="AO213" i="1" s="1"/>
  <c r="AJ229" i="1" a="1"/>
  <c r="AJ229" i="1" s="1"/>
  <c r="AO229" i="1" a="1"/>
  <c r="AO229" i="1" s="1"/>
  <c r="AK269" i="1" a="1"/>
  <c r="AK269" i="1" s="1"/>
  <c r="AP269" i="1" a="1"/>
  <c r="AP269" i="1" s="1"/>
  <c r="AI285" i="1" a="1"/>
  <c r="AI285" i="1" s="1"/>
  <c r="AN285" i="1" a="1"/>
  <c r="AN285" i="1" s="1"/>
  <c r="AK325" i="1" a="1"/>
  <c r="AK325" i="1" s="1"/>
  <c r="AP325" i="1" a="1"/>
  <c r="AP325" i="1" s="1"/>
  <c r="AK341" i="1" a="1"/>
  <c r="AK341" i="1" s="1"/>
  <c r="AP341" i="1" a="1"/>
  <c r="AP341" i="1" s="1"/>
  <c r="AJ357" i="1" a="1"/>
  <c r="AJ357" i="1" s="1"/>
  <c r="AO357" i="1" a="1"/>
  <c r="AO357" i="1" s="1"/>
  <c r="AI405" i="1" a="1"/>
  <c r="AI405" i="1" s="1"/>
  <c r="AN405" i="1" a="1"/>
  <c r="AN405" i="1" s="1"/>
  <c r="AJ429" i="1" a="1"/>
  <c r="AJ429" i="1" s="1"/>
  <c r="AO429" i="1" a="1"/>
  <c r="AO429" i="1" s="1"/>
  <c r="AK445" i="1" a="1"/>
  <c r="AK445" i="1" s="1"/>
  <c r="AP445" i="1" a="1"/>
  <c r="AP445" i="1" s="1"/>
  <c r="AJ469" i="1" a="1"/>
  <c r="AJ469" i="1" s="1"/>
  <c r="AO469" i="1" a="1"/>
  <c r="AO469" i="1" s="1"/>
  <c r="AI485" i="1" a="1"/>
  <c r="AI485" i="1" s="1"/>
  <c r="AN485" i="1" a="1"/>
  <c r="AN485" i="1" s="1"/>
  <c r="AI509" i="1" a="1"/>
  <c r="AI509" i="1" s="1"/>
  <c r="AN509" i="1" a="1"/>
  <c r="AN509" i="1" s="1"/>
  <c r="AK525" i="1" a="1"/>
  <c r="AK525" i="1" s="1"/>
  <c r="AP525" i="1" a="1"/>
  <c r="AP525" i="1" s="1"/>
  <c r="AI565" i="1" a="1"/>
  <c r="AI565" i="1" s="1"/>
  <c r="AN565" i="1" a="1"/>
  <c r="AN565" i="1" s="1"/>
  <c r="AK589" i="1" a="1"/>
  <c r="AK589" i="1" s="1"/>
  <c r="AP589" i="1" a="1"/>
  <c r="AP589" i="1" s="1"/>
  <c r="AI621" i="1" a="1"/>
  <c r="AI621" i="1" s="1"/>
  <c r="AN621" i="1" a="1"/>
  <c r="AN621" i="1" s="1"/>
  <c r="AI645" i="1" a="1"/>
  <c r="AI645" i="1" s="1"/>
  <c r="AN645" i="1" a="1"/>
  <c r="AN645" i="1" s="1"/>
  <c r="AI669" i="1" a="1"/>
  <c r="AI669" i="1" s="1"/>
  <c r="AN669" i="1" a="1"/>
  <c r="AN669" i="1" s="1"/>
  <c r="AJ693" i="1" a="1"/>
  <c r="AJ693" i="1" s="1"/>
  <c r="AO693" i="1" a="1"/>
  <c r="AO693" i="1" s="1"/>
  <c r="AJ600" i="1" a="1"/>
  <c r="AJ600" i="1" s="1"/>
  <c r="AO600" i="1" a="1"/>
  <c r="AO600" i="1" s="1"/>
  <c r="AJ697" i="1" a="1"/>
  <c r="AJ697" i="1" s="1"/>
  <c r="AO697" i="1" a="1"/>
  <c r="AO697" i="1" s="1"/>
  <c r="AJ454" i="1" a="1"/>
  <c r="AJ454" i="1" s="1"/>
  <c r="AO454" i="1" a="1"/>
  <c r="AO454" i="1" s="1"/>
  <c r="AI470" i="1" a="1"/>
  <c r="AI470" i="1" s="1"/>
  <c r="AN470" i="1" a="1"/>
  <c r="AN470" i="1" s="1"/>
  <c r="AK494" i="1" a="1"/>
  <c r="AK494" i="1" s="1"/>
  <c r="AP494" i="1" a="1"/>
  <c r="AP494" i="1" s="1"/>
  <c r="AJ518" i="1" a="1"/>
  <c r="AJ518" i="1" s="1"/>
  <c r="AO518" i="1" a="1"/>
  <c r="AO518" i="1" s="1"/>
  <c r="AJ534" i="1" a="1"/>
  <c r="AJ534" i="1" s="1"/>
  <c r="AO534" i="1" a="1"/>
  <c r="AO534" i="1" s="1"/>
  <c r="AI574" i="1" a="1"/>
  <c r="AI574" i="1" s="1"/>
  <c r="AN574" i="1" a="1"/>
  <c r="AN574" i="1" s="1"/>
  <c r="AK598" i="1" a="1"/>
  <c r="AK598" i="1" s="1"/>
  <c r="AP598" i="1" a="1"/>
  <c r="AP598" i="1" s="1"/>
  <c r="AJ638" i="1" a="1"/>
  <c r="AJ638" i="1" s="1"/>
  <c r="AO638" i="1" a="1"/>
  <c r="AO638" i="1" s="1"/>
  <c r="AJ662" i="1" a="1"/>
  <c r="AJ662" i="1" s="1"/>
  <c r="AO662" i="1" a="1"/>
  <c r="AO662" i="1" s="1"/>
  <c r="AI440" i="1" a="1"/>
  <c r="AI440" i="1" s="1"/>
  <c r="AN440" i="1" a="1"/>
  <c r="AN440" i="1" s="1"/>
  <c r="AJ520" i="1" a="1"/>
  <c r="AJ520" i="1" s="1"/>
  <c r="AO520" i="1" a="1"/>
  <c r="AO520" i="1" s="1"/>
  <c r="AI439" i="1" a="1"/>
  <c r="AI439" i="1" s="1"/>
  <c r="AN439" i="1" a="1"/>
  <c r="AN439" i="1" s="1"/>
  <c r="AJ455" i="1" a="1"/>
  <c r="AJ455" i="1" s="1"/>
  <c r="AO455" i="1" a="1"/>
  <c r="AO455" i="1" s="1"/>
  <c r="AI479" i="1" a="1"/>
  <c r="AI479" i="1" s="1"/>
  <c r="AN479" i="1" a="1"/>
  <c r="AN479" i="1" s="1"/>
  <c r="AI511" i="1" a="1"/>
  <c r="AI511" i="1" s="1"/>
  <c r="AN511" i="1" a="1"/>
  <c r="AN511" i="1" s="1"/>
  <c r="AI551" i="1" a="1"/>
  <c r="AI551" i="1" s="1"/>
  <c r="AN551" i="1" a="1"/>
  <c r="AN551" i="1" s="1"/>
  <c r="AI591" i="1" a="1"/>
  <c r="AI591" i="1" s="1"/>
  <c r="AN591" i="1" a="1"/>
  <c r="AN591" i="1" s="1"/>
  <c r="AJ615" i="1" a="1"/>
  <c r="AJ615" i="1" s="1"/>
  <c r="AO615" i="1" a="1"/>
  <c r="AO615" i="1" s="1"/>
  <c r="AJ655" i="1" a="1"/>
  <c r="AJ655" i="1" s="1"/>
  <c r="AO655" i="1" a="1"/>
  <c r="AO655" i="1" s="1"/>
  <c r="AJ687" i="1" a="1"/>
  <c r="AJ687" i="1" s="1"/>
  <c r="AO687" i="1" a="1"/>
  <c r="AO687" i="1" s="1"/>
  <c r="AK632" i="1" a="1"/>
  <c r="AK632" i="1" s="1"/>
  <c r="AP632" i="1" a="1"/>
  <c r="AP632" i="1" s="1"/>
  <c r="AK432" i="1" a="1"/>
  <c r="AK432" i="1" s="1"/>
  <c r="AP432" i="1" a="1"/>
  <c r="AP432" i="1" s="1"/>
  <c r="AJ592" i="1" a="1"/>
  <c r="AJ592" i="1" s="1"/>
  <c r="AO592" i="1" a="1"/>
  <c r="AO592" i="1" s="1"/>
  <c r="AI674" i="1" a="1"/>
  <c r="AI674" i="1" s="1"/>
  <c r="AN674" i="1" a="1"/>
  <c r="AN674" i="1" s="1"/>
  <c r="AK129" i="1" a="1"/>
  <c r="AK129" i="1" s="1"/>
  <c r="AP129" i="1" a="1"/>
  <c r="AP129" i="1" s="1"/>
  <c r="AJ177" i="1" a="1"/>
  <c r="AJ177" i="1" s="1"/>
  <c r="AO177" i="1" a="1"/>
  <c r="AO177" i="1" s="1"/>
  <c r="AJ193" i="1" a="1"/>
  <c r="AJ193" i="1" s="1"/>
  <c r="AO193" i="1" a="1"/>
  <c r="AO193" i="1" s="1"/>
  <c r="AJ217" i="1" a="1"/>
  <c r="AJ217" i="1" s="1"/>
  <c r="AO217" i="1" a="1"/>
  <c r="AO217" i="1" s="1"/>
  <c r="AI233" i="1" a="1"/>
  <c r="AI233" i="1" s="1"/>
  <c r="AN233" i="1" a="1"/>
  <c r="AN233" i="1" s="1"/>
  <c r="AK273" i="1" a="1"/>
  <c r="AK273" i="1" s="1"/>
  <c r="AP273" i="1" a="1"/>
  <c r="AP273" i="1" s="1"/>
  <c r="AI289" i="1" a="1"/>
  <c r="AI289" i="1" s="1"/>
  <c r="AN289" i="1" a="1"/>
  <c r="AN289" i="1" s="1"/>
  <c r="AK313" i="1" a="1"/>
  <c r="AK313" i="1" s="1"/>
  <c r="AP313" i="1" a="1"/>
  <c r="AP313" i="1" s="1"/>
  <c r="AK337" i="1" a="1"/>
  <c r="AK337" i="1" s="1"/>
  <c r="AP337" i="1" a="1"/>
  <c r="AP337" i="1" s="1"/>
  <c r="AJ353" i="1" a="1"/>
  <c r="AJ353" i="1" s="1"/>
  <c r="AO353" i="1" a="1"/>
  <c r="AO353" i="1" s="1"/>
  <c r="AK377" i="1" a="1"/>
  <c r="AK377" i="1" s="1"/>
  <c r="AP377" i="1" a="1"/>
  <c r="AP377" i="1" s="1"/>
  <c r="AI417" i="1" a="1"/>
  <c r="AI417" i="1" s="1"/>
  <c r="AN417" i="1" a="1"/>
  <c r="AN417" i="1" s="1"/>
  <c r="AJ441" i="1" a="1"/>
  <c r="AJ441" i="1" s="1"/>
  <c r="AO441" i="1" a="1"/>
  <c r="AO441" i="1" s="1"/>
  <c r="AK465" i="1" a="1"/>
  <c r="AK465" i="1" s="1"/>
  <c r="AP465" i="1" a="1"/>
  <c r="AP465" i="1" s="1"/>
  <c r="AJ481" i="1" a="1"/>
  <c r="AJ481" i="1" s="1"/>
  <c r="AO481" i="1" a="1"/>
  <c r="AO481" i="1" s="1"/>
  <c r="AI513" i="1" a="1"/>
  <c r="AI513" i="1" s="1"/>
  <c r="AN513" i="1" a="1"/>
  <c r="AN513" i="1" s="1"/>
  <c r="AJ529" i="1" a="1"/>
  <c r="AJ529" i="1" s="1"/>
  <c r="AO529" i="1" a="1"/>
  <c r="AO529" i="1" s="1"/>
  <c r="AJ545" i="1" a="1"/>
  <c r="AJ545" i="1" s="1"/>
  <c r="AO545" i="1" a="1"/>
  <c r="AO545" i="1" s="1"/>
  <c r="AJ569" i="1" a="1"/>
  <c r="AJ569" i="1" s="1"/>
  <c r="AO569" i="1" a="1"/>
  <c r="AO569" i="1" s="1"/>
  <c r="AJ593" i="1" a="1"/>
  <c r="AJ593" i="1" s="1"/>
  <c r="AO593" i="1" a="1"/>
  <c r="AO593" i="1" s="1"/>
  <c r="AK617" i="1" a="1"/>
  <c r="AK617" i="1" s="1"/>
  <c r="AP617" i="1" a="1"/>
  <c r="AP617" i="1" s="1"/>
  <c r="AK641" i="1" a="1"/>
  <c r="AK641" i="1" s="1"/>
  <c r="AP641" i="1" a="1"/>
  <c r="AP641" i="1" s="1"/>
  <c r="AJ657" i="1" a="1"/>
  <c r="AJ657" i="1" s="1"/>
  <c r="AO657" i="1" a="1"/>
  <c r="AO657" i="1" s="1"/>
  <c r="AK681" i="1" a="1"/>
  <c r="AK681" i="1" s="1"/>
  <c r="AP681" i="1" a="1"/>
  <c r="AP681" i="1" s="1"/>
  <c r="AK456" i="1" a="1"/>
  <c r="AK456" i="1" s="1"/>
  <c r="AP456" i="1" a="1"/>
  <c r="AP456" i="1" s="1"/>
  <c r="AJ450" i="1" a="1"/>
  <c r="AJ450" i="1" s="1"/>
  <c r="AO450" i="1" a="1"/>
  <c r="AO450" i="1" s="1"/>
  <c r="AK490" i="1" a="1"/>
  <c r="AK490" i="1" s="1"/>
  <c r="AP490" i="1" a="1"/>
  <c r="AP490" i="1" s="1"/>
  <c r="AJ514" i="1" a="1"/>
  <c r="AJ514" i="1" s="1"/>
  <c r="AO514" i="1" a="1"/>
  <c r="AO514" i="1" s="1"/>
  <c r="AI530" i="1" a="1"/>
  <c r="AI530" i="1" s="1"/>
  <c r="AN530" i="1" a="1"/>
  <c r="AN530" i="1" s="1"/>
  <c r="AI554" i="1" a="1"/>
  <c r="AI554" i="1" s="1"/>
  <c r="AN554" i="1" a="1"/>
  <c r="AN554" i="1" s="1"/>
  <c r="AJ594" i="1" a="1"/>
  <c r="AJ594" i="1" s="1"/>
  <c r="AO594" i="1" a="1"/>
  <c r="AO594" i="1" s="1"/>
  <c r="AJ634" i="1" a="1"/>
  <c r="AJ634" i="1" s="1"/>
  <c r="AO634" i="1" a="1"/>
  <c r="AO634" i="1" s="1"/>
  <c r="AJ658" i="1" a="1"/>
  <c r="AJ658" i="1" s="1"/>
  <c r="AO658" i="1" a="1"/>
  <c r="AO658" i="1" s="1"/>
  <c r="AJ682" i="1" a="1"/>
  <c r="AJ682" i="1" s="1"/>
  <c r="AO682" i="1" a="1"/>
  <c r="AO682" i="1" s="1"/>
  <c r="AK656" i="1" a="1"/>
  <c r="AK656" i="1" s="1"/>
  <c r="AP656" i="1" a="1"/>
  <c r="AP656" i="1" s="1"/>
  <c r="AJ403" i="1" a="1"/>
  <c r="AJ403" i="1" s="1"/>
  <c r="AO403" i="1" a="1"/>
  <c r="AO403" i="1" s="1"/>
  <c r="AJ427" i="1" a="1"/>
  <c r="AJ427" i="1" s="1"/>
  <c r="AO427" i="1" a="1"/>
  <c r="AO427" i="1" s="1"/>
  <c r="AI443" i="1" a="1"/>
  <c r="AI443" i="1" s="1"/>
  <c r="AN443" i="1" a="1"/>
  <c r="AN443" i="1" s="1"/>
  <c r="AJ483" i="1" a="1"/>
  <c r="AJ483" i="1" s="1"/>
  <c r="AO483" i="1" a="1"/>
  <c r="AO483" i="1" s="1"/>
  <c r="AK515" i="1" a="1"/>
  <c r="AK515" i="1" s="1"/>
  <c r="AP515" i="1" a="1"/>
  <c r="AP515" i="1" s="1"/>
  <c r="AJ539" i="1" a="1"/>
  <c r="AJ539" i="1" s="1"/>
  <c r="AO539" i="1" a="1"/>
  <c r="AO539" i="1" s="1"/>
  <c r="AI571" i="1" a="1"/>
  <c r="AI571" i="1" s="1"/>
  <c r="AN571" i="1" a="1"/>
  <c r="AN571" i="1" s="1"/>
  <c r="AJ587" i="1" a="1"/>
  <c r="AJ587" i="1" s="1"/>
  <c r="AO587" i="1" a="1"/>
  <c r="AO587" i="1" s="1"/>
  <c r="AK611" i="1" a="1"/>
  <c r="AK611" i="1" s="1"/>
  <c r="AP611" i="1" a="1"/>
  <c r="AP611" i="1" s="1"/>
  <c r="AJ635" i="1" a="1"/>
  <c r="AJ635" i="1" s="1"/>
  <c r="AO635" i="1" a="1"/>
  <c r="AO635" i="1" s="1"/>
  <c r="AK659" i="1" a="1"/>
  <c r="AK659" i="1" s="1"/>
  <c r="AP659" i="1" a="1"/>
  <c r="AP659" i="1" s="1"/>
  <c r="AI683" i="1" a="1"/>
  <c r="AI683" i="1" s="1"/>
  <c r="AN683" i="1" a="1"/>
  <c r="AN683" i="1" s="1"/>
  <c r="AN563" i="1" a="1"/>
  <c r="AN563" i="1" s="1"/>
  <c r="AM200" i="1" a="1"/>
  <c r="AM200" i="1" s="1"/>
  <c r="AH104" i="1" a="1"/>
  <c r="AH104" i="1" s="1"/>
  <c r="AH232" i="1" a="1"/>
  <c r="AH232" i="1" s="1"/>
  <c r="AH61" i="1" a="1"/>
  <c r="AH61" i="1" s="1"/>
  <c r="AH6" i="1" a="1"/>
  <c r="AH6" i="1" s="1"/>
  <c r="AH62" i="1" a="1"/>
  <c r="AH62" i="1" s="1"/>
  <c r="AH214" i="1" a="1"/>
  <c r="AH214" i="1" s="1"/>
  <c r="AH278" i="1" a="1"/>
  <c r="AH278" i="1" s="1"/>
  <c r="AH334" i="1" a="1"/>
  <c r="AH334" i="1" s="1"/>
  <c r="AH374" i="1" a="1"/>
  <c r="AH374" i="1" s="1"/>
  <c r="AH414" i="1" a="1"/>
  <c r="AH414" i="1" s="1"/>
  <c r="AH39" i="1" a="1"/>
  <c r="AH39" i="1" s="1"/>
  <c r="AH151" i="1" a="1"/>
  <c r="AH151" i="1" s="1"/>
  <c r="AH247" i="1" a="1"/>
  <c r="AH247" i="1" s="1"/>
  <c r="AH303" i="1" a="1"/>
  <c r="AH303" i="1" s="1"/>
  <c r="AH72" i="1" a="1"/>
  <c r="AH72" i="1" s="1"/>
  <c r="AH216" i="1" a="1"/>
  <c r="AH216" i="1" s="1"/>
  <c r="AH272" i="1" a="1"/>
  <c r="AH272" i="1" s="1"/>
  <c r="AH312" i="1" a="1"/>
  <c r="AH312" i="1" s="1"/>
  <c r="AH81" i="1" a="1"/>
  <c r="AH81" i="1" s="1"/>
  <c r="AH226" i="1" a="1"/>
  <c r="AH226" i="1" s="1"/>
  <c r="AH250" i="1" a="1"/>
  <c r="AH250" i="1" s="1"/>
  <c r="AH274" i="1" a="1"/>
  <c r="AH274" i="1" s="1"/>
  <c r="AH426" i="1" a="1"/>
  <c r="AH426" i="1" s="1"/>
  <c r="AH19" i="1" a="1"/>
  <c r="AH19" i="1" s="1"/>
  <c r="AH115" i="1" a="1"/>
  <c r="AH115" i="1" s="1"/>
  <c r="AH299" i="1" a="1"/>
  <c r="AH299" i="1" s="1"/>
  <c r="AH36" i="1" a="1"/>
  <c r="AH36" i="1" s="1"/>
  <c r="AH124" i="1" a="1"/>
  <c r="AH124" i="1" s="1"/>
  <c r="AH268" i="1" a="1"/>
  <c r="AH268" i="1" s="1"/>
  <c r="AH476" i="1" a="1"/>
  <c r="AH476" i="1" s="1"/>
  <c r="AH492" i="1" a="1"/>
  <c r="AH492" i="1" s="1"/>
  <c r="AH540" i="1" a="1"/>
  <c r="AH540" i="1" s="1"/>
  <c r="AH588" i="1" a="1"/>
  <c r="AH588" i="1" s="1"/>
  <c r="AH612" i="1" a="1"/>
  <c r="AH612" i="1" s="1"/>
  <c r="AH684" i="1" a="1"/>
  <c r="AH684" i="1" s="1"/>
  <c r="AH141" i="1" a="1"/>
  <c r="AH141" i="1" s="1"/>
  <c r="AH245" i="1" a="1"/>
  <c r="AH245" i="1" s="1"/>
  <c r="AH301" i="1" a="1"/>
  <c r="AH301" i="1" s="1"/>
  <c r="AH381" i="1" a="1"/>
  <c r="AH381" i="1" s="1"/>
  <c r="AH541" i="1" a="1"/>
  <c r="AH541" i="1" s="1"/>
  <c r="AH550" i="1" a="1"/>
  <c r="AH550" i="1" s="1"/>
  <c r="AH614" i="1" a="1"/>
  <c r="AH614" i="1" s="1"/>
  <c r="AH678" i="1" a="1"/>
  <c r="AH678" i="1" s="1"/>
  <c r="AH664" i="1" a="1"/>
  <c r="AH664" i="1" s="1"/>
  <c r="AH527" i="1" a="1"/>
  <c r="AH527" i="1" s="1"/>
  <c r="AH567" i="1" a="1"/>
  <c r="AH567" i="1" s="1"/>
  <c r="AH631" i="1" a="1"/>
  <c r="AH631" i="1" s="1"/>
  <c r="AH448" i="1" a="1"/>
  <c r="AH448" i="1" s="1"/>
  <c r="AH512" i="1" a="1"/>
  <c r="AH512" i="1" s="1"/>
  <c r="AH145" i="1" a="1"/>
  <c r="AH145" i="1" s="1"/>
  <c r="AH249" i="1" a="1"/>
  <c r="AH249" i="1" s="1"/>
  <c r="AH393" i="1" a="1"/>
  <c r="AH393" i="1" s="1"/>
  <c r="AH680" i="1" a="1"/>
  <c r="AH680" i="1" s="1"/>
  <c r="AH610" i="1" a="1"/>
  <c r="AH610" i="1" s="1"/>
  <c r="AH459" i="1" a="1"/>
  <c r="AH459" i="1" s="1"/>
  <c r="AH624" i="1" a="1"/>
  <c r="AH624" i="1" s="1"/>
  <c r="AH294" i="1" a="1"/>
  <c r="AH294" i="1" s="1"/>
  <c r="AH188" i="1" a="1"/>
  <c r="AH188" i="1" s="1"/>
  <c r="AH221" i="1" a="1"/>
  <c r="AH221" i="1" s="1"/>
  <c r="AH461" i="1" a="1"/>
  <c r="AH461" i="1" s="1"/>
  <c r="AH510" i="1" a="1"/>
  <c r="AH510" i="1" s="1"/>
  <c r="AH566" i="1" a="1"/>
  <c r="AH566" i="1" s="1"/>
  <c r="AH543" i="1" a="1"/>
  <c r="AH543" i="1" s="1"/>
  <c r="AH482" i="1" a="1"/>
  <c r="AH482" i="1" s="1"/>
  <c r="AH507" i="1" a="1"/>
  <c r="AH507" i="1" s="1"/>
  <c r="AH603" i="1" a="1"/>
  <c r="AH603" i="1" s="1"/>
  <c r="AH45" i="1" a="1"/>
  <c r="AH45" i="1" s="1"/>
  <c r="AH101" i="1" a="1"/>
  <c r="AH101" i="1" s="1"/>
  <c r="AH46" i="1" a="1"/>
  <c r="AH46" i="1" s="1"/>
  <c r="AH126" i="1" a="1"/>
  <c r="AH126" i="1" s="1"/>
  <c r="AH142" i="1" a="1"/>
  <c r="AH142" i="1" s="1"/>
  <c r="AH158" i="1" a="1"/>
  <c r="AH158" i="1" s="1"/>
  <c r="AH182" i="1" a="1"/>
  <c r="AH182" i="1" s="1"/>
  <c r="AH198" i="1" a="1"/>
  <c r="AH198" i="1" s="1"/>
  <c r="AH23" i="1" a="1"/>
  <c r="AH23" i="1" s="1"/>
  <c r="AH95" i="1" a="1"/>
  <c r="AH95" i="1" s="1"/>
  <c r="AH287" i="1" a="1"/>
  <c r="AH287" i="1" s="1"/>
  <c r="AH343" i="1" a="1"/>
  <c r="AH343" i="1" s="1"/>
  <c r="AH407" i="1" a="1"/>
  <c r="AH407" i="1" s="1"/>
  <c r="AH176" i="1" a="1"/>
  <c r="AH176" i="1" s="1"/>
  <c r="AH192" i="1" a="1"/>
  <c r="AH192" i="1" s="1"/>
  <c r="AH352" i="1" a="1"/>
  <c r="AH352" i="1" s="1"/>
  <c r="AH392" i="1" a="1"/>
  <c r="AH392" i="1" s="1"/>
  <c r="AH9" i="1" a="1"/>
  <c r="AH9" i="1" s="1"/>
  <c r="AH74" i="1" a="1"/>
  <c r="AH74" i="1" s="1"/>
  <c r="AH90" i="1" a="1"/>
  <c r="AH90" i="1" s="1"/>
  <c r="AH106" i="1" a="1"/>
  <c r="AH106" i="1" s="1"/>
  <c r="AH170" i="1" a="1"/>
  <c r="AH170" i="1" s="1"/>
  <c r="AH338" i="1" a="1"/>
  <c r="AH338" i="1" s="1"/>
  <c r="AH43" i="1" a="1"/>
  <c r="AH43" i="1" s="1"/>
  <c r="AH83" i="1" a="1"/>
  <c r="AH83" i="1" s="1"/>
  <c r="AH179" i="1" a="1"/>
  <c r="AH179" i="1" s="1"/>
  <c r="AH219" i="1" a="1"/>
  <c r="AH219" i="1" s="1"/>
  <c r="AH339" i="1" a="1"/>
  <c r="AH339" i="1" s="1"/>
  <c r="AH4" i="1" a="1"/>
  <c r="AH4" i="1" s="1"/>
  <c r="AM4" i="1" a="1"/>
  <c r="AM4" i="1" s="1"/>
  <c r="AH20" i="1" a="1"/>
  <c r="AH20" i="1" s="1"/>
  <c r="AH108" i="1" a="1"/>
  <c r="AH108" i="1" s="1"/>
  <c r="AH172" i="1" a="1"/>
  <c r="AH172" i="1" s="1"/>
  <c r="AH212" i="1" a="1"/>
  <c r="AH212" i="1" s="1"/>
  <c r="AH252" i="1" a="1"/>
  <c r="AH252" i="1" s="1"/>
  <c r="AH340" i="1" a="1"/>
  <c r="AH340" i="1" s="1"/>
  <c r="AH564" i="1" a="1"/>
  <c r="AH564" i="1" s="1"/>
  <c r="AH285" i="1" a="1"/>
  <c r="AH285" i="1" s="1"/>
  <c r="AH405" i="1" a="1"/>
  <c r="AH405" i="1" s="1"/>
  <c r="AH525" i="1" a="1"/>
  <c r="AH525" i="1" s="1"/>
  <c r="AH669" i="1" a="1"/>
  <c r="AH669" i="1" s="1"/>
  <c r="AH693" i="1" a="1"/>
  <c r="AH693" i="1" s="1"/>
  <c r="AH662" i="1" a="1"/>
  <c r="AH662" i="1" s="1"/>
  <c r="AH520" i="1" a="1"/>
  <c r="AH520" i="1" s="1"/>
  <c r="AH479" i="1" a="1"/>
  <c r="AH479" i="1" s="1"/>
  <c r="AH511" i="1" a="1"/>
  <c r="AH511" i="1" s="1"/>
  <c r="AH655" i="1" a="1"/>
  <c r="AH655" i="1" s="1"/>
  <c r="AH687" i="1" a="1"/>
  <c r="AH687" i="1" s="1"/>
  <c r="AH592" i="1" a="1"/>
  <c r="AH592" i="1" s="1"/>
  <c r="AH193" i="1" a="1"/>
  <c r="AH193" i="1" s="1"/>
  <c r="AH289" i="1" a="1"/>
  <c r="AH289" i="1" s="1"/>
  <c r="AH353" i="1" a="1"/>
  <c r="AH353" i="1" s="1"/>
  <c r="AH417" i="1" a="1"/>
  <c r="AH417" i="1" s="1"/>
  <c r="AH593" i="1" a="1"/>
  <c r="AH593" i="1" s="1"/>
  <c r="AH657" i="1" a="1"/>
  <c r="AH657" i="1" s="1"/>
  <c r="AH466" i="1" a="1"/>
  <c r="AH466" i="1" s="1"/>
  <c r="AH530" i="1" a="1"/>
  <c r="AH530" i="1" s="1"/>
  <c r="AH443" i="1" a="1"/>
  <c r="AH443" i="1" s="1"/>
  <c r="AH539" i="1" a="1"/>
  <c r="AH539" i="1" s="1"/>
  <c r="AH683" i="1" a="1"/>
  <c r="AH683" i="1" s="1"/>
  <c r="AI78" i="1" a="1"/>
  <c r="AI78" i="1" s="1"/>
  <c r="AH5" i="1" a="1"/>
  <c r="AH5" i="1" s="1"/>
  <c r="AH48" i="1" a="1"/>
  <c r="AH48" i="1" s="1"/>
  <c r="AH25" i="1" a="1"/>
  <c r="AH25" i="1" s="1"/>
  <c r="AH355" i="1" a="1"/>
  <c r="AH355" i="1" s="1"/>
  <c r="AH52" i="1" a="1"/>
  <c r="AH52" i="1" s="1"/>
  <c r="AH140" i="1" a="1"/>
  <c r="AH140" i="1" s="1"/>
  <c r="AH372" i="1" a="1"/>
  <c r="AH372" i="1" s="1"/>
  <c r="AH486" i="1" a="1"/>
  <c r="AH486" i="1" s="1"/>
  <c r="AH590" i="1" a="1"/>
  <c r="AH590" i="1" s="1"/>
  <c r="AH679" i="1" a="1"/>
  <c r="AH679" i="1" s="1"/>
  <c r="AH265" i="1" a="1"/>
  <c r="AH265" i="1" s="1"/>
  <c r="AH29" i="1" a="1"/>
  <c r="AH29" i="1" s="1"/>
  <c r="AH85" i="1" a="1"/>
  <c r="AH85" i="1" s="1"/>
  <c r="AH94" i="1" a="1"/>
  <c r="AH94" i="1" s="1"/>
  <c r="AH110" i="1" a="1"/>
  <c r="AH110" i="1" s="1"/>
  <c r="AH398" i="1" a="1"/>
  <c r="AH398" i="1" s="1"/>
  <c r="AH79" i="1" a="1"/>
  <c r="AH79" i="1" s="1"/>
  <c r="AH119" i="1" a="1"/>
  <c r="AH119" i="1" s="1"/>
  <c r="AH175" i="1" a="1"/>
  <c r="AH175" i="1" s="1"/>
  <c r="AH191" i="1" a="1"/>
  <c r="AH191" i="1" s="1"/>
  <c r="AH231" i="1" a="1"/>
  <c r="AH231" i="1" s="1"/>
  <c r="AH271" i="1" a="1"/>
  <c r="AH271" i="1" s="1"/>
  <c r="AH327" i="1" a="1"/>
  <c r="AH327" i="1" s="1"/>
  <c r="AH383" i="1" a="1"/>
  <c r="AH383" i="1" s="1"/>
  <c r="AH16" i="1" a="1"/>
  <c r="AH16" i="1" s="1"/>
  <c r="AH56" i="1" a="1"/>
  <c r="AH56" i="1" s="1"/>
  <c r="AH112" i="1" a="1"/>
  <c r="AH112" i="1" s="1"/>
  <c r="AH256" i="1" a="1"/>
  <c r="AH256" i="1" s="1"/>
  <c r="AH336" i="1" a="1"/>
  <c r="AH336" i="1" s="1"/>
  <c r="AH416" i="1" a="1"/>
  <c r="AH416" i="1" s="1"/>
  <c r="AH34" i="1" a="1"/>
  <c r="AH34" i="1" s="1"/>
  <c r="AH50" i="1" a="1"/>
  <c r="AH50" i="1" s="1"/>
  <c r="AH194" i="1" a="1"/>
  <c r="AH194" i="1" s="1"/>
  <c r="AH27" i="1" a="1"/>
  <c r="AH27" i="1" s="1"/>
  <c r="AH163" i="1" a="1"/>
  <c r="AH163" i="1" s="1"/>
  <c r="AH243" i="1" a="1"/>
  <c r="AH243" i="1" s="1"/>
  <c r="AH323" i="1" a="1"/>
  <c r="AH323" i="1" s="1"/>
  <c r="AH76" i="1" a="1"/>
  <c r="AH76" i="1" s="1"/>
  <c r="AH92" i="1" a="1"/>
  <c r="AH92" i="1" s="1"/>
  <c r="AH324" i="1" a="1"/>
  <c r="AH324" i="1" s="1"/>
  <c r="AH436" i="1" a="1"/>
  <c r="AH436" i="1" s="1"/>
  <c r="AH460" i="1" a="1"/>
  <c r="AH460" i="1" s="1"/>
  <c r="AH548" i="1" a="1"/>
  <c r="AH548" i="1" s="1"/>
  <c r="AH464" i="1" a="1"/>
  <c r="AH464" i="1" s="1"/>
  <c r="AH125" i="1" a="1"/>
  <c r="AH125" i="1" s="1"/>
  <c r="AH269" i="1" a="1"/>
  <c r="AH269" i="1" s="1"/>
  <c r="AH325" i="1" a="1"/>
  <c r="AH325" i="1" s="1"/>
  <c r="AH341" i="1" a="1"/>
  <c r="AH341" i="1" s="1"/>
  <c r="AH389" i="1" a="1"/>
  <c r="AH389" i="1" s="1"/>
  <c r="AH485" i="1" a="1"/>
  <c r="AH485" i="1" s="1"/>
  <c r="AH509" i="1" a="1"/>
  <c r="AH509" i="1" s="1"/>
  <c r="AH600" i="1" a="1"/>
  <c r="AH600" i="1" s="1"/>
  <c r="AH440" i="1" a="1"/>
  <c r="AH440" i="1" s="1"/>
  <c r="AH439" i="1" a="1"/>
  <c r="AH439" i="1" s="1"/>
  <c r="AH432" i="1" a="1"/>
  <c r="AH432" i="1" s="1"/>
  <c r="AH177" i="1" a="1"/>
  <c r="AH177" i="1" s="1"/>
  <c r="AH233" i="1" a="1"/>
  <c r="AH233" i="1" s="1"/>
  <c r="AH273" i="1" a="1"/>
  <c r="AH273" i="1" s="1"/>
  <c r="AH377" i="1" a="1"/>
  <c r="AH377" i="1" s="1"/>
  <c r="AH441" i="1" a="1"/>
  <c r="AH441" i="1" s="1"/>
  <c r="AH529" i="1" a="1"/>
  <c r="AH529" i="1" s="1"/>
  <c r="AH681" i="1" a="1"/>
  <c r="AH681" i="1" s="1"/>
  <c r="AH594" i="1" a="1"/>
  <c r="AH594" i="1" s="1"/>
  <c r="AH658" i="1" a="1"/>
  <c r="AH658" i="1" s="1"/>
  <c r="AH682" i="1" a="1"/>
  <c r="AH682" i="1" s="1"/>
  <c r="AH483" i="1" a="1"/>
  <c r="AH483" i="1" s="1"/>
  <c r="AH587" i="1" a="1"/>
  <c r="AH587" i="1" s="1"/>
  <c r="AH611" i="1" a="1"/>
  <c r="AH611" i="1" s="1"/>
  <c r="AJ78" i="1" a="1"/>
  <c r="AJ78" i="1" s="1"/>
  <c r="AH319" i="1" a="1"/>
  <c r="AH319" i="1" s="1"/>
  <c r="AH288" i="1" a="1"/>
  <c r="AH288" i="1" s="1"/>
  <c r="AH26" i="1" a="1"/>
  <c r="AH26" i="1" s="1"/>
  <c r="AH354" i="1" a="1"/>
  <c r="AH354" i="1" s="1"/>
  <c r="AH235" i="1" a="1"/>
  <c r="AH235" i="1" s="1"/>
  <c r="AH205" i="1" a="1"/>
  <c r="AH205" i="1" s="1"/>
  <c r="AH697" i="1" a="1"/>
  <c r="AH697" i="1" s="1"/>
  <c r="AH472" i="1" a="1"/>
  <c r="AH472" i="1" s="1"/>
  <c r="AH7" i="1" a="1"/>
  <c r="AH7" i="1" s="1"/>
  <c r="AH13" i="1" a="1"/>
  <c r="AH13" i="1" s="1"/>
  <c r="AH69" i="1" a="1"/>
  <c r="AH69" i="1" s="1"/>
  <c r="AH70" i="1" a="1"/>
  <c r="AH70" i="1" s="1"/>
  <c r="AH166" i="1" a="1"/>
  <c r="AH166" i="1" s="1"/>
  <c r="AH222" i="1" a="1"/>
  <c r="AH222" i="1" s="1"/>
  <c r="AH246" i="1" a="1"/>
  <c r="AH246" i="1" s="1"/>
  <c r="AH286" i="1" a="1"/>
  <c r="AH286" i="1" s="1"/>
  <c r="AH302" i="1" a="1"/>
  <c r="AH302" i="1" s="1"/>
  <c r="AH422" i="1" a="1"/>
  <c r="AH422" i="1" s="1"/>
  <c r="AH63" i="1" a="1"/>
  <c r="AH63" i="1" s="1"/>
  <c r="AH215" i="1" a="1"/>
  <c r="AH215" i="1" s="1"/>
  <c r="AH367" i="1" a="1"/>
  <c r="AH367" i="1" s="1"/>
  <c r="AH40" i="1" a="1"/>
  <c r="AH40" i="1" s="1"/>
  <c r="AH80" i="1" a="1"/>
  <c r="AH80" i="1" s="1"/>
  <c r="AH160" i="1" a="1"/>
  <c r="AH160" i="1" s="1"/>
  <c r="AH320" i="1" a="1"/>
  <c r="AH320" i="1" s="1"/>
  <c r="AH105" i="1" a="1"/>
  <c r="AH105" i="1" s="1"/>
  <c r="AH18" i="1" a="1"/>
  <c r="AH18" i="1" s="1"/>
  <c r="AH146" i="1" a="1"/>
  <c r="AH146" i="1" s="1"/>
  <c r="AH234" i="1" a="1"/>
  <c r="AH234" i="1" s="1"/>
  <c r="AH322" i="1" a="1"/>
  <c r="AH322" i="1" s="1"/>
  <c r="AH139" i="1" a="1"/>
  <c r="AH139" i="1" s="1"/>
  <c r="AH203" i="1" a="1"/>
  <c r="AH203" i="1" s="1"/>
  <c r="AH60" i="1" a="1"/>
  <c r="AH60" i="1" s="1"/>
  <c r="AH148" i="1" a="1"/>
  <c r="AH148" i="1" s="1"/>
  <c r="AH180" i="1" a="1"/>
  <c r="AH180" i="1" s="1"/>
  <c r="AH292" i="1" a="1"/>
  <c r="AH292" i="1" s="1"/>
  <c r="AH364" i="1" a="1"/>
  <c r="AH364" i="1" s="1"/>
  <c r="AH380" i="1" a="1"/>
  <c r="AH380" i="1" s="1"/>
  <c r="AH396" i="1" a="1"/>
  <c r="AH396" i="1" s="1"/>
  <c r="AH524" i="1" a="1"/>
  <c r="AH524" i="1" s="1"/>
  <c r="AH668" i="1" a="1"/>
  <c r="AH668" i="1" s="1"/>
  <c r="AH692" i="1" a="1"/>
  <c r="AH692" i="1" s="1"/>
  <c r="AH149" i="1" a="1"/>
  <c r="AH149" i="1" s="1"/>
  <c r="AH213" i="1" a="1"/>
  <c r="AH213" i="1" s="1"/>
  <c r="AH549" i="1" a="1"/>
  <c r="AH549" i="1" s="1"/>
  <c r="AH589" i="1" a="1"/>
  <c r="AH589" i="1" s="1"/>
  <c r="AH629" i="1" a="1"/>
  <c r="AH629" i="1" s="1"/>
  <c r="AH653" i="1" a="1"/>
  <c r="AH653" i="1" s="1"/>
  <c r="AH438" i="1" a="1"/>
  <c r="AH438" i="1" s="1"/>
  <c r="AH478" i="1" a="1"/>
  <c r="AH478" i="1" s="1"/>
  <c r="AH494" i="1" a="1"/>
  <c r="AH494" i="1" s="1"/>
  <c r="AH598" i="1" a="1"/>
  <c r="AH598" i="1" s="1"/>
  <c r="AH622" i="1" a="1"/>
  <c r="AH622" i="1" s="1"/>
  <c r="AH646" i="1" a="1"/>
  <c r="AH646" i="1" s="1"/>
  <c r="AH584" i="1" a="1"/>
  <c r="AH584" i="1" s="1"/>
  <c r="AH463" i="1" a="1"/>
  <c r="AH463" i="1" s="1"/>
  <c r="AH599" i="1" a="1"/>
  <c r="AH599" i="1" s="1"/>
  <c r="AH528" i="1" a="1"/>
  <c r="AH528" i="1" s="1"/>
  <c r="AH161" i="1" a="1"/>
  <c r="AH161" i="1" s="1"/>
  <c r="AH217" i="1" a="1"/>
  <c r="AH217" i="1" s="1"/>
  <c r="AH337" i="1" a="1"/>
  <c r="AH337" i="1" s="1"/>
  <c r="AH465" i="1" a="1"/>
  <c r="AH465" i="1" s="1"/>
  <c r="AH513" i="1" a="1"/>
  <c r="AH513" i="1" s="1"/>
  <c r="AH434" i="1" a="1"/>
  <c r="AH434" i="1" s="1"/>
  <c r="AH656" i="1" a="1"/>
  <c r="AH656" i="1" s="1"/>
  <c r="AH467" i="1" a="1"/>
  <c r="AH467" i="1" s="1"/>
  <c r="AH571" i="1" a="1"/>
  <c r="AH571" i="1" s="1"/>
  <c r="AH688" i="1" a="1"/>
  <c r="AH688" i="1" s="1"/>
  <c r="AH86" i="1" a="1"/>
  <c r="AH86" i="1" s="1"/>
  <c r="AH408" i="1" a="1"/>
  <c r="AH408" i="1" s="1"/>
  <c r="AH138" i="1" a="1"/>
  <c r="AH138" i="1" s="1"/>
  <c r="AH290" i="1" a="1"/>
  <c r="AH290" i="1" s="1"/>
  <c r="AH388" i="1" a="1"/>
  <c r="AH388" i="1" s="1"/>
  <c r="AH452" i="1" a="1"/>
  <c r="AH452" i="1" s="1"/>
  <c r="AH225" i="1" a="1"/>
  <c r="AH225" i="1" s="1"/>
  <c r="AH329" i="1" a="1"/>
  <c r="AH329" i="1" s="1"/>
  <c r="AH505" i="1" a="1"/>
  <c r="AH505" i="1" s="1"/>
  <c r="AH53" i="1" a="1"/>
  <c r="AH53" i="1" s="1"/>
  <c r="AH109" i="1" a="1"/>
  <c r="AH109" i="1" s="1"/>
  <c r="AH54" i="1" a="1"/>
  <c r="AH54" i="1" s="1"/>
  <c r="AH270" i="1" a="1"/>
  <c r="AH270" i="1" s="1"/>
  <c r="AH326" i="1" a="1"/>
  <c r="AH326" i="1" s="1"/>
  <c r="AH342" i="1" a="1"/>
  <c r="AH342" i="1" s="1"/>
  <c r="AH382" i="1" a="1"/>
  <c r="AH382" i="1" s="1"/>
  <c r="AH47" i="1" a="1"/>
  <c r="AH47" i="1" s="1"/>
  <c r="AH143" i="1" a="1"/>
  <c r="AH143" i="1" s="1"/>
  <c r="AH159" i="1" a="1"/>
  <c r="AH159" i="1" s="1"/>
  <c r="AH199" i="1" a="1"/>
  <c r="AH199" i="1" s="1"/>
  <c r="AH255" i="1" a="1"/>
  <c r="AH255" i="1" s="1"/>
  <c r="AH415" i="1" a="1"/>
  <c r="AH415" i="1" s="1"/>
  <c r="AH224" i="1" a="1"/>
  <c r="AH224" i="1" s="1"/>
  <c r="AH280" i="1" a="1"/>
  <c r="AH280" i="1" s="1"/>
  <c r="AH73" i="1" a="1"/>
  <c r="AH73" i="1" s="1"/>
  <c r="AH89" i="1" a="1"/>
  <c r="AH89" i="1" s="1"/>
  <c r="AH114" i="1" a="1"/>
  <c r="AH114" i="1" s="1"/>
  <c r="AH178" i="1" a="1"/>
  <c r="AH178" i="1" s="1"/>
  <c r="AH218" i="1" a="1"/>
  <c r="AH218" i="1" s="1"/>
  <c r="AH346" i="1" a="1"/>
  <c r="AH346" i="1" s="1"/>
  <c r="AH11" i="1" a="1"/>
  <c r="AH11" i="1" s="1"/>
  <c r="AH51" i="1" a="1"/>
  <c r="AH51" i="1" s="1"/>
  <c r="AH107" i="1" a="1"/>
  <c r="AH107" i="1" s="1"/>
  <c r="AH291" i="1" a="1"/>
  <c r="AH291" i="1" s="1"/>
  <c r="AH347" i="1" a="1"/>
  <c r="AH347" i="1" s="1"/>
  <c r="AH387" i="1" a="1"/>
  <c r="AH387" i="1" s="1"/>
  <c r="AH44" i="1" a="1"/>
  <c r="AH44" i="1" s="1"/>
  <c r="AH220" i="1" a="1"/>
  <c r="AH220" i="1" s="1"/>
  <c r="AH276" i="1" a="1"/>
  <c r="AH276" i="1" s="1"/>
  <c r="AH420" i="1" a="1"/>
  <c r="AH420" i="1" s="1"/>
  <c r="AH484" i="1" a="1"/>
  <c r="AH484" i="1" s="1"/>
  <c r="AH652" i="1" a="1"/>
  <c r="AH652" i="1" s="1"/>
  <c r="AH197" i="1" a="1"/>
  <c r="AH197" i="1" s="1"/>
  <c r="AH253" i="1" a="1"/>
  <c r="AH253" i="1" s="1"/>
  <c r="AH365" i="1" a="1"/>
  <c r="AH365" i="1" s="1"/>
  <c r="AH677" i="1" a="1"/>
  <c r="AH677" i="1" s="1"/>
  <c r="AH542" i="1" a="1"/>
  <c r="AH542" i="1" s="1"/>
  <c r="AH582" i="1" a="1"/>
  <c r="AH582" i="1" s="1"/>
  <c r="AH487" i="1" a="1"/>
  <c r="AH487" i="1" s="1"/>
  <c r="AH519" i="1" a="1"/>
  <c r="AH519" i="1" s="1"/>
  <c r="AH663" i="1" a="1"/>
  <c r="AH663" i="1" s="1"/>
  <c r="AH695" i="1" a="1"/>
  <c r="AH695" i="1" s="1"/>
  <c r="AH544" i="1" a="1"/>
  <c r="AH544" i="1" s="1"/>
  <c r="AH113" i="1" a="1"/>
  <c r="AH113" i="1" s="1"/>
  <c r="AH201" i="1" a="1"/>
  <c r="AH201" i="1" s="1"/>
  <c r="AH241" i="1" a="1"/>
  <c r="AH241" i="1" s="1"/>
  <c r="AH257" i="1" a="1"/>
  <c r="AH257" i="1" s="1"/>
  <c r="AH425" i="1" a="1"/>
  <c r="AH425" i="1" s="1"/>
  <c r="AH449" i="1" a="1"/>
  <c r="AH449" i="1" s="1"/>
  <c r="AH497" i="1" a="1"/>
  <c r="AH497" i="1" s="1"/>
  <c r="AH601" i="1" a="1"/>
  <c r="AH601" i="1" s="1"/>
  <c r="AH665" i="1" a="1"/>
  <c r="AH665" i="1" s="1"/>
  <c r="AH689" i="1" a="1"/>
  <c r="AH689" i="1" s="1"/>
  <c r="AH474" i="1" a="1"/>
  <c r="AH474" i="1" s="1"/>
  <c r="AH698" i="1" a="1"/>
  <c r="AH698" i="1" s="1"/>
  <c r="AH523" i="1" a="1"/>
  <c r="AH523" i="1" s="1"/>
  <c r="AH547" i="1" a="1"/>
  <c r="AH547" i="1" s="1"/>
  <c r="AH667" i="1" a="1"/>
  <c r="AH667" i="1" s="1"/>
  <c r="AK78" i="1" a="1"/>
  <c r="AK78" i="1" s="1"/>
  <c r="AH350" i="1" a="1"/>
  <c r="AH350" i="1" s="1"/>
  <c r="AH55" i="1" a="1"/>
  <c r="AH55" i="1" s="1"/>
  <c r="AH167" i="1" a="1"/>
  <c r="AH167" i="1" s="1"/>
  <c r="AH10" i="1" a="1"/>
  <c r="AH10" i="1" s="1"/>
  <c r="AH147" i="1" a="1"/>
  <c r="AH147" i="1" s="1"/>
  <c r="AH395" i="1" a="1"/>
  <c r="AH395" i="1" s="1"/>
  <c r="AH117" i="1" a="1"/>
  <c r="AH117" i="1" s="1"/>
  <c r="AH581" i="1" a="1"/>
  <c r="AH581" i="1" s="1"/>
  <c r="AH121" i="1" a="1"/>
  <c r="AH121" i="1" s="1"/>
  <c r="AH305" i="1" a="1"/>
  <c r="AH305" i="1" s="1"/>
  <c r="AH433" i="1" a="1"/>
  <c r="AH433" i="1" s="1"/>
  <c r="AH585" i="1" a="1"/>
  <c r="AH585" i="1" s="1"/>
  <c r="AH546" i="1" a="1"/>
  <c r="AH546" i="1" s="1"/>
  <c r="AH37" i="1" a="1"/>
  <c r="AH37" i="1" s="1"/>
  <c r="AH38" i="1" a="1"/>
  <c r="AH38" i="1" s="1"/>
  <c r="AH150" i="1" a="1"/>
  <c r="AH150" i="1" s="1"/>
  <c r="AH190" i="1" a="1"/>
  <c r="AH190" i="1" s="1"/>
  <c r="AH406" i="1" a="1"/>
  <c r="AH406" i="1" s="1"/>
  <c r="AH103" i="1" a="1"/>
  <c r="AH103" i="1" s="1"/>
  <c r="AH351" i="1" a="1"/>
  <c r="AH351" i="1" s="1"/>
  <c r="AH184" i="1" a="1"/>
  <c r="AH184" i="1" s="1"/>
  <c r="AH264" i="1" a="1"/>
  <c r="AH264" i="1" s="1"/>
  <c r="AH304" i="1" a="1"/>
  <c r="AH304" i="1" s="1"/>
  <c r="AH344" i="1" a="1"/>
  <c r="AH344" i="1" s="1"/>
  <c r="AH384" i="1" a="1"/>
  <c r="AH384" i="1" s="1"/>
  <c r="AH17" i="1" a="1"/>
  <c r="AH17" i="1" s="1"/>
  <c r="AH57" i="1" a="1"/>
  <c r="AH57" i="1" s="1"/>
  <c r="AH58" i="1" a="1"/>
  <c r="AH58" i="1" s="1"/>
  <c r="AH82" i="1" a="1"/>
  <c r="AH82" i="1" s="1"/>
  <c r="AH202" i="1" a="1"/>
  <c r="AH202" i="1" s="1"/>
  <c r="AH242" i="1" a="1"/>
  <c r="AH242" i="1" s="1"/>
  <c r="AH266" i="1" a="1"/>
  <c r="AH266" i="1" s="1"/>
  <c r="AH418" i="1" a="1"/>
  <c r="AH418" i="1" s="1"/>
  <c r="AH35" i="1" a="1"/>
  <c r="AH35" i="1" s="1"/>
  <c r="AH75" i="1" a="1"/>
  <c r="AH75" i="1" s="1"/>
  <c r="AH91" i="1" a="1"/>
  <c r="AH91" i="1" s="1"/>
  <c r="AH171" i="1" a="1"/>
  <c r="AH171" i="1" s="1"/>
  <c r="AH187" i="1" a="1"/>
  <c r="AH187" i="1" s="1"/>
  <c r="AH251" i="1" a="1"/>
  <c r="AH251" i="1" s="1"/>
  <c r="AH275" i="1" a="1"/>
  <c r="AH275" i="1" s="1"/>
  <c r="AH12" i="1" a="1"/>
  <c r="AH12" i="1" s="1"/>
  <c r="AH28" i="1" a="1"/>
  <c r="AH28" i="1" s="1"/>
  <c r="AH100" i="1" a="1"/>
  <c r="AH100" i="1" s="1"/>
  <c r="AH116" i="1" a="1"/>
  <c r="AH116" i="1" s="1"/>
  <c r="AH204" i="1" a="1"/>
  <c r="AH204" i="1" s="1"/>
  <c r="AH260" i="1" a="1"/>
  <c r="AH260" i="1" s="1"/>
  <c r="AH348" i="1" a="1"/>
  <c r="AH348" i="1" s="1"/>
  <c r="AH508" i="1" a="1"/>
  <c r="AH508" i="1" s="1"/>
  <c r="AH628" i="1" a="1"/>
  <c r="AH628" i="1" s="1"/>
  <c r="AH181" i="1" a="1"/>
  <c r="AH181" i="1" s="1"/>
  <c r="AH293" i="1" a="1"/>
  <c r="AH293" i="1" s="1"/>
  <c r="AH437" i="1" a="1"/>
  <c r="AH437" i="1" s="1"/>
  <c r="AH557" i="1" a="1"/>
  <c r="AH557" i="1" s="1"/>
  <c r="AH613" i="1" a="1"/>
  <c r="AH613" i="1" s="1"/>
  <c r="AH462" i="1" a="1"/>
  <c r="AH462" i="1" s="1"/>
  <c r="AH670" i="1" a="1"/>
  <c r="AH670" i="1" s="1"/>
  <c r="AH447" i="1" a="1"/>
  <c r="AH447" i="1" s="1"/>
  <c r="AH583" i="1" a="1"/>
  <c r="AH583" i="1" s="1"/>
  <c r="AH623" i="1" a="1"/>
  <c r="AH623" i="1" s="1"/>
  <c r="AH480" i="1" a="1"/>
  <c r="AH480" i="1" s="1"/>
  <c r="AH185" i="1" a="1"/>
  <c r="AH185" i="1" s="1"/>
  <c r="AH321" i="1" a="1"/>
  <c r="AH321" i="1" s="1"/>
  <c r="AH385" i="1" a="1"/>
  <c r="AH385" i="1" s="1"/>
  <c r="AH625" i="1" a="1"/>
  <c r="AH625" i="1" s="1"/>
  <c r="AH608" i="1" a="1"/>
  <c r="AH608" i="1" s="1"/>
  <c r="AH458" i="1" a="1"/>
  <c r="AH458" i="1" s="1"/>
  <c r="AH522" i="1" a="1"/>
  <c r="AH522" i="1" s="1"/>
  <c r="AH538" i="1" a="1"/>
  <c r="AH538" i="1" s="1"/>
  <c r="AH562" i="1" a="1"/>
  <c r="AH562" i="1" s="1"/>
  <c r="AH666" i="1" a="1"/>
  <c r="AH666" i="1" s="1"/>
  <c r="AH435" i="1" a="1"/>
  <c r="AH435" i="1" s="1"/>
  <c r="AH488" i="1" a="1"/>
  <c r="AH488" i="1" s="1"/>
  <c r="AI671" i="1" a="1"/>
  <c r="AI671" i="1" s="1"/>
  <c r="AH223" i="1" a="1"/>
  <c r="AH223" i="1" s="1"/>
  <c r="AH88" i="1" a="1"/>
  <c r="AH88" i="1" s="1"/>
  <c r="AH328" i="1" a="1"/>
  <c r="AH328" i="1" s="1"/>
  <c r="AH186" i="1" a="1"/>
  <c r="AH186" i="1" s="1"/>
  <c r="AH59" i="1" a="1"/>
  <c r="AH59" i="1" s="1"/>
  <c r="AH700" i="1" a="1"/>
  <c r="AH700" i="1" s="1"/>
  <c r="AH421" i="1" a="1"/>
  <c r="AH421" i="1" s="1"/>
  <c r="AH609" i="1" a="1"/>
  <c r="AH609" i="1" s="1"/>
  <c r="AH506" i="1" a="1"/>
  <c r="AH506" i="1" s="1"/>
  <c r="AH21" i="1" a="1"/>
  <c r="AH21" i="1" s="1"/>
  <c r="AH93" i="1" a="1"/>
  <c r="AH93" i="1" s="1"/>
  <c r="AH118" i="1" a="1"/>
  <c r="AH118" i="1" s="1"/>
  <c r="AH390" i="1" a="1"/>
  <c r="AH390" i="1" s="1"/>
  <c r="AH71" i="1" a="1"/>
  <c r="AH71" i="1" s="1"/>
  <c r="AH87" i="1" a="1"/>
  <c r="AH87" i="1" s="1"/>
  <c r="AH183" i="1" a="1"/>
  <c r="AH183" i="1" s="1"/>
  <c r="AH279" i="1" a="1"/>
  <c r="AH279" i="1" s="1"/>
  <c r="AH335" i="1" a="1"/>
  <c r="AH335" i="1" s="1"/>
  <c r="AH399" i="1" a="1"/>
  <c r="AH399" i="1" s="1"/>
  <c r="AH423" i="1" a="1"/>
  <c r="AH423" i="1" s="1"/>
  <c r="AH120" i="1" a="1"/>
  <c r="AH120" i="1" s="1"/>
  <c r="AH168" i="1" a="1"/>
  <c r="AH168" i="1" s="1"/>
  <c r="AH424" i="1" a="1"/>
  <c r="AH424" i="1" s="1"/>
  <c r="AH41" i="1" a="1"/>
  <c r="AH41" i="1" s="1"/>
  <c r="AH42" i="1" a="1"/>
  <c r="AH42" i="1" s="1"/>
  <c r="AH162" i="1" a="1"/>
  <c r="AH162" i="1" s="1"/>
  <c r="AH306" i="1" a="1"/>
  <c r="AH306" i="1" s="1"/>
  <c r="AH331" i="1" a="1"/>
  <c r="AH331" i="1" s="1"/>
  <c r="AH68" i="1" a="1"/>
  <c r="AH68" i="1" s="1"/>
  <c r="AH84" i="1" a="1"/>
  <c r="AH84" i="1" s="1"/>
  <c r="AH164" i="1" a="1"/>
  <c r="AH164" i="1" s="1"/>
  <c r="AH244" i="1" a="1"/>
  <c r="AH244" i="1" s="1"/>
  <c r="AH316" i="1" a="1"/>
  <c r="AH316" i="1" s="1"/>
  <c r="AH332" i="1" a="1"/>
  <c r="AH332" i="1" s="1"/>
  <c r="AH404" i="1" a="1"/>
  <c r="AH404" i="1" s="1"/>
  <c r="AH672" i="1" a="1"/>
  <c r="AH672" i="1" s="1"/>
  <c r="AH165" i="1" a="1"/>
  <c r="AH165" i="1" s="1"/>
  <c r="AH277" i="1" a="1"/>
  <c r="AH277" i="1" s="1"/>
  <c r="AH333" i="1" a="1"/>
  <c r="AH333" i="1" s="1"/>
  <c r="AH349" i="1" a="1"/>
  <c r="AH349" i="1" s="1"/>
  <c r="AH373" i="1" a="1"/>
  <c r="AH373" i="1" s="1"/>
  <c r="AH397" i="1" a="1"/>
  <c r="AH397" i="1" s="1"/>
  <c r="AH477" i="1" a="1"/>
  <c r="AH477" i="1" s="1"/>
  <c r="AH526" i="1" a="1"/>
  <c r="AH526" i="1" s="1"/>
  <c r="AH630" i="1" a="1"/>
  <c r="AH630" i="1" s="1"/>
  <c r="AH654" i="1" a="1"/>
  <c r="AH654" i="1" s="1"/>
  <c r="AH694" i="1" a="1"/>
  <c r="AH694" i="1" s="1"/>
  <c r="AH496" i="1" a="1"/>
  <c r="AH496" i="1" s="1"/>
  <c r="AH431" i="1" a="1"/>
  <c r="AH431" i="1" s="1"/>
  <c r="AH647" i="1" a="1"/>
  <c r="AH647" i="1" s="1"/>
  <c r="AH696" i="1" a="1"/>
  <c r="AH696" i="1" s="1"/>
  <c r="AH169" i="1" a="1"/>
  <c r="AH169" i="1" s="1"/>
  <c r="AH281" i="1" a="1"/>
  <c r="AH281" i="1" s="1"/>
  <c r="AH345" i="1" a="1"/>
  <c r="AH345" i="1" s="1"/>
  <c r="AH473" i="1" a="1"/>
  <c r="AH473" i="1" s="1"/>
  <c r="AH521" i="1" a="1"/>
  <c r="AH521" i="1" s="1"/>
  <c r="AH561" i="1" a="1"/>
  <c r="AH561" i="1" s="1"/>
  <c r="AH649" i="1" a="1"/>
  <c r="AH649" i="1" s="1"/>
  <c r="AH442" i="1" a="1"/>
  <c r="AH442" i="1" s="1"/>
  <c r="AH586" i="1" a="1"/>
  <c r="AH586" i="1" s="1"/>
  <c r="AH602" i="1" a="1"/>
  <c r="AH602" i="1" s="1"/>
  <c r="AH650" i="1" a="1"/>
  <c r="AH650" i="1" s="1"/>
  <c r="AH419" i="1" a="1"/>
  <c r="AH419" i="1" s="1"/>
  <c r="AH475" i="1" a="1"/>
  <c r="AH475" i="1" s="1"/>
  <c r="AJ489" i="1" a="1"/>
  <c r="AJ489" i="1" s="1"/>
  <c r="AK671" i="1" a="1"/>
  <c r="AK671" i="1" s="1"/>
  <c r="AI491" i="1" a="1"/>
  <c r="AI491" i="1" s="1"/>
  <c r="AK15" i="1" a="1"/>
  <c r="AK15" i="1" s="1"/>
  <c r="AI563" i="1" a="1"/>
  <c r="AI563" i="1" s="1"/>
  <c r="AI391" i="1" a="1"/>
  <c r="AI391" i="1" s="1"/>
  <c r="AJ495" i="1" a="1"/>
  <c r="AJ495" i="1" s="1"/>
  <c r="AK391" i="1" a="1"/>
  <c r="AK391" i="1" s="1"/>
  <c r="AI702" i="1" a="1"/>
  <c r="AI702" i="1" s="1"/>
  <c r="AJ702" i="1" a="1"/>
  <c r="AJ702" i="1" s="1"/>
  <c r="AJ491" i="1" a="1"/>
  <c r="AJ491" i="1" s="1"/>
  <c r="AJ200" i="1" a="1"/>
  <c r="AJ200" i="1" s="1"/>
  <c r="AI489" i="1" a="1"/>
  <c r="AI489" i="1" s="1"/>
  <c r="AK8" i="1" a="1"/>
  <c r="AK8" i="1" s="1"/>
  <c r="AK489" i="1" a="1"/>
  <c r="AK489" i="1" s="1"/>
  <c r="AH200" i="1" a="1"/>
  <c r="AH200" i="1" s="1"/>
  <c r="AI15" i="1" a="1"/>
  <c r="AI15" i="1" s="1"/>
  <c r="AK563" i="1" a="1"/>
  <c r="AK563" i="1" s="1"/>
  <c r="AJ391" i="1" a="1"/>
  <c r="AJ391" i="1" s="1"/>
  <c r="AK495" i="1" a="1"/>
  <c r="AK495" i="1" s="1"/>
  <c r="AJ671" i="1" a="1"/>
  <c r="AJ671" i="1" s="1"/>
  <c r="AK702" i="1" a="1"/>
  <c r="AK702" i="1" s="1"/>
  <c r="AJ15" i="1" a="1"/>
  <c r="AJ15" i="1" s="1"/>
  <c r="AK491" i="1" a="1"/>
  <c r="AK491" i="1" s="1"/>
  <c r="AI495" i="1" a="1"/>
  <c r="AI495" i="1" s="1"/>
  <c r="AJ8" i="1" a="1"/>
  <c r="AJ8" i="1" s="1"/>
  <c r="AL200" i="1"/>
  <c r="AL391" i="1"/>
  <c r="AL671" i="1"/>
  <c r="AL489" i="1"/>
  <c r="AL8" i="1"/>
  <c r="AL78" i="1"/>
  <c r="AL495" i="1"/>
  <c r="AL491" i="1"/>
  <c r="AL702" i="1"/>
  <c r="AL563" i="1"/>
  <c r="AL15" i="1"/>
  <c r="AG575" i="1"/>
  <c r="AG642" i="1"/>
  <c r="AG595" i="1"/>
  <c r="AG699" i="1"/>
  <c r="AQ699" i="1" s="1"/>
  <c r="AG310" i="1"/>
  <c r="AQ310" i="1" s="1"/>
  <c r="AG580" i="1"/>
  <c r="AG676" i="1"/>
  <c r="AQ676" i="1" s="1"/>
  <c r="AG67" i="1"/>
  <c r="AQ67" i="1" s="1"/>
  <c r="AG593" i="1"/>
  <c r="AG659" i="1"/>
  <c r="AG330" i="1"/>
  <c r="AQ330" i="1" s="1"/>
  <c r="AG557" i="1"/>
  <c r="AQ557" i="1" s="1"/>
  <c r="AG633" i="1"/>
  <c r="AG258" i="1"/>
  <c r="AQ258" i="1" s="1"/>
  <c r="AG239" i="1"/>
  <c r="AG24" i="1"/>
  <c r="AG64" i="1"/>
  <c r="AG136" i="1"/>
  <c r="AG184" i="1"/>
  <c r="AQ184" i="1" s="1"/>
  <c r="AG264" i="1"/>
  <c r="AQ264" i="1" s="1"/>
  <c r="AG304" i="1"/>
  <c r="AQ304" i="1" s="1"/>
  <c r="AG344" i="1"/>
  <c r="AQ344" i="1" s="1"/>
  <c r="AG384" i="1"/>
  <c r="AQ384" i="1" s="1"/>
  <c r="AG17" i="1"/>
  <c r="AQ17" i="1" s="1"/>
  <c r="AG57" i="1"/>
  <c r="AQ57" i="1" s="1"/>
  <c r="AG58" i="1"/>
  <c r="AQ58" i="1" s="1"/>
  <c r="AG82" i="1"/>
  <c r="AQ82" i="1" s="1"/>
  <c r="AG98" i="1"/>
  <c r="AG204" i="1"/>
  <c r="AQ204" i="1" s="1"/>
  <c r="AG260" i="1"/>
  <c r="AQ260" i="1" s="1"/>
  <c r="AG348" i="1"/>
  <c r="AQ348" i="1" s="1"/>
  <c r="AG613" i="1"/>
  <c r="AG259" i="1"/>
  <c r="AQ259" i="1" s="1"/>
  <c r="AG546" i="1"/>
  <c r="AQ546" i="1" s="1"/>
  <c r="AG570" i="1"/>
  <c r="AQ570" i="1" s="1"/>
  <c r="AG627" i="1"/>
  <c r="AQ627" i="1" s="1"/>
  <c r="AG283" i="1"/>
  <c r="AG470" i="1"/>
  <c r="AG574" i="1"/>
  <c r="AG678" i="1"/>
  <c r="AG664" i="1"/>
  <c r="AG674" i="1"/>
  <c r="AG145" i="1"/>
  <c r="AQ145" i="1" s="1"/>
  <c r="AG179" i="1"/>
  <c r="AQ179" i="1" s="1"/>
  <c r="AG219" i="1"/>
  <c r="AQ219" i="1" s="1"/>
  <c r="AG339" i="1"/>
  <c r="AQ339" i="1" s="1"/>
  <c r="AG4" i="1"/>
  <c r="AQ4" i="1" s="1"/>
  <c r="AG20" i="1"/>
  <c r="AQ20" i="1" s="1"/>
  <c r="AG97" i="1"/>
  <c r="AG122" i="1"/>
  <c r="AG300" i="1"/>
  <c r="AG568" i="1"/>
  <c r="AQ568" i="1" s="1"/>
  <c r="AG137" i="1"/>
  <c r="AG555" i="1"/>
  <c r="AG619" i="1"/>
  <c r="AG65" i="1"/>
  <c r="AG545" i="1"/>
  <c r="AG314" i="1"/>
  <c r="AQ314" i="1" s="1"/>
  <c r="AG173" i="1"/>
  <c r="AG119" i="1"/>
  <c r="AQ119" i="1" s="1"/>
  <c r="AG295" i="1"/>
  <c r="AG386" i="1"/>
  <c r="AQ386" i="1" s="1"/>
  <c r="AG410" i="1"/>
  <c r="AG620" i="1"/>
  <c r="AG644" i="1"/>
  <c r="AG389" i="1"/>
  <c r="AQ389" i="1" s="1"/>
  <c r="AG617" i="1"/>
  <c r="AG411" i="1"/>
  <c r="AG515" i="1"/>
  <c r="AG161" i="1"/>
  <c r="AG217" i="1"/>
  <c r="AQ217" i="1" s="1"/>
  <c r="AG337" i="1"/>
  <c r="AQ337" i="1" s="1"/>
  <c r="AG361" i="1"/>
  <c r="AG401" i="1"/>
  <c r="AG174" i="1"/>
  <c r="AG254" i="1"/>
  <c r="AG390" i="1"/>
  <c r="AQ390" i="1" s="1"/>
  <c r="AG430" i="1"/>
  <c r="AG71" i="1"/>
  <c r="AQ71" i="1" s="1"/>
  <c r="AG87" i="1"/>
  <c r="AQ87" i="1" s="1"/>
  <c r="AG183" i="1"/>
  <c r="AQ183" i="1" s="1"/>
  <c r="AG279" i="1"/>
  <c r="AQ279" i="1" s="1"/>
  <c r="AG335" i="1"/>
  <c r="AQ335" i="1" s="1"/>
  <c r="AG66" i="1"/>
  <c r="AQ66" i="1" s="1"/>
  <c r="AG604" i="1"/>
  <c r="AG317" i="1"/>
  <c r="AQ317" i="1" s="1"/>
  <c r="AG606" i="1"/>
  <c r="AG630" i="1"/>
  <c r="AG607" i="1"/>
  <c r="AG647" i="1"/>
  <c r="AG696" i="1"/>
  <c r="AQ696" i="1" s="1"/>
  <c r="AG552" i="1"/>
  <c r="AG369" i="1"/>
  <c r="AQ369" i="1" s="1"/>
  <c r="AG409" i="1"/>
  <c r="AG5" i="1"/>
  <c r="AQ5" i="1" s="1"/>
  <c r="AG86" i="1"/>
  <c r="AQ86" i="1" s="1"/>
  <c r="AG294" i="1"/>
  <c r="AQ294" i="1" s="1"/>
  <c r="AG350" i="1"/>
  <c r="AQ350" i="1" s="1"/>
  <c r="AG55" i="1"/>
  <c r="AQ55" i="1" s="1"/>
  <c r="AG167" i="1"/>
  <c r="AQ167" i="1" s="1"/>
  <c r="AG207" i="1"/>
  <c r="AG223" i="1"/>
  <c r="AQ223" i="1" s="1"/>
  <c r="AG319" i="1"/>
  <c r="AQ319" i="1" s="1"/>
  <c r="AG48" i="1"/>
  <c r="AG88" i="1"/>
  <c r="AQ88" i="1" s="1"/>
  <c r="AG104" i="1"/>
  <c r="AQ104" i="1" s="1"/>
  <c r="AG52" i="1"/>
  <c r="AQ52" i="1" s="1"/>
  <c r="AG205" i="1"/>
  <c r="AQ205" i="1" s="1"/>
  <c r="AG221" i="1"/>
  <c r="AQ221" i="1" s="1"/>
  <c r="AG261" i="1"/>
  <c r="AG421" i="1"/>
  <c r="AQ421" i="1" s="1"/>
  <c r="AG445" i="1"/>
  <c r="AG461" i="1"/>
  <c r="AQ461" i="1" s="1"/>
  <c r="AG506" i="1"/>
  <c r="AQ506" i="1" s="1"/>
  <c r="AG376" i="1"/>
  <c r="AG195" i="1"/>
  <c r="AG196" i="1"/>
  <c r="AG412" i="1"/>
  <c r="AG636" i="1"/>
  <c r="AG565" i="1"/>
  <c r="AG621" i="1"/>
  <c r="AG645" i="1"/>
  <c r="AG550" i="1"/>
  <c r="AQ550" i="1" s="1"/>
  <c r="AG560" i="1"/>
  <c r="AG298" i="1"/>
  <c r="AG363" i="1"/>
  <c r="AG108" i="1"/>
  <c r="AQ108" i="1" s="1"/>
  <c r="AG615" i="1"/>
  <c r="AG687" i="1"/>
  <c r="AQ687" i="1" s="1"/>
  <c r="AG569" i="1"/>
  <c r="AG657" i="1"/>
  <c r="AQ657" i="1" s="1"/>
  <c r="AG466" i="1"/>
  <c r="AG530" i="1"/>
  <c r="AQ530" i="1" s="1"/>
  <c r="AG634" i="1"/>
  <c r="AG427" i="1"/>
  <c r="AG600" i="1"/>
  <c r="AG454" i="1"/>
  <c r="AG313" i="1"/>
  <c r="AG587" i="1"/>
  <c r="AQ587" i="1" s="1"/>
  <c r="AG611" i="1"/>
  <c r="AG234" i="1"/>
  <c r="AG322" i="1"/>
  <c r="AG123" i="1"/>
  <c r="AG139" i="1"/>
  <c r="AQ139" i="1" s="1"/>
  <c r="AG180" i="1"/>
  <c r="AQ180" i="1" s="1"/>
  <c r="AG364" i="1"/>
  <c r="AQ364" i="1" s="1"/>
  <c r="AG524" i="1"/>
  <c r="AG596" i="1"/>
  <c r="AG668" i="1"/>
  <c r="AQ668" i="1" s="1"/>
  <c r="AG692" i="1"/>
  <c r="AG149" i="1"/>
  <c r="AG493" i="1"/>
  <c r="AG465" i="1"/>
  <c r="AG513" i="1"/>
  <c r="AQ513" i="1" s="1"/>
  <c r="AG537" i="1"/>
  <c r="AG434" i="1"/>
  <c r="AG53" i="1"/>
  <c r="AQ53" i="1" s="1"/>
  <c r="AG77" i="1"/>
  <c r="AG109" i="1"/>
  <c r="AQ109" i="1" s="1"/>
  <c r="AG54" i="1"/>
  <c r="AQ54" i="1" s="1"/>
  <c r="AG206" i="1"/>
  <c r="AG230" i="1"/>
  <c r="AQ230" i="1" s="1"/>
  <c r="AG366" i="1"/>
  <c r="AQ366" i="1" s="1"/>
  <c r="AG211" i="1"/>
  <c r="AQ211" i="1" s="1"/>
  <c r="AG616" i="1"/>
  <c r="AG640" i="1"/>
  <c r="AG698" i="1"/>
  <c r="AQ698" i="1" s="1"/>
  <c r="AG503" i="1"/>
  <c r="AG311" i="1"/>
  <c r="AG429" i="1"/>
  <c r="AG469" i="1"/>
  <c r="AG536" i="1"/>
  <c r="AG551" i="1"/>
  <c r="AG457" i="1"/>
  <c r="AG579" i="1"/>
  <c r="AG166" i="1"/>
  <c r="AQ166" i="1" s="1"/>
  <c r="AG367" i="1"/>
  <c r="AG40" i="1"/>
  <c r="AQ40" i="1" s="1"/>
  <c r="AG80" i="1"/>
  <c r="AQ80" i="1" s="1"/>
  <c r="AG176" i="1"/>
  <c r="AQ176" i="1" s="1"/>
  <c r="AG9" i="1"/>
  <c r="AQ9" i="1" s="1"/>
  <c r="AG49" i="1"/>
  <c r="AG74" i="1"/>
  <c r="AQ74" i="1" s="1"/>
  <c r="AG186" i="1"/>
  <c r="AQ186" i="1" s="1"/>
  <c r="AG354" i="1"/>
  <c r="AQ354" i="1" s="1"/>
  <c r="AG402" i="1"/>
  <c r="AQ402" i="1" s="1"/>
  <c r="AG59" i="1"/>
  <c r="AQ59" i="1" s="1"/>
  <c r="AG171" i="1"/>
  <c r="AQ171" i="1" s="1"/>
  <c r="AG251" i="1"/>
  <c r="AQ251" i="1" s="1"/>
  <c r="AG100" i="1"/>
  <c r="AQ100" i="1" s="1"/>
  <c r="AG516" i="1"/>
  <c r="AG660" i="1"/>
  <c r="AG605" i="1"/>
  <c r="AG446" i="1"/>
  <c r="AG502" i="1"/>
  <c r="AG632" i="1"/>
  <c r="AG432" i="1"/>
  <c r="AG209" i="1"/>
  <c r="AG265" i="1"/>
  <c r="AG305" i="1"/>
  <c r="AG329" i="1"/>
  <c r="AQ329" i="1" s="1"/>
  <c r="AG433" i="1"/>
  <c r="AG505" i="1"/>
  <c r="AG585" i="1"/>
  <c r="AG609" i="1"/>
  <c r="AG673" i="1"/>
  <c r="AG403" i="1"/>
  <c r="AQ403" i="1" s="1"/>
  <c r="AG531" i="1"/>
  <c r="AG675" i="1"/>
  <c r="AQ675" i="1" s="1"/>
  <c r="AG270" i="1"/>
  <c r="AQ270" i="1" s="1"/>
  <c r="AG326" i="1"/>
  <c r="AQ326" i="1" s="1"/>
  <c r="AG342" i="1"/>
  <c r="AG199" i="1"/>
  <c r="AQ199" i="1" s="1"/>
  <c r="AG375" i="1"/>
  <c r="AG208" i="1"/>
  <c r="AG256" i="1"/>
  <c r="AQ256" i="1" s="1"/>
  <c r="AG296" i="1"/>
  <c r="AG360" i="1"/>
  <c r="AG400" i="1"/>
  <c r="AG210" i="1"/>
  <c r="AG362" i="1"/>
  <c r="AQ362" i="1" s="1"/>
  <c r="AG378" i="1"/>
  <c r="AG99" i="1"/>
  <c r="AG500" i="1"/>
  <c r="AG237" i="1"/>
  <c r="AG413" i="1"/>
  <c r="AG533" i="1"/>
  <c r="AG471" i="1"/>
  <c r="AG535" i="1"/>
  <c r="AG559" i="1"/>
  <c r="AQ559" i="1" s="1"/>
  <c r="AG639" i="1"/>
  <c r="AG481" i="1"/>
  <c r="AQ481" i="1" s="1"/>
  <c r="AG626" i="1"/>
  <c r="AG651" i="1"/>
  <c r="AG140" i="1"/>
  <c r="AQ140" i="1" s="1"/>
  <c r="AG292" i="1"/>
  <c r="AQ292" i="1" s="1"/>
  <c r="AG444" i="1"/>
  <c r="AQ444" i="1" s="1"/>
  <c r="AG423" i="1"/>
  <c r="AQ423" i="1" s="1"/>
  <c r="AG701" i="1"/>
  <c r="AG641" i="1"/>
  <c r="AG456" i="1"/>
  <c r="AG490" i="1"/>
  <c r="AG501" i="1"/>
  <c r="AG637" i="1"/>
  <c r="AG553" i="1"/>
  <c r="AG262" i="1"/>
  <c r="AG358" i="1"/>
  <c r="AG227" i="1"/>
  <c r="AG356" i="1"/>
  <c r="AG532" i="1"/>
  <c r="AG229" i="1"/>
  <c r="AQ229" i="1" s="1"/>
  <c r="AG648" i="1"/>
  <c r="AG558" i="1"/>
  <c r="AG614" i="1"/>
  <c r="AQ614" i="1" s="1"/>
  <c r="AG37" i="1"/>
  <c r="AQ37" i="1" s="1"/>
  <c r="AG22" i="1"/>
  <c r="AG263" i="1"/>
  <c r="AG379" i="1"/>
  <c r="AG468" i="1"/>
  <c r="AG21" i="1"/>
  <c r="AQ21" i="1" s="1"/>
  <c r="AG93" i="1"/>
  <c r="AQ93" i="1" s="1"/>
  <c r="AG238" i="1"/>
  <c r="AG359" i="1"/>
  <c r="AG144" i="1"/>
  <c r="AG248" i="1"/>
  <c r="AG282" i="1"/>
  <c r="AG572" i="1"/>
  <c r="AQ572" i="1" s="1"/>
  <c r="AG517" i="1"/>
  <c r="AG597" i="1"/>
  <c r="AG661" i="1"/>
  <c r="AG455" i="1"/>
  <c r="AG554" i="1"/>
  <c r="AG635" i="1"/>
  <c r="AG61" i="1"/>
  <c r="AQ61" i="1" s="1"/>
  <c r="AG6" i="1"/>
  <c r="AQ6" i="1" s="1"/>
  <c r="AG62" i="1"/>
  <c r="AQ62" i="1" s="1"/>
  <c r="AG214" i="1"/>
  <c r="AQ214" i="1" s="1"/>
  <c r="AG278" i="1"/>
  <c r="AQ278" i="1" s="1"/>
  <c r="AG318" i="1"/>
  <c r="AG334" i="1"/>
  <c r="AQ334" i="1" s="1"/>
  <c r="AG374" i="1"/>
  <c r="AQ374" i="1" s="1"/>
  <c r="AG414" i="1"/>
  <c r="AQ414" i="1" s="1"/>
  <c r="AG111" i="1"/>
  <c r="AG135" i="1"/>
  <c r="AQ135" i="1" s="1"/>
  <c r="AG32" i="1"/>
  <c r="AG368" i="1"/>
  <c r="AQ368" i="1" s="1"/>
  <c r="AG267" i="1"/>
  <c r="AG307" i="1"/>
  <c r="AG228" i="1"/>
  <c r="AG284" i="1"/>
  <c r="AG428" i="1"/>
  <c r="AG133" i="1"/>
  <c r="AQ133" i="1" s="1"/>
  <c r="AG189" i="1"/>
  <c r="AG534" i="1"/>
  <c r="AG638" i="1"/>
  <c r="AG576" i="1"/>
  <c r="AG297" i="1"/>
  <c r="AG577" i="1"/>
  <c r="AG514" i="1"/>
  <c r="AG618" i="1"/>
  <c r="AG643" i="1"/>
  <c r="AG45" i="1"/>
  <c r="AQ45" i="1" s="1"/>
  <c r="AG101" i="1"/>
  <c r="AQ101" i="1" s="1"/>
  <c r="AG394" i="1"/>
  <c r="AG132" i="1"/>
  <c r="AG556" i="1"/>
  <c r="AG357" i="1"/>
  <c r="AG518" i="1"/>
  <c r="AG591" i="1"/>
  <c r="AG29" i="1"/>
  <c r="AQ29" i="1" s="1"/>
  <c r="AG85" i="1"/>
  <c r="AQ85" i="1" s="1"/>
  <c r="AG30" i="1"/>
  <c r="AG7" i="1"/>
  <c r="AQ7" i="1" s="1"/>
  <c r="AG13" i="1"/>
  <c r="AQ13" i="1" s="1"/>
  <c r="AG69" i="1"/>
  <c r="AQ69" i="1" s="1"/>
  <c r="AG14" i="1"/>
  <c r="AG38" i="1"/>
  <c r="AQ38" i="1" s="1"/>
  <c r="AG134" i="1"/>
  <c r="AG150" i="1"/>
  <c r="AQ150" i="1" s="1"/>
  <c r="AG190" i="1"/>
  <c r="AG406" i="1"/>
  <c r="AQ406" i="1" s="1"/>
  <c r="AG31" i="1"/>
  <c r="AG103" i="1"/>
  <c r="AQ103" i="1" s="1"/>
  <c r="AG351" i="1"/>
  <c r="AQ351" i="1" s="1"/>
  <c r="AG160" i="1"/>
  <c r="AG240" i="1"/>
  <c r="AG320" i="1"/>
  <c r="AG33" i="1"/>
  <c r="AG105" i="1"/>
  <c r="AQ105" i="1" s="1"/>
  <c r="AG18" i="1"/>
  <c r="AQ18" i="1" s="1"/>
  <c r="AG130" i="1"/>
  <c r="AG146" i="1"/>
  <c r="AG170" i="1"/>
  <c r="AQ170" i="1" s="1"/>
  <c r="AG338" i="1"/>
  <c r="AQ338" i="1" s="1"/>
  <c r="AG43" i="1"/>
  <c r="AQ43" i="1" s="1"/>
  <c r="AG83" i="1"/>
  <c r="AQ83" i="1" s="1"/>
  <c r="AG235" i="1"/>
  <c r="AQ235" i="1" s="1"/>
  <c r="AG315" i="1"/>
  <c r="AG355" i="1"/>
  <c r="AQ355" i="1" s="1"/>
  <c r="AG395" i="1"/>
  <c r="AQ395" i="1" s="1"/>
  <c r="AG236" i="1"/>
  <c r="AQ236" i="1" s="1"/>
  <c r="AG380" i="1"/>
  <c r="AQ380" i="1" s="1"/>
  <c r="AG396" i="1"/>
  <c r="AQ396" i="1" s="1"/>
  <c r="AG564" i="1"/>
  <c r="AQ564" i="1" s="1"/>
  <c r="AG181" i="1"/>
  <c r="AQ181" i="1" s="1"/>
  <c r="AG293" i="1"/>
  <c r="AQ293" i="1" s="1"/>
  <c r="AG437" i="1"/>
  <c r="AQ437" i="1" s="1"/>
  <c r="AG549" i="1"/>
  <c r="AQ549" i="1" s="1"/>
  <c r="AG589" i="1"/>
  <c r="AQ589" i="1" s="1"/>
  <c r="AG629" i="1"/>
  <c r="AQ629" i="1" s="1"/>
  <c r="AG653" i="1"/>
  <c r="AG526" i="1"/>
  <c r="AQ526" i="1" s="1"/>
  <c r="AG654" i="1"/>
  <c r="AQ654" i="1" s="1"/>
  <c r="AG694" i="1"/>
  <c r="AG496" i="1"/>
  <c r="AG431" i="1"/>
  <c r="AG519" i="1"/>
  <c r="AG663" i="1"/>
  <c r="AG695" i="1"/>
  <c r="AQ695" i="1" s="1"/>
  <c r="AG544" i="1"/>
  <c r="AQ544" i="1" s="1"/>
  <c r="AG129" i="1"/>
  <c r="AQ129" i="1" s="1"/>
  <c r="AG193" i="1"/>
  <c r="AG289" i="1"/>
  <c r="AQ289" i="1" s="1"/>
  <c r="AG353" i="1"/>
  <c r="AQ353" i="1" s="1"/>
  <c r="AG417" i="1"/>
  <c r="AG483" i="1"/>
  <c r="AQ483" i="1" s="1"/>
  <c r="AG102" i="1"/>
  <c r="AG118" i="1"/>
  <c r="AQ118" i="1" s="1"/>
  <c r="AG127" i="1"/>
  <c r="AG399" i="1"/>
  <c r="AQ399" i="1" s="1"/>
  <c r="AG120" i="1"/>
  <c r="AQ120" i="1" s="1"/>
  <c r="AG224" i="1"/>
  <c r="AQ224" i="1" s="1"/>
  <c r="AG280" i="1"/>
  <c r="AQ280" i="1" s="1"/>
  <c r="AG73" i="1"/>
  <c r="AQ73" i="1" s="1"/>
  <c r="AG89" i="1"/>
  <c r="AQ89" i="1" s="1"/>
  <c r="AG114" i="1"/>
  <c r="AQ114" i="1" s="1"/>
  <c r="AG194" i="1"/>
  <c r="AQ194" i="1" s="1"/>
  <c r="AG27" i="1"/>
  <c r="AQ27" i="1" s="1"/>
  <c r="AG299" i="1"/>
  <c r="AQ299" i="1" s="1"/>
  <c r="AG36" i="1"/>
  <c r="AQ36" i="1" s="1"/>
  <c r="AG124" i="1"/>
  <c r="AQ124" i="1" s="1"/>
  <c r="AG220" i="1"/>
  <c r="AG276" i="1"/>
  <c r="AQ276" i="1" s="1"/>
  <c r="AG420" i="1"/>
  <c r="AQ420" i="1" s="1"/>
  <c r="AG484" i="1"/>
  <c r="AQ484" i="1" s="1"/>
  <c r="AG548" i="1"/>
  <c r="AQ548" i="1" s="1"/>
  <c r="AG464" i="1"/>
  <c r="AQ464" i="1" s="1"/>
  <c r="AG125" i="1"/>
  <c r="AQ125" i="1" s="1"/>
  <c r="AG165" i="1"/>
  <c r="AQ165" i="1" s="1"/>
  <c r="AG277" i="1"/>
  <c r="AQ277" i="1" s="1"/>
  <c r="AG333" i="1"/>
  <c r="AG349" i="1"/>
  <c r="AQ349" i="1" s="1"/>
  <c r="AG373" i="1"/>
  <c r="AQ373" i="1" s="1"/>
  <c r="AG397" i="1"/>
  <c r="AQ397" i="1" s="1"/>
  <c r="AG477" i="1"/>
  <c r="AG573" i="1"/>
  <c r="AG677" i="1"/>
  <c r="AQ677" i="1" s="1"/>
  <c r="AG510" i="1"/>
  <c r="AQ510" i="1" s="1"/>
  <c r="AG566" i="1"/>
  <c r="AG590" i="1"/>
  <c r="AQ590" i="1" s="1"/>
  <c r="AG583" i="1"/>
  <c r="AG623" i="1"/>
  <c r="AG480" i="1"/>
  <c r="AQ480" i="1" s="1"/>
  <c r="AG113" i="1"/>
  <c r="AQ113" i="1" s="1"/>
  <c r="AG177" i="1"/>
  <c r="AQ177" i="1" s="1"/>
  <c r="AG233" i="1"/>
  <c r="AG273" i="1"/>
  <c r="AQ273" i="1" s="1"/>
  <c r="AG377" i="1"/>
  <c r="AQ377" i="1" s="1"/>
  <c r="AG441" i="1"/>
  <c r="AQ441" i="1" s="1"/>
  <c r="AG529" i="1"/>
  <c r="AG681" i="1"/>
  <c r="AQ681" i="1" s="1"/>
  <c r="AG450" i="1"/>
  <c r="AG610" i="1"/>
  <c r="AG656" i="1"/>
  <c r="AQ656" i="1" s="1"/>
  <c r="AG467" i="1"/>
  <c r="AG539" i="1"/>
  <c r="AQ539" i="1" s="1"/>
  <c r="AG488" i="1"/>
  <c r="AG39" i="1"/>
  <c r="AQ39" i="1" s="1"/>
  <c r="AG151" i="1"/>
  <c r="AQ151" i="1" s="1"/>
  <c r="AG247" i="1"/>
  <c r="AQ247" i="1" s="1"/>
  <c r="AG303" i="1"/>
  <c r="AQ303" i="1" s="1"/>
  <c r="AG72" i="1"/>
  <c r="AQ72" i="1" s="1"/>
  <c r="AG168" i="1"/>
  <c r="AQ168" i="1" s="1"/>
  <c r="AG424" i="1"/>
  <c r="AQ424" i="1" s="1"/>
  <c r="AG41" i="1"/>
  <c r="AQ41" i="1" s="1"/>
  <c r="AG42" i="1"/>
  <c r="AQ42" i="1" s="1"/>
  <c r="AG178" i="1"/>
  <c r="AQ178" i="1" s="1"/>
  <c r="AG218" i="1"/>
  <c r="AQ218" i="1" s="1"/>
  <c r="AG346" i="1"/>
  <c r="AQ346" i="1" s="1"/>
  <c r="AG11" i="1"/>
  <c r="AQ11" i="1" s="1"/>
  <c r="AG51" i="1"/>
  <c r="AQ51" i="1" s="1"/>
  <c r="AG107" i="1"/>
  <c r="AQ107" i="1" s="1"/>
  <c r="AG163" i="1"/>
  <c r="AQ163" i="1" s="1"/>
  <c r="AG243" i="1"/>
  <c r="AQ243" i="1" s="1"/>
  <c r="AG323" i="1"/>
  <c r="AG76" i="1"/>
  <c r="AQ76" i="1" s="1"/>
  <c r="AG92" i="1"/>
  <c r="AQ92" i="1" s="1"/>
  <c r="AG164" i="1"/>
  <c r="AQ164" i="1" s="1"/>
  <c r="AG244" i="1"/>
  <c r="AQ244" i="1" s="1"/>
  <c r="AG316" i="1"/>
  <c r="AQ316" i="1" s="1"/>
  <c r="AG332" i="1"/>
  <c r="AG404" i="1"/>
  <c r="AQ404" i="1" s="1"/>
  <c r="AG652" i="1"/>
  <c r="AQ652" i="1" s="1"/>
  <c r="AG245" i="1"/>
  <c r="AG301" i="1"/>
  <c r="AQ301" i="1" s="1"/>
  <c r="AG381" i="1"/>
  <c r="AQ381" i="1" s="1"/>
  <c r="AG438" i="1"/>
  <c r="AG478" i="1"/>
  <c r="AG494" i="1"/>
  <c r="AQ494" i="1" s="1"/>
  <c r="AG662" i="1"/>
  <c r="AQ662" i="1" s="1"/>
  <c r="AG520" i="1"/>
  <c r="AG479" i="1"/>
  <c r="AQ479" i="1" s="1"/>
  <c r="AG543" i="1"/>
  <c r="AG679" i="1"/>
  <c r="AG201" i="1"/>
  <c r="AG241" i="1"/>
  <c r="AQ241" i="1" s="1"/>
  <c r="AG257" i="1"/>
  <c r="AG425" i="1"/>
  <c r="AG449" i="1"/>
  <c r="AQ449" i="1" s="1"/>
  <c r="AG497" i="1"/>
  <c r="AQ497" i="1" s="1"/>
  <c r="AG601" i="1"/>
  <c r="AG665" i="1"/>
  <c r="AQ665" i="1" s="1"/>
  <c r="AG689" i="1"/>
  <c r="AG474" i="1"/>
  <c r="AG594" i="1"/>
  <c r="AG658" i="1"/>
  <c r="AQ658" i="1" s="1"/>
  <c r="AG435" i="1"/>
  <c r="AG451" i="1"/>
  <c r="AG571" i="1"/>
  <c r="AQ571" i="1" s="1"/>
  <c r="AG46" i="1"/>
  <c r="AQ46" i="1" s="1"/>
  <c r="AG126" i="1"/>
  <c r="AQ126" i="1" s="1"/>
  <c r="AG142" i="1"/>
  <c r="AQ142" i="1" s="1"/>
  <c r="AG158" i="1"/>
  <c r="AQ158" i="1" s="1"/>
  <c r="AG182" i="1"/>
  <c r="AQ182" i="1" s="1"/>
  <c r="AG198" i="1"/>
  <c r="AQ198" i="1" s="1"/>
  <c r="AG23" i="1"/>
  <c r="AQ23" i="1" s="1"/>
  <c r="AG95" i="1"/>
  <c r="AQ95" i="1" s="1"/>
  <c r="AG287" i="1"/>
  <c r="AQ287" i="1" s="1"/>
  <c r="AG343" i="1"/>
  <c r="AQ343" i="1" s="1"/>
  <c r="AG407" i="1"/>
  <c r="AQ407" i="1" s="1"/>
  <c r="AG232" i="1"/>
  <c r="AQ232" i="1" s="1"/>
  <c r="AG288" i="1"/>
  <c r="AQ288" i="1" s="1"/>
  <c r="AG328" i="1"/>
  <c r="AQ328" i="1" s="1"/>
  <c r="AG408" i="1"/>
  <c r="AQ408" i="1" s="1"/>
  <c r="AG25" i="1"/>
  <c r="AQ25" i="1" s="1"/>
  <c r="AG10" i="1"/>
  <c r="AQ10" i="1" s="1"/>
  <c r="AG26" i="1"/>
  <c r="AQ26" i="1" s="1"/>
  <c r="AG138" i="1"/>
  <c r="AQ138" i="1" s="1"/>
  <c r="AG202" i="1"/>
  <c r="AQ202" i="1" s="1"/>
  <c r="AG242" i="1"/>
  <c r="AQ242" i="1" s="1"/>
  <c r="AG266" i="1"/>
  <c r="AQ266" i="1" s="1"/>
  <c r="AG370" i="1"/>
  <c r="AG418" i="1"/>
  <c r="AQ418" i="1" s="1"/>
  <c r="AG35" i="1"/>
  <c r="AQ35" i="1" s="1"/>
  <c r="AG75" i="1"/>
  <c r="AQ75" i="1" s="1"/>
  <c r="AG91" i="1"/>
  <c r="AQ91" i="1" s="1"/>
  <c r="AG203" i="1"/>
  <c r="AQ203" i="1" s="1"/>
  <c r="AG60" i="1"/>
  <c r="AQ60" i="1" s="1"/>
  <c r="AG148" i="1"/>
  <c r="AG188" i="1"/>
  <c r="AG372" i="1"/>
  <c r="AQ372" i="1" s="1"/>
  <c r="AG388" i="1"/>
  <c r="AQ388" i="1" s="1"/>
  <c r="AG452" i="1"/>
  <c r="AQ452" i="1" s="1"/>
  <c r="AG508" i="1"/>
  <c r="AQ508" i="1" s="1"/>
  <c r="AG628" i="1"/>
  <c r="AQ628" i="1" s="1"/>
  <c r="AG285" i="1"/>
  <c r="AQ285" i="1" s="1"/>
  <c r="AG405" i="1"/>
  <c r="AQ405" i="1" s="1"/>
  <c r="AG581" i="1"/>
  <c r="AQ581" i="1" s="1"/>
  <c r="AG440" i="1"/>
  <c r="AQ440" i="1" s="1"/>
  <c r="AG439" i="1"/>
  <c r="AQ439" i="1" s="1"/>
  <c r="AG527" i="1"/>
  <c r="AG567" i="1"/>
  <c r="AQ567" i="1" s="1"/>
  <c r="AG631" i="1"/>
  <c r="AG448" i="1"/>
  <c r="AG512" i="1"/>
  <c r="AG121" i="1"/>
  <c r="AQ121" i="1" s="1"/>
  <c r="AG185" i="1"/>
  <c r="AG321" i="1"/>
  <c r="AG385" i="1"/>
  <c r="AG625" i="1"/>
  <c r="AQ625" i="1" s="1"/>
  <c r="AG608" i="1"/>
  <c r="AG458" i="1"/>
  <c r="AG578" i="1"/>
  <c r="AG419" i="1"/>
  <c r="AQ419" i="1" s="1"/>
  <c r="AG475" i="1"/>
  <c r="AG523" i="1"/>
  <c r="AQ523" i="1" s="1"/>
  <c r="AG547" i="1"/>
  <c r="AQ547" i="1" s="1"/>
  <c r="AG667" i="1"/>
  <c r="AQ667" i="1" s="1"/>
  <c r="AG624" i="1"/>
  <c r="AG94" i="1"/>
  <c r="AQ94" i="1" s="1"/>
  <c r="AG110" i="1"/>
  <c r="AQ110" i="1" s="1"/>
  <c r="AG398" i="1"/>
  <c r="AQ398" i="1" s="1"/>
  <c r="AG79" i="1"/>
  <c r="AQ79" i="1" s="1"/>
  <c r="AG175" i="1"/>
  <c r="AQ175" i="1" s="1"/>
  <c r="AG191" i="1"/>
  <c r="AG231" i="1"/>
  <c r="AQ231" i="1" s="1"/>
  <c r="AG271" i="1"/>
  <c r="AQ271" i="1" s="1"/>
  <c r="AG327" i="1"/>
  <c r="AQ327" i="1" s="1"/>
  <c r="AG383" i="1"/>
  <c r="AQ383" i="1" s="1"/>
  <c r="AG16" i="1"/>
  <c r="AQ16" i="1" s="1"/>
  <c r="AG56" i="1"/>
  <c r="AG112" i="1"/>
  <c r="AG128" i="1"/>
  <c r="AG216" i="1"/>
  <c r="AQ216" i="1" s="1"/>
  <c r="AG272" i="1"/>
  <c r="AQ272" i="1" s="1"/>
  <c r="AG312" i="1"/>
  <c r="AQ312" i="1" s="1"/>
  <c r="AG81" i="1"/>
  <c r="AQ81" i="1" s="1"/>
  <c r="AG162" i="1"/>
  <c r="AQ162" i="1" s="1"/>
  <c r="AG306" i="1"/>
  <c r="AQ306" i="1" s="1"/>
  <c r="AG291" i="1"/>
  <c r="AQ291" i="1" s="1"/>
  <c r="AG347" i="1"/>
  <c r="AQ347" i="1" s="1"/>
  <c r="AG387" i="1"/>
  <c r="AQ387" i="1" s="1"/>
  <c r="AG44" i="1"/>
  <c r="AQ44" i="1" s="1"/>
  <c r="AG268" i="1"/>
  <c r="AQ268" i="1" s="1"/>
  <c r="AG476" i="1"/>
  <c r="AQ476" i="1" s="1"/>
  <c r="AG492" i="1"/>
  <c r="AQ492" i="1" s="1"/>
  <c r="AG672" i="1"/>
  <c r="AQ672" i="1" s="1"/>
  <c r="AG269" i="1"/>
  <c r="AG325" i="1"/>
  <c r="AQ325" i="1" s="1"/>
  <c r="AG341" i="1"/>
  <c r="AG485" i="1"/>
  <c r="AQ485" i="1" s="1"/>
  <c r="AG541" i="1"/>
  <c r="AQ541" i="1" s="1"/>
  <c r="AG462" i="1"/>
  <c r="AQ462" i="1" s="1"/>
  <c r="AG598" i="1"/>
  <c r="AG622" i="1"/>
  <c r="AQ622" i="1" s="1"/>
  <c r="AG646" i="1"/>
  <c r="AG584" i="1"/>
  <c r="AG463" i="1"/>
  <c r="AQ463" i="1" s="1"/>
  <c r="AG511" i="1"/>
  <c r="AQ511" i="1" s="1"/>
  <c r="AG655" i="1"/>
  <c r="AQ655" i="1" s="1"/>
  <c r="AG592" i="1"/>
  <c r="AQ592" i="1" s="1"/>
  <c r="AG169" i="1"/>
  <c r="AQ169" i="1" s="1"/>
  <c r="AG281" i="1"/>
  <c r="AQ281" i="1" s="1"/>
  <c r="AG345" i="1"/>
  <c r="AG473" i="1"/>
  <c r="AG521" i="1"/>
  <c r="AG561" i="1"/>
  <c r="AG649" i="1"/>
  <c r="AG442" i="1"/>
  <c r="AQ442" i="1" s="1"/>
  <c r="AG472" i="1"/>
  <c r="AQ472" i="1" s="1"/>
  <c r="AG70" i="1"/>
  <c r="AQ70" i="1" s="1"/>
  <c r="AG222" i="1"/>
  <c r="AQ222" i="1" s="1"/>
  <c r="AG246" i="1"/>
  <c r="AQ246" i="1" s="1"/>
  <c r="AG286" i="1"/>
  <c r="AQ286" i="1" s="1"/>
  <c r="AG302" i="1"/>
  <c r="AQ302" i="1" s="1"/>
  <c r="AG422" i="1"/>
  <c r="AG63" i="1"/>
  <c r="AQ63" i="1" s="1"/>
  <c r="AG215" i="1"/>
  <c r="AQ215" i="1" s="1"/>
  <c r="AG96" i="1"/>
  <c r="AG192" i="1"/>
  <c r="AG352" i="1"/>
  <c r="AQ352" i="1" s="1"/>
  <c r="AG392" i="1"/>
  <c r="AQ392" i="1" s="1"/>
  <c r="AG90" i="1"/>
  <c r="AQ90" i="1" s="1"/>
  <c r="AG106" i="1"/>
  <c r="AQ106" i="1" s="1"/>
  <c r="AG290" i="1"/>
  <c r="AQ290" i="1" s="1"/>
  <c r="AG131" i="1"/>
  <c r="AG147" i="1"/>
  <c r="AG187" i="1"/>
  <c r="AQ187" i="1" s="1"/>
  <c r="AG275" i="1"/>
  <c r="AQ275" i="1" s="1"/>
  <c r="AG12" i="1"/>
  <c r="AQ12" i="1" s="1"/>
  <c r="AG28" i="1"/>
  <c r="AQ28" i="1" s="1"/>
  <c r="AG116" i="1"/>
  <c r="AQ116" i="1" s="1"/>
  <c r="AG172" i="1"/>
  <c r="AQ172" i="1" s="1"/>
  <c r="AG212" i="1"/>
  <c r="AQ212" i="1" s="1"/>
  <c r="AG252" i="1"/>
  <c r="AQ252" i="1" s="1"/>
  <c r="AG340" i="1"/>
  <c r="AQ340" i="1" s="1"/>
  <c r="AG700" i="1"/>
  <c r="AQ700" i="1" s="1"/>
  <c r="AG117" i="1"/>
  <c r="AQ117" i="1" s="1"/>
  <c r="AG213" i="1"/>
  <c r="AQ213" i="1" s="1"/>
  <c r="AG525" i="1"/>
  <c r="AG669" i="1"/>
  <c r="AQ669" i="1" s="1"/>
  <c r="AG542" i="1"/>
  <c r="AQ542" i="1" s="1"/>
  <c r="AG582" i="1"/>
  <c r="AG487" i="1"/>
  <c r="AG225" i="1"/>
  <c r="AG697" i="1"/>
  <c r="AQ697" i="1" s="1"/>
  <c r="AG482" i="1"/>
  <c r="AG522" i="1"/>
  <c r="AQ522" i="1" s="1"/>
  <c r="AG538" i="1"/>
  <c r="AG562" i="1"/>
  <c r="AQ562" i="1" s="1"/>
  <c r="AG666" i="1"/>
  <c r="AG459" i="1"/>
  <c r="AG382" i="1"/>
  <c r="AQ382" i="1" s="1"/>
  <c r="AG47" i="1"/>
  <c r="AG143" i="1"/>
  <c r="AQ143" i="1" s="1"/>
  <c r="AG159" i="1"/>
  <c r="AG255" i="1"/>
  <c r="AQ255" i="1" s="1"/>
  <c r="AG415" i="1"/>
  <c r="AQ415" i="1" s="1"/>
  <c r="AG336" i="1"/>
  <c r="AG416" i="1"/>
  <c r="AG34" i="1"/>
  <c r="AG50" i="1"/>
  <c r="AG226" i="1"/>
  <c r="AQ226" i="1" s="1"/>
  <c r="AG250" i="1"/>
  <c r="AQ250" i="1" s="1"/>
  <c r="AG274" i="1"/>
  <c r="AQ274" i="1" s="1"/>
  <c r="AG426" i="1"/>
  <c r="AQ426" i="1" s="1"/>
  <c r="AG19" i="1"/>
  <c r="AQ19" i="1" s="1"/>
  <c r="AG115" i="1"/>
  <c r="AQ115" i="1" s="1"/>
  <c r="AG331" i="1"/>
  <c r="AG371" i="1"/>
  <c r="AG68" i="1"/>
  <c r="AQ68" i="1" s="1"/>
  <c r="AG84" i="1"/>
  <c r="AQ84" i="1" s="1"/>
  <c r="AG308" i="1"/>
  <c r="AG324" i="1"/>
  <c r="AQ324" i="1" s="1"/>
  <c r="AG436" i="1"/>
  <c r="AQ436" i="1" s="1"/>
  <c r="AG460" i="1"/>
  <c r="AG540" i="1"/>
  <c r="AQ540" i="1" s="1"/>
  <c r="AG588" i="1"/>
  <c r="AQ588" i="1" s="1"/>
  <c r="AG612" i="1"/>
  <c r="AQ612" i="1" s="1"/>
  <c r="AG141" i="1"/>
  <c r="AQ141" i="1" s="1"/>
  <c r="AG197" i="1"/>
  <c r="AQ197" i="1" s="1"/>
  <c r="AG253" i="1"/>
  <c r="AQ253" i="1" s="1"/>
  <c r="AG309" i="1"/>
  <c r="AQ309" i="1" s="1"/>
  <c r="AG365" i="1"/>
  <c r="AG453" i="1"/>
  <c r="AG509" i="1"/>
  <c r="AQ509" i="1" s="1"/>
  <c r="AG693" i="1"/>
  <c r="AQ693" i="1" s="1"/>
  <c r="AG486" i="1"/>
  <c r="AQ486" i="1" s="1"/>
  <c r="AG670" i="1"/>
  <c r="AQ670" i="1" s="1"/>
  <c r="AG447" i="1"/>
  <c r="AQ447" i="1" s="1"/>
  <c r="AG599" i="1"/>
  <c r="AG528" i="1"/>
  <c r="AG249" i="1"/>
  <c r="AG393" i="1"/>
  <c r="AG680" i="1"/>
  <c r="AG586" i="1"/>
  <c r="AQ586" i="1" s="1"/>
  <c r="AG602" i="1"/>
  <c r="AG650" i="1"/>
  <c r="AQ650" i="1" s="1"/>
  <c r="AG443" i="1"/>
  <c r="AG507" i="1"/>
  <c r="AQ507" i="1" s="1"/>
  <c r="AG603" i="1"/>
  <c r="AG688" i="1"/>
  <c r="AD691" i="1" a="1"/>
  <c r="AD691" i="1" s="1"/>
  <c r="AD156" i="1" a="1"/>
  <c r="AD156" i="1" s="1"/>
  <c r="AD690" i="1" a="1"/>
  <c r="AD690" i="1" s="1"/>
  <c r="AD157" i="1" a="1"/>
  <c r="AD157" i="1" s="1"/>
  <c r="AS306" i="1" l="1"/>
  <c r="AS541" i="1"/>
  <c r="AS489" i="1"/>
  <c r="AS216" i="1"/>
  <c r="AS11" i="1"/>
  <c r="AS351" i="1"/>
  <c r="AS696" i="1"/>
  <c r="AS702" i="1"/>
  <c r="AS78" i="1"/>
  <c r="AS671" i="1"/>
  <c r="AS91" i="1"/>
  <c r="AS667" i="1"/>
  <c r="AS113" i="1"/>
  <c r="AS544" i="1"/>
  <c r="AS277" i="1"/>
  <c r="AS276" i="1"/>
  <c r="AS44" i="1"/>
  <c r="AS107" i="1"/>
  <c r="AS224" i="1"/>
  <c r="AS326" i="1"/>
  <c r="AS150" i="1"/>
  <c r="AS93" i="1"/>
  <c r="AS497" i="1"/>
  <c r="AS337" i="1"/>
  <c r="AS291" i="1"/>
  <c r="AS105" i="1"/>
  <c r="AS8" i="1"/>
  <c r="AS506" i="1"/>
  <c r="AS399" i="1"/>
  <c r="AR391" i="1"/>
  <c r="AS571" i="1"/>
  <c r="AS440" i="1"/>
  <c r="AS485" i="1"/>
  <c r="AS324" i="1"/>
  <c r="AS108" i="1"/>
  <c r="AS20" i="1"/>
  <c r="AS383" i="1"/>
  <c r="AS7" i="1"/>
  <c r="AS539" i="1"/>
  <c r="AS299" i="1"/>
  <c r="AS16" i="1"/>
  <c r="AS334" i="1"/>
  <c r="AS62" i="1"/>
  <c r="AS140" i="1"/>
  <c r="AS19" i="1"/>
  <c r="AS278" i="1"/>
  <c r="AS6" i="1"/>
  <c r="AS5" i="1"/>
  <c r="AS567" i="1"/>
  <c r="AS590" i="1"/>
  <c r="AS672" i="1"/>
  <c r="AS84" i="1"/>
  <c r="AS138" i="1"/>
  <c r="AS424" i="1"/>
  <c r="AS319" i="1"/>
  <c r="AS294" i="1"/>
  <c r="AS483" i="1"/>
  <c r="AS484" i="1"/>
  <c r="AS396" i="1"/>
  <c r="AS76" i="1"/>
  <c r="AS625" i="1"/>
  <c r="AS181" i="1"/>
  <c r="AS12" i="1"/>
  <c r="AS187" i="1"/>
  <c r="AS75" i="1"/>
  <c r="AS184" i="1"/>
  <c r="AS223" i="1"/>
  <c r="AS508" i="1"/>
  <c r="AS28" i="1"/>
  <c r="AS73" i="1"/>
  <c r="AS279" i="1"/>
  <c r="AS382" i="1"/>
  <c r="AS695" i="1"/>
  <c r="AS218" i="1"/>
  <c r="AS89" i="1"/>
  <c r="AS215" i="1"/>
  <c r="AS293" i="1"/>
  <c r="AS530" i="1"/>
  <c r="AS669" i="1"/>
  <c r="AS668" i="1"/>
  <c r="AS212" i="1"/>
  <c r="AS92" i="1"/>
  <c r="AS219" i="1"/>
  <c r="AS43" i="1"/>
  <c r="AS256" i="1"/>
  <c r="AS142" i="1"/>
  <c r="AS46" i="1"/>
  <c r="AS325" i="1"/>
  <c r="AS588" i="1"/>
  <c r="AS179" i="1"/>
  <c r="AS507" i="1"/>
  <c r="AS221" i="1"/>
  <c r="AS117" i="1"/>
  <c r="AS83" i="1"/>
  <c r="AS26" i="1"/>
  <c r="AS88" i="1"/>
  <c r="AS697" i="1"/>
  <c r="AS281" i="1"/>
  <c r="AS654" i="1"/>
  <c r="AS349" i="1"/>
  <c r="AS388" i="1"/>
  <c r="AS115" i="1"/>
  <c r="AS587" i="1"/>
  <c r="AS217" i="1"/>
  <c r="AS380" i="1"/>
  <c r="AS139" i="1"/>
  <c r="AS85" i="1"/>
  <c r="AS103" i="1"/>
  <c r="AS670" i="1"/>
  <c r="AS17" i="1"/>
  <c r="AS57" i="1"/>
  <c r="AS384" i="1"/>
  <c r="AS280" i="1"/>
  <c r="AS118" i="1"/>
  <c r="AS665" i="1"/>
  <c r="AS622" i="1"/>
  <c r="AS292" i="1"/>
  <c r="AS200" i="1"/>
  <c r="AS513" i="1"/>
  <c r="AS439" i="1"/>
  <c r="AS90" i="1"/>
  <c r="AS352" i="1"/>
  <c r="AS198" i="1"/>
  <c r="AS377" i="1"/>
  <c r="AS338" i="1"/>
  <c r="AS226" i="1"/>
  <c r="AS151" i="1"/>
  <c r="AS61" i="1"/>
  <c r="AS510" i="1"/>
  <c r="AS700" i="1"/>
  <c r="AS290" i="1"/>
  <c r="AS106" i="1"/>
  <c r="AS10" i="1"/>
  <c r="AS158" i="1"/>
  <c r="AS550" i="1"/>
  <c r="AS141" i="1"/>
  <c r="AS372" i="1"/>
  <c r="AS120" i="1"/>
  <c r="AS658" i="1"/>
  <c r="AS177" i="1"/>
  <c r="AS197" i="1"/>
  <c r="AS79" i="1"/>
  <c r="AS398" i="1"/>
  <c r="AS116" i="1"/>
  <c r="AS348" i="1"/>
  <c r="AS260" i="1"/>
  <c r="AS82" i="1"/>
  <c r="AS316" i="1"/>
  <c r="AS42" i="1"/>
  <c r="AS494" i="1"/>
  <c r="AS589" i="1"/>
  <c r="AS213" i="1"/>
  <c r="AS18" i="1"/>
  <c r="AS143" i="1"/>
  <c r="AS656" i="1"/>
  <c r="AS511" i="1"/>
  <c r="AS509" i="1"/>
  <c r="AS564" i="1"/>
  <c r="AS60" i="1"/>
  <c r="AS302" i="1"/>
  <c r="AS110" i="1"/>
  <c r="AS13" i="1"/>
  <c r="AS81" i="1"/>
  <c r="AS392" i="1"/>
  <c r="AS374" i="1"/>
  <c r="AS486" i="1"/>
  <c r="AS492" i="1"/>
  <c r="AS303" i="1"/>
  <c r="AS214" i="1"/>
  <c r="AS45" i="1"/>
  <c r="AS526" i="1"/>
  <c r="AS397" i="1"/>
  <c r="AS328" i="1"/>
  <c r="AS104" i="1"/>
  <c r="AS335" i="1"/>
  <c r="AS183" i="1"/>
  <c r="AS87" i="1"/>
  <c r="AS86" i="1"/>
  <c r="AS253" i="1"/>
  <c r="AS255" i="1"/>
  <c r="AS63" i="1"/>
  <c r="AS29" i="1"/>
  <c r="AS491" i="1"/>
  <c r="AR15" i="1"/>
  <c r="AR489" i="1"/>
  <c r="AS495" i="1"/>
  <c r="AS15" i="1"/>
  <c r="AR491" i="1"/>
  <c r="AS563" i="1"/>
  <c r="AS4" i="1"/>
  <c r="AS391" i="1"/>
  <c r="AR8" i="1"/>
  <c r="AR495" i="1"/>
  <c r="AR702" i="1"/>
  <c r="AR78" i="1"/>
  <c r="AR671" i="1"/>
  <c r="AR563" i="1"/>
  <c r="AR200" i="1"/>
  <c r="AI525" i="1" a="1"/>
  <c r="AI525" i="1" s="1"/>
  <c r="AQ525" i="1"/>
  <c r="AP422" i="1" a="1"/>
  <c r="AP422" i="1" s="1"/>
  <c r="AQ422" i="1"/>
  <c r="AL193" i="1"/>
  <c r="AR193" i="1" s="1"/>
  <c r="AQ193" i="1"/>
  <c r="AS193" i="1" s="1"/>
  <c r="AM556" i="1" a="1"/>
  <c r="AM556" i="1" s="1"/>
  <c r="AQ556" i="1"/>
  <c r="AM379" i="1" a="1"/>
  <c r="AM379" i="1" s="1"/>
  <c r="AQ379" i="1"/>
  <c r="AM651" i="1" a="1"/>
  <c r="AM651" i="1" s="1"/>
  <c r="AQ651" i="1"/>
  <c r="AM360" i="1" a="1"/>
  <c r="AM360" i="1" s="1"/>
  <c r="AQ360" i="1"/>
  <c r="AM446" i="1" a="1"/>
  <c r="AM446" i="1" s="1"/>
  <c r="AQ446" i="1"/>
  <c r="AM429" i="1" a="1"/>
  <c r="AM429" i="1" s="1"/>
  <c r="AQ429" i="1"/>
  <c r="AM645" i="1" a="1"/>
  <c r="AM645" i="1" s="1"/>
  <c r="AQ645" i="1"/>
  <c r="AM674" i="1" a="1"/>
  <c r="AM674" i="1" s="1"/>
  <c r="AQ674" i="1"/>
  <c r="AM659" i="1" a="1"/>
  <c r="AM659" i="1" s="1"/>
  <c r="AQ659" i="1"/>
  <c r="AI159" i="1" a="1"/>
  <c r="AI159" i="1" s="1"/>
  <c r="AQ159" i="1"/>
  <c r="AL649" i="1"/>
  <c r="AR649" i="1" s="1"/>
  <c r="AQ649" i="1"/>
  <c r="AS649" i="1" s="1"/>
  <c r="AL448" i="1"/>
  <c r="AR448" i="1" s="1"/>
  <c r="AQ448" i="1"/>
  <c r="AS448" i="1" s="1"/>
  <c r="AH31" i="1" a="1"/>
  <c r="AH31" i="1" s="1"/>
  <c r="AQ31" i="1"/>
  <c r="AM577" i="1" a="1"/>
  <c r="AM577" i="1" s="1"/>
  <c r="AQ577" i="1"/>
  <c r="AM532" i="1" a="1"/>
  <c r="AM532" i="1" s="1"/>
  <c r="AQ532" i="1"/>
  <c r="AM313" i="1" a="1"/>
  <c r="AM313" i="1" s="1"/>
  <c r="AQ313" i="1"/>
  <c r="AN647" i="1" a="1"/>
  <c r="AN647" i="1" s="1"/>
  <c r="AQ647" i="1"/>
  <c r="AM401" i="1" a="1"/>
  <c r="AM401" i="1" s="1"/>
  <c r="AQ401" i="1"/>
  <c r="AM122" i="1" a="1"/>
  <c r="AM122" i="1" s="1"/>
  <c r="AQ122" i="1"/>
  <c r="AM642" i="1" a="1"/>
  <c r="AM642" i="1" s="1"/>
  <c r="AQ642" i="1"/>
  <c r="AO680" i="1" a="1"/>
  <c r="AO680" i="1" s="1"/>
  <c r="AQ680" i="1"/>
  <c r="AO482" i="1" a="1"/>
  <c r="AO482" i="1" s="1"/>
  <c r="AQ482" i="1"/>
  <c r="AN561" i="1" a="1"/>
  <c r="AN561" i="1" s="1"/>
  <c r="AQ561" i="1"/>
  <c r="AN624" i="1" a="1"/>
  <c r="AN624" i="1" s="1"/>
  <c r="AQ624" i="1"/>
  <c r="AO608" i="1" a="1"/>
  <c r="AO608" i="1" s="1"/>
  <c r="AQ608" i="1"/>
  <c r="AO631" i="1" a="1"/>
  <c r="AO631" i="1" s="1"/>
  <c r="AQ631" i="1"/>
  <c r="AL594" i="1"/>
  <c r="AR594" i="1" s="1"/>
  <c r="AQ594" i="1"/>
  <c r="AS594" i="1" s="1"/>
  <c r="AL257" i="1"/>
  <c r="AR257" i="1" s="1"/>
  <c r="AQ257" i="1"/>
  <c r="AS257" i="1" s="1"/>
  <c r="AI332" i="1" a="1"/>
  <c r="AI332" i="1" s="1"/>
  <c r="AQ332" i="1"/>
  <c r="AL488" i="1"/>
  <c r="AR488" i="1" s="1"/>
  <c r="AQ488" i="1"/>
  <c r="AS488" i="1" s="1"/>
  <c r="AO583" i="1" a="1"/>
  <c r="AO583" i="1" s="1"/>
  <c r="AQ583" i="1"/>
  <c r="AH127" i="1" a="1"/>
  <c r="AH127" i="1" s="1"/>
  <c r="AQ127" i="1"/>
  <c r="AM132" i="1" a="1"/>
  <c r="AM132" i="1" s="1"/>
  <c r="AQ132" i="1"/>
  <c r="AM297" i="1" a="1"/>
  <c r="AM297" i="1" s="1"/>
  <c r="AQ297" i="1"/>
  <c r="AM228" i="1" a="1"/>
  <c r="AM228" i="1" s="1"/>
  <c r="AQ228" i="1"/>
  <c r="AM635" i="1" a="1"/>
  <c r="AM635" i="1" s="1"/>
  <c r="AQ635" i="1"/>
  <c r="AM248" i="1" a="1"/>
  <c r="AM248" i="1" s="1"/>
  <c r="AQ248" i="1"/>
  <c r="AM263" i="1" a="1"/>
  <c r="AM263" i="1" s="1"/>
  <c r="AQ263" i="1"/>
  <c r="AM356" i="1" a="1"/>
  <c r="AM356" i="1" s="1"/>
  <c r="AQ356" i="1"/>
  <c r="AM456" i="1" a="1"/>
  <c r="AM456" i="1" s="1"/>
  <c r="AQ456" i="1"/>
  <c r="AM626" i="1" a="1"/>
  <c r="AM626" i="1" s="1"/>
  <c r="AQ626" i="1"/>
  <c r="AM237" i="1" a="1"/>
  <c r="AM237" i="1" s="1"/>
  <c r="AQ237" i="1"/>
  <c r="AM296" i="1" a="1"/>
  <c r="AM296" i="1" s="1"/>
  <c r="AQ296" i="1"/>
  <c r="AI605" i="1" a="1"/>
  <c r="AI605" i="1" s="1"/>
  <c r="AQ605" i="1"/>
  <c r="AN367" i="1" a="1"/>
  <c r="AN367" i="1" s="1"/>
  <c r="AQ367" i="1"/>
  <c r="AM311" i="1" a="1"/>
  <c r="AM311" i="1" s="1"/>
  <c r="AQ311" i="1"/>
  <c r="AM206" i="1" a="1"/>
  <c r="AM206" i="1" s="1"/>
  <c r="AQ206" i="1"/>
  <c r="AN465" i="1" a="1"/>
  <c r="AN465" i="1" s="1"/>
  <c r="AQ465" i="1"/>
  <c r="AN454" i="1" a="1"/>
  <c r="AN454" i="1" s="1"/>
  <c r="AQ454" i="1"/>
  <c r="AM621" i="1" a="1"/>
  <c r="AM621" i="1" s="1"/>
  <c r="AQ621" i="1"/>
  <c r="AM607" i="1" a="1"/>
  <c r="AM607" i="1" s="1"/>
  <c r="AQ607" i="1"/>
  <c r="AM361" i="1" a="1"/>
  <c r="AM361" i="1" s="1"/>
  <c r="AQ361" i="1"/>
  <c r="AM644" i="1" a="1"/>
  <c r="AM644" i="1" s="1"/>
  <c r="AQ644" i="1"/>
  <c r="AM545" i="1" a="1"/>
  <c r="AM545" i="1" s="1"/>
  <c r="AQ545" i="1"/>
  <c r="AM97" i="1" a="1"/>
  <c r="AM97" i="1" s="1"/>
  <c r="AQ97" i="1"/>
  <c r="AP664" i="1" a="1"/>
  <c r="AP664" i="1" s="1"/>
  <c r="AQ664" i="1"/>
  <c r="AM64" i="1" a="1"/>
  <c r="AM64" i="1" s="1"/>
  <c r="AQ64" i="1"/>
  <c r="AP593" i="1" a="1"/>
  <c r="AP593" i="1" s="1"/>
  <c r="AQ593" i="1"/>
  <c r="AM575" i="1" a="1"/>
  <c r="AM575" i="1" s="1"/>
  <c r="AQ575" i="1"/>
  <c r="AP458" i="1" a="1"/>
  <c r="AP458" i="1" s="1"/>
  <c r="AQ458" i="1"/>
  <c r="AN425" i="1" a="1"/>
  <c r="AN425" i="1" s="1"/>
  <c r="AQ425" i="1"/>
  <c r="AL529" i="1"/>
  <c r="AR529" i="1" s="1"/>
  <c r="AQ529" i="1"/>
  <c r="AS529" i="1" s="1"/>
  <c r="AL623" i="1"/>
  <c r="AR623" i="1" s="1"/>
  <c r="AQ623" i="1"/>
  <c r="AS623" i="1" s="1"/>
  <c r="AL694" i="1"/>
  <c r="AR694" i="1" s="1"/>
  <c r="AQ694" i="1"/>
  <c r="AS694" i="1" s="1"/>
  <c r="AH315" i="1" a="1"/>
  <c r="AH315" i="1" s="1"/>
  <c r="AQ315" i="1"/>
  <c r="AM284" i="1" a="1"/>
  <c r="AM284" i="1" s="1"/>
  <c r="AQ284" i="1"/>
  <c r="AM282" i="1" a="1"/>
  <c r="AM282" i="1" s="1"/>
  <c r="AQ282" i="1"/>
  <c r="AM490" i="1" a="1"/>
  <c r="AM490" i="1" s="1"/>
  <c r="AQ490" i="1"/>
  <c r="AM413" i="1" a="1"/>
  <c r="AM413" i="1" s="1"/>
  <c r="AQ413" i="1"/>
  <c r="AO433" i="1" a="1"/>
  <c r="AO433" i="1" s="1"/>
  <c r="AQ433" i="1"/>
  <c r="AM569" i="1" a="1"/>
  <c r="AM569" i="1" s="1"/>
  <c r="AQ569" i="1"/>
  <c r="AM136" i="1" a="1"/>
  <c r="AM136" i="1" s="1"/>
  <c r="AQ136" i="1"/>
  <c r="AN688" i="1" a="1"/>
  <c r="AN688" i="1" s="1"/>
  <c r="AQ688" i="1"/>
  <c r="AN393" i="1" a="1"/>
  <c r="AN393" i="1" s="1"/>
  <c r="AQ393" i="1"/>
  <c r="AH371" i="1" a="1"/>
  <c r="AH371" i="1" s="1"/>
  <c r="AQ371" i="1"/>
  <c r="AO50" i="1" a="1"/>
  <c r="AO50" i="1" s="1"/>
  <c r="AQ50" i="1"/>
  <c r="AI47" i="1" a="1"/>
  <c r="AI47" i="1" s="1"/>
  <c r="AQ47" i="1"/>
  <c r="AN521" i="1" a="1"/>
  <c r="AN521" i="1" s="1"/>
  <c r="AQ521" i="1"/>
  <c r="AN341" i="1" a="1"/>
  <c r="AN341" i="1" s="1"/>
  <c r="AQ341" i="1"/>
  <c r="AN474" i="1" a="1"/>
  <c r="AN474" i="1" s="1"/>
  <c r="AQ474" i="1"/>
  <c r="AN478" i="1" a="1"/>
  <c r="AN478" i="1" s="1"/>
  <c r="AQ478" i="1"/>
  <c r="AH33" i="1" a="1"/>
  <c r="AH33" i="1" s="1"/>
  <c r="AQ33" i="1"/>
  <c r="AI190" i="1" a="1"/>
  <c r="AI190" i="1" s="1"/>
  <c r="AQ190" i="1"/>
  <c r="AH30" i="1" a="1"/>
  <c r="AH30" i="1" s="1"/>
  <c r="AQ30" i="1"/>
  <c r="AM394" i="1" a="1"/>
  <c r="AM394" i="1" s="1"/>
  <c r="AQ394" i="1"/>
  <c r="AM576" i="1" a="1"/>
  <c r="AM576" i="1" s="1"/>
  <c r="AQ576" i="1"/>
  <c r="AM307" i="1" a="1"/>
  <c r="AM307" i="1" s="1"/>
  <c r="AQ307" i="1"/>
  <c r="AM554" i="1" a="1"/>
  <c r="AM554" i="1" s="1"/>
  <c r="AQ554" i="1"/>
  <c r="AM144" i="1" a="1"/>
  <c r="AM144" i="1" s="1"/>
  <c r="AQ144" i="1"/>
  <c r="AM22" i="1" a="1"/>
  <c r="AM22" i="1" s="1"/>
  <c r="AQ22" i="1"/>
  <c r="AM227" i="1" a="1"/>
  <c r="AM227" i="1" s="1"/>
  <c r="AQ227" i="1"/>
  <c r="AM641" i="1" a="1"/>
  <c r="AM641" i="1" s="1"/>
  <c r="AQ641" i="1"/>
  <c r="AM500" i="1" a="1"/>
  <c r="AM500" i="1" s="1"/>
  <c r="AQ500" i="1"/>
  <c r="AM531" i="1" a="1"/>
  <c r="AM531" i="1" s="1"/>
  <c r="AQ531" i="1"/>
  <c r="AN305" i="1" a="1"/>
  <c r="AN305" i="1" s="1"/>
  <c r="AQ305" i="1"/>
  <c r="AM660" i="1" a="1"/>
  <c r="AM660" i="1" s="1"/>
  <c r="AQ660" i="1"/>
  <c r="AM503" i="1" a="1"/>
  <c r="AM503" i="1" s="1"/>
  <c r="AQ503" i="1"/>
  <c r="AM493" i="1" a="1"/>
  <c r="AM493" i="1" s="1"/>
  <c r="AQ493" i="1"/>
  <c r="AN600" i="1" a="1"/>
  <c r="AN600" i="1" s="1"/>
  <c r="AQ600" i="1"/>
  <c r="AM615" i="1" a="1"/>
  <c r="AM615" i="1" s="1"/>
  <c r="AQ615" i="1"/>
  <c r="AM565" i="1" a="1"/>
  <c r="AM565" i="1" s="1"/>
  <c r="AQ565" i="1"/>
  <c r="AM445" i="1" a="1"/>
  <c r="AM445" i="1" s="1"/>
  <c r="AQ445" i="1"/>
  <c r="AJ48" i="1" a="1"/>
  <c r="AJ48" i="1" s="1"/>
  <c r="AQ48" i="1"/>
  <c r="AO630" i="1" a="1"/>
  <c r="AO630" i="1" s="1"/>
  <c r="AQ630" i="1"/>
  <c r="AM620" i="1" a="1"/>
  <c r="AM620" i="1" s="1"/>
  <c r="AQ620" i="1"/>
  <c r="AM65" i="1" a="1"/>
  <c r="AM65" i="1" s="1"/>
  <c r="AQ65" i="1"/>
  <c r="AO678" i="1" a="1"/>
  <c r="AO678" i="1" s="1"/>
  <c r="AQ678" i="1"/>
  <c r="AN613" i="1" a="1"/>
  <c r="AN613" i="1" s="1"/>
  <c r="AQ613" i="1"/>
  <c r="AM24" i="1" a="1"/>
  <c r="AM24" i="1" s="1"/>
  <c r="AQ24" i="1"/>
  <c r="AL249" i="1"/>
  <c r="AQ249" i="1"/>
  <c r="AH453" i="1" a="1"/>
  <c r="AH453" i="1" s="1"/>
  <c r="AQ453" i="1"/>
  <c r="AI331" i="1" a="1"/>
  <c r="AI331" i="1" s="1"/>
  <c r="AQ331" i="1"/>
  <c r="AN473" i="1" a="1"/>
  <c r="AN473" i="1" s="1"/>
  <c r="AQ473" i="1"/>
  <c r="AM128" i="1" a="1"/>
  <c r="AM128" i="1" s="1"/>
  <c r="AQ128" i="1"/>
  <c r="AN191" i="1" a="1"/>
  <c r="AN191" i="1" s="1"/>
  <c r="AQ191" i="1"/>
  <c r="AN385" i="1" a="1"/>
  <c r="AN385" i="1" s="1"/>
  <c r="AQ385" i="1"/>
  <c r="AL527" i="1"/>
  <c r="AR527" i="1" s="1"/>
  <c r="AQ527" i="1"/>
  <c r="AS527" i="1" s="1"/>
  <c r="AN201" i="1" a="1"/>
  <c r="AN201" i="1" s="1"/>
  <c r="AQ201" i="1"/>
  <c r="AL566" i="1"/>
  <c r="AR566" i="1" s="1"/>
  <c r="AQ566" i="1"/>
  <c r="AS566" i="1" s="1"/>
  <c r="AH102" i="1" a="1"/>
  <c r="AH102" i="1" s="1"/>
  <c r="AQ102" i="1"/>
  <c r="AN653" i="1" a="1"/>
  <c r="AN653" i="1" s="1"/>
  <c r="AQ653" i="1"/>
  <c r="AM638" i="1" a="1"/>
  <c r="AM638" i="1" s="1"/>
  <c r="AQ638" i="1"/>
  <c r="AM267" i="1" a="1"/>
  <c r="AM267" i="1" s="1"/>
  <c r="AQ267" i="1"/>
  <c r="AM318" i="1" a="1"/>
  <c r="AM318" i="1" s="1"/>
  <c r="AQ318" i="1"/>
  <c r="AM455" i="1" a="1"/>
  <c r="AM455" i="1" s="1"/>
  <c r="AQ455" i="1"/>
  <c r="AM359" i="1" a="1"/>
  <c r="AM359" i="1" s="1"/>
  <c r="AQ359" i="1"/>
  <c r="AM358" i="1" a="1"/>
  <c r="AM358" i="1" s="1"/>
  <c r="AQ358" i="1"/>
  <c r="AM701" i="1" a="1"/>
  <c r="AM701" i="1" s="1"/>
  <c r="AQ701" i="1"/>
  <c r="AM639" i="1" a="1"/>
  <c r="AM639" i="1" s="1"/>
  <c r="AQ639" i="1"/>
  <c r="AM99" i="1" a="1"/>
  <c r="AM99" i="1" s="1"/>
  <c r="AQ99" i="1"/>
  <c r="AM208" i="1" a="1"/>
  <c r="AM208" i="1" s="1"/>
  <c r="AQ208" i="1"/>
  <c r="AN265" i="1" a="1"/>
  <c r="AN265" i="1" s="1"/>
  <c r="AQ265" i="1"/>
  <c r="AM516" i="1" a="1"/>
  <c r="AM516" i="1" s="1"/>
  <c r="AQ516" i="1"/>
  <c r="AM579" i="1" a="1"/>
  <c r="AM579" i="1" s="1"/>
  <c r="AQ579" i="1"/>
  <c r="AN149" i="1" a="1"/>
  <c r="AN149" i="1" s="1"/>
  <c r="AQ149" i="1"/>
  <c r="AM123" i="1" a="1"/>
  <c r="AM123" i="1" s="1"/>
  <c r="AQ123" i="1"/>
  <c r="AM427" i="1" a="1"/>
  <c r="AM427" i="1" s="1"/>
  <c r="AQ427" i="1"/>
  <c r="AM636" i="1" a="1"/>
  <c r="AM636" i="1" s="1"/>
  <c r="AQ636" i="1"/>
  <c r="AM606" i="1" a="1"/>
  <c r="AM606" i="1" s="1"/>
  <c r="AQ606" i="1"/>
  <c r="AM410" i="1" a="1"/>
  <c r="AM410" i="1" s="1"/>
  <c r="AQ410" i="1"/>
  <c r="AM619" i="1" a="1"/>
  <c r="AM619" i="1" s="1"/>
  <c r="AQ619" i="1"/>
  <c r="AM574" i="1" a="1"/>
  <c r="AM574" i="1" s="1"/>
  <c r="AQ574" i="1"/>
  <c r="AM239" i="1" a="1"/>
  <c r="AM239" i="1" s="1"/>
  <c r="AQ239" i="1"/>
  <c r="AL603" i="1"/>
  <c r="AQ603" i="1"/>
  <c r="AN34" i="1" a="1"/>
  <c r="AN34" i="1" s="1"/>
  <c r="AQ34" i="1"/>
  <c r="AL225" i="1"/>
  <c r="AR225" i="1" s="1"/>
  <c r="AQ225" i="1"/>
  <c r="AS225" i="1" s="1"/>
  <c r="AO584" i="1" a="1"/>
  <c r="AO584" i="1" s="1"/>
  <c r="AQ584" i="1"/>
  <c r="AP689" i="1" a="1"/>
  <c r="AP689" i="1" s="1"/>
  <c r="AQ689" i="1"/>
  <c r="AN438" i="1" a="1"/>
  <c r="AN438" i="1" s="1"/>
  <c r="AQ438" i="1"/>
  <c r="AN467" i="1" a="1"/>
  <c r="AN467" i="1" s="1"/>
  <c r="AQ467" i="1"/>
  <c r="AI333" i="1" a="1"/>
  <c r="AI333" i="1" s="1"/>
  <c r="AQ333" i="1"/>
  <c r="AN320" i="1" a="1"/>
  <c r="AN320" i="1" s="1"/>
  <c r="AQ320" i="1"/>
  <c r="AN528" i="1" a="1"/>
  <c r="AN528" i="1" s="1"/>
  <c r="AQ528" i="1"/>
  <c r="AN365" i="1" a="1"/>
  <c r="AN365" i="1" s="1"/>
  <c r="AQ365" i="1"/>
  <c r="AP460" i="1" a="1"/>
  <c r="AP460" i="1" s="1"/>
  <c r="AQ460" i="1"/>
  <c r="AN416" i="1" a="1"/>
  <c r="AN416" i="1" s="1"/>
  <c r="AQ416" i="1"/>
  <c r="AP459" i="1" a="1"/>
  <c r="AP459" i="1" s="1"/>
  <c r="AQ459" i="1"/>
  <c r="AN487" i="1" a="1"/>
  <c r="AN487" i="1" s="1"/>
  <c r="AQ487" i="1"/>
  <c r="AI192" i="1" a="1"/>
  <c r="AI192" i="1" s="1"/>
  <c r="AQ192" i="1"/>
  <c r="AN345" i="1" a="1"/>
  <c r="AN345" i="1" s="1"/>
  <c r="AQ345" i="1"/>
  <c r="AN646" i="1" a="1"/>
  <c r="AN646" i="1" s="1"/>
  <c r="AQ646" i="1"/>
  <c r="AN269" i="1" a="1"/>
  <c r="AN269" i="1" s="1"/>
  <c r="AQ269" i="1"/>
  <c r="AN112" i="1" a="1"/>
  <c r="AN112" i="1" s="1"/>
  <c r="AQ112" i="1"/>
  <c r="AN321" i="1" a="1"/>
  <c r="AN321" i="1" s="1"/>
  <c r="AQ321" i="1"/>
  <c r="AO679" i="1" a="1"/>
  <c r="AO679" i="1" s="1"/>
  <c r="AQ679" i="1"/>
  <c r="AO233" i="1" a="1"/>
  <c r="AO233" i="1" s="1"/>
  <c r="AQ233" i="1"/>
  <c r="AN220" i="1" a="1"/>
  <c r="AN220" i="1" s="1"/>
  <c r="AQ220" i="1"/>
  <c r="AO663" i="1" a="1"/>
  <c r="AO663" i="1" s="1"/>
  <c r="AQ663" i="1"/>
  <c r="AH240" i="1" a="1"/>
  <c r="AH240" i="1" s="1"/>
  <c r="AQ240" i="1"/>
  <c r="AH134" i="1" a="1"/>
  <c r="AH134" i="1" s="1"/>
  <c r="AQ134" i="1"/>
  <c r="AM534" i="1" a="1"/>
  <c r="AM534" i="1" s="1"/>
  <c r="AQ534" i="1"/>
  <c r="AM661" i="1" a="1"/>
  <c r="AM661" i="1" s="1"/>
  <c r="AQ661" i="1"/>
  <c r="AM238" i="1" a="1"/>
  <c r="AM238" i="1" s="1"/>
  <c r="AQ238" i="1"/>
  <c r="AM262" i="1" a="1"/>
  <c r="AM262" i="1" s="1"/>
  <c r="AQ262" i="1"/>
  <c r="AM378" i="1" a="1"/>
  <c r="AM378" i="1" s="1"/>
  <c r="AQ378" i="1"/>
  <c r="AM375" i="1" a="1"/>
  <c r="AM375" i="1" s="1"/>
  <c r="AQ375" i="1"/>
  <c r="AM673" i="1" a="1"/>
  <c r="AM673" i="1" s="1"/>
  <c r="AQ673" i="1"/>
  <c r="AM209" i="1" a="1"/>
  <c r="AM209" i="1" s="1"/>
  <c r="AQ209" i="1"/>
  <c r="AM49" i="1" a="1"/>
  <c r="AM49" i="1" s="1"/>
  <c r="AQ49" i="1"/>
  <c r="AM457" i="1" a="1"/>
  <c r="AM457" i="1" s="1"/>
  <c r="AQ457" i="1"/>
  <c r="AM640" i="1" a="1"/>
  <c r="AM640" i="1" s="1"/>
  <c r="AQ640" i="1"/>
  <c r="AM77" i="1" a="1"/>
  <c r="AM77" i="1" s="1"/>
  <c r="AQ77" i="1"/>
  <c r="AP692" i="1" a="1"/>
  <c r="AP692" i="1" s="1"/>
  <c r="AQ692" i="1"/>
  <c r="AN322" i="1" a="1"/>
  <c r="AN322" i="1" s="1"/>
  <c r="AQ322" i="1"/>
  <c r="AM634" i="1" a="1"/>
  <c r="AM634" i="1" s="1"/>
  <c r="AQ634" i="1"/>
  <c r="AM363" i="1" a="1"/>
  <c r="AM363" i="1" s="1"/>
  <c r="AQ363" i="1"/>
  <c r="AM412" i="1" a="1"/>
  <c r="AM412" i="1" s="1"/>
  <c r="AQ412" i="1"/>
  <c r="AM261" i="1" a="1"/>
  <c r="AM261" i="1" s="1"/>
  <c r="AQ261" i="1"/>
  <c r="AM409" i="1" a="1"/>
  <c r="AM409" i="1" s="1"/>
  <c r="AQ409" i="1"/>
  <c r="AM430" i="1" a="1"/>
  <c r="AM430" i="1" s="1"/>
  <c r="AQ430" i="1"/>
  <c r="AN161" i="1" a="1"/>
  <c r="AN161" i="1" s="1"/>
  <c r="AQ161" i="1"/>
  <c r="AM555" i="1" a="1"/>
  <c r="AM555" i="1" s="1"/>
  <c r="AQ555" i="1"/>
  <c r="AM470" i="1" a="1"/>
  <c r="AM470" i="1" s="1"/>
  <c r="AQ470" i="1"/>
  <c r="AM580" i="1" a="1"/>
  <c r="AM580" i="1" s="1"/>
  <c r="AQ580" i="1"/>
  <c r="AN336" i="1" a="1"/>
  <c r="AN336" i="1" s="1"/>
  <c r="AQ336" i="1"/>
  <c r="AN582" i="1" a="1"/>
  <c r="AN582" i="1" s="1"/>
  <c r="AQ582" i="1"/>
  <c r="AN519" i="1" a="1"/>
  <c r="AN519" i="1" s="1"/>
  <c r="AQ519" i="1"/>
  <c r="AP160" i="1" a="1"/>
  <c r="AP160" i="1" s="1"/>
  <c r="AQ160" i="1"/>
  <c r="AM591" i="1" a="1"/>
  <c r="AM591" i="1" s="1"/>
  <c r="AQ591" i="1"/>
  <c r="AM189" i="1" a="1"/>
  <c r="AM189" i="1" s="1"/>
  <c r="AQ189" i="1"/>
  <c r="AM32" i="1" a="1"/>
  <c r="AM32" i="1" s="1"/>
  <c r="AQ32" i="1"/>
  <c r="AO609" i="1" a="1"/>
  <c r="AO609" i="1" s="1"/>
  <c r="AQ609" i="1"/>
  <c r="AM616" i="1" a="1"/>
  <c r="AM616" i="1" s="1"/>
  <c r="AQ616" i="1"/>
  <c r="AM196" i="1" a="1"/>
  <c r="AM196" i="1" s="1"/>
  <c r="AQ196" i="1"/>
  <c r="AM207" i="1" a="1"/>
  <c r="AM207" i="1" s="1"/>
  <c r="AQ207" i="1"/>
  <c r="AM604" i="1" a="1"/>
  <c r="AM604" i="1" s="1"/>
  <c r="AQ604" i="1"/>
  <c r="AM515" i="1" a="1"/>
  <c r="AM515" i="1" s="1"/>
  <c r="AQ515" i="1"/>
  <c r="AM137" i="1" a="1"/>
  <c r="AM137" i="1" s="1"/>
  <c r="AQ137" i="1"/>
  <c r="AM633" i="1" a="1"/>
  <c r="AM633" i="1" s="1"/>
  <c r="AQ633" i="1"/>
  <c r="AN599" i="1" a="1"/>
  <c r="AN599" i="1" s="1"/>
  <c r="AQ599" i="1"/>
  <c r="AN96" i="1" a="1"/>
  <c r="AN96" i="1" s="1"/>
  <c r="AQ96" i="1"/>
  <c r="AP56" i="1" a="1"/>
  <c r="AP56" i="1" s="1"/>
  <c r="AQ56" i="1"/>
  <c r="AP475" i="1" a="1"/>
  <c r="AP475" i="1" s="1"/>
  <c r="AQ475" i="1"/>
  <c r="AN601" i="1" a="1"/>
  <c r="AN601" i="1" s="1"/>
  <c r="AQ601" i="1"/>
  <c r="AL543" i="1"/>
  <c r="AR543" i="1" s="1"/>
  <c r="AQ543" i="1"/>
  <c r="AS543" i="1" s="1"/>
  <c r="AO610" i="1" a="1"/>
  <c r="AO610" i="1" s="1"/>
  <c r="AQ610" i="1"/>
  <c r="AO417" i="1" a="1"/>
  <c r="AO417" i="1" s="1"/>
  <c r="AQ417" i="1"/>
  <c r="AM643" i="1" a="1"/>
  <c r="AM643" i="1" s="1"/>
  <c r="AQ643" i="1"/>
  <c r="AM597" i="1" a="1"/>
  <c r="AM597" i="1" s="1"/>
  <c r="AQ597" i="1"/>
  <c r="AM558" i="1" a="1"/>
  <c r="AM558" i="1" s="1"/>
  <c r="AQ558" i="1"/>
  <c r="AM553" i="1" a="1"/>
  <c r="AM553" i="1" s="1"/>
  <c r="AQ553" i="1"/>
  <c r="AM535" i="1" a="1"/>
  <c r="AM535" i="1" s="1"/>
  <c r="AQ535" i="1"/>
  <c r="AN432" i="1" a="1"/>
  <c r="AN432" i="1" s="1"/>
  <c r="AQ432" i="1"/>
  <c r="AM551" i="1" a="1"/>
  <c r="AM551" i="1" s="1"/>
  <c r="AQ551" i="1"/>
  <c r="AO234" i="1" a="1"/>
  <c r="AO234" i="1" s="1"/>
  <c r="AQ234" i="1"/>
  <c r="AM298" i="1" a="1"/>
  <c r="AM298" i="1" s="1"/>
  <c r="AQ298" i="1"/>
  <c r="AM295" i="1" a="1"/>
  <c r="AM295" i="1" s="1"/>
  <c r="AQ295" i="1"/>
  <c r="AM283" i="1" a="1"/>
  <c r="AM283" i="1" s="1"/>
  <c r="AQ283" i="1"/>
  <c r="AH131" i="1" a="1"/>
  <c r="AH131" i="1" s="1"/>
  <c r="AQ131" i="1"/>
  <c r="AI598" i="1" a="1"/>
  <c r="AI598" i="1" s="1"/>
  <c r="AQ598" i="1"/>
  <c r="AI188" i="1" a="1"/>
  <c r="AI188" i="1" s="1"/>
  <c r="AQ188" i="1"/>
  <c r="AH370" i="1" a="1"/>
  <c r="AH370" i="1" s="1"/>
  <c r="AQ370" i="1"/>
  <c r="AL451" i="1"/>
  <c r="AQ451" i="1"/>
  <c r="AI245" i="1" a="1"/>
  <c r="AI245" i="1" s="1"/>
  <c r="AQ245" i="1"/>
  <c r="AL450" i="1"/>
  <c r="AQ450" i="1"/>
  <c r="AI573" i="1" a="1"/>
  <c r="AI573" i="1" s="1"/>
  <c r="AQ573" i="1"/>
  <c r="AK431" i="1" a="1"/>
  <c r="AK431" i="1" s="1"/>
  <c r="AQ431" i="1"/>
  <c r="AJ146" i="1" a="1"/>
  <c r="AJ146" i="1" s="1"/>
  <c r="AQ146" i="1"/>
  <c r="AM14" i="1" a="1"/>
  <c r="AM14" i="1" s="1"/>
  <c r="AQ14" i="1"/>
  <c r="AM518" i="1" a="1"/>
  <c r="AM518" i="1" s="1"/>
  <c r="AQ518" i="1"/>
  <c r="AM618" i="1" a="1"/>
  <c r="AM618" i="1" s="1"/>
  <c r="AQ618" i="1"/>
  <c r="AM517" i="1" a="1"/>
  <c r="AM517" i="1" s="1"/>
  <c r="AQ517" i="1"/>
  <c r="AM648" i="1" a="1"/>
  <c r="AM648" i="1" s="1"/>
  <c r="AQ648" i="1"/>
  <c r="AM637" i="1" a="1"/>
  <c r="AM637" i="1" s="1"/>
  <c r="AQ637" i="1"/>
  <c r="AM471" i="1" a="1"/>
  <c r="AM471" i="1" s="1"/>
  <c r="AQ471" i="1"/>
  <c r="AM210" i="1" a="1"/>
  <c r="AM210" i="1" s="1"/>
  <c r="AQ210" i="1"/>
  <c r="AI342" i="1" a="1"/>
  <c r="AI342" i="1" s="1"/>
  <c r="AQ342" i="1"/>
  <c r="AO585" i="1" a="1"/>
  <c r="AO585" i="1" s="1"/>
  <c r="AQ585" i="1"/>
  <c r="AM632" i="1" a="1"/>
  <c r="AM632" i="1" s="1"/>
  <c r="AQ632" i="1"/>
  <c r="AM536" i="1" a="1"/>
  <c r="AM536" i="1" s="1"/>
  <c r="AQ536" i="1"/>
  <c r="AP434" i="1" a="1"/>
  <c r="AP434" i="1" s="1"/>
  <c r="AQ434" i="1"/>
  <c r="AM596" i="1" a="1"/>
  <c r="AM596" i="1" s="1"/>
  <c r="AQ596" i="1"/>
  <c r="AO611" i="1" a="1"/>
  <c r="AO611" i="1" s="1"/>
  <c r="AQ611" i="1"/>
  <c r="AN466" i="1" a="1"/>
  <c r="AN466" i="1" s="1"/>
  <c r="AQ466" i="1"/>
  <c r="AM560" i="1" a="1"/>
  <c r="AM560" i="1" s="1"/>
  <c r="AQ560" i="1"/>
  <c r="AM195" i="1" a="1"/>
  <c r="AM195" i="1" s="1"/>
  <c r="AQ195" i="1"/>
  <c r="AM552" i="1" a="1"/>
  <c r="AM552" i="1" s="1"/>
  <c r="AQ552" i="1"/>
  <c r="AM254" i="1" a="1"/>
  <c r="AM254" i="1" s="1"/>
  <c r="AQ254" i="1"/>
  <c r="AM411" i="1" a="1"/>
  <c r="AM411" i="1" s="1"/>
  <c r="AQ411" i="1"/>
  <c r="AH98" i="1" a="1"/>
  <c r="AH98" i="1" s="1"/>
  <c r="AQ98" i="1"/>
  <c r="AL443" i="1"/>
  <c r="AR443" i="1" s="1"/>
  <c r="AQ443" i="1"/>
  <c r="AS443" i="1" s="1"/>
  <c r="AN666" i="1" a="1"/>
  <c r="AN666" i="1" s="1"/>
  <c r="AQ666" i="1"/>
  <c r="AJ147" i="1" a="1"/>
  <c r="AJ147" i="1" s="1"/>
  <c r="AQ147" i="1"/>
  <c r="AN185" i="1" a="1"/>
  <c r="AN185" i="1" s="1"/>
  <c r="AQ185" i="1"/>
  <c r="AL602" i="1"/>
  <c r="AQ602" i="1"/>
  <c r="AH308" i="1" a="1"/>
  <c r="AH308" i="1" s="1"/>
  <c r="AQ308" i="1"/>
  <c r="AL538" i="1"/>
  <c r="AR538" i="1" s="1"/>
  <c r="AQ538" i="1"/>
  <c r="AS538" i="1" s="1"/>
  <c r="AL578" i="1"/>
  <c r="AQ578" i="1"/>
  <c r="AP512" i="1" a="1"/>
  <c r="AP512" i="1" s="1"/>
  <c r="AQ512" i="1"/>
  <c r="AJ148" i="1" a="1"/>
  <c r="AJ148" i="1" s="1"/>
  <c r="AQ148" i="1"/>
  <c r="AL435" i="1"/>
  <c r="AQ435" i="1"/>
  <c r="AN520" i="1" a="1"/>
  <c r="AN520" i="1" s="1"/>
  <c r="AQ520" i="1"/>
  <c r="AN323" i="1" a="1"/>
  <c r="AN323" i="1" s="1"/>
  <c r="AQ323" i="1"/>
  <c r="AK477" i="1" a="1"/>
  <c r="AK477" i="1" s="1"/>
  <c r="AQ477" i="1"/>
  <c r="AL496" i="1"/>
  <c r="AR496" i="1" s="1"/>
  <c r="AQ496" i="1"/>
  <c r="AS496" i="1" s="1"/>
  <c r="AH130" i="1" a="1"/>
  <c r="AH130" i="1" s="1"/>
  <c r="AQ130" i="1"/>
  <c r="AM357" i="1" a="1"/>
  <c r="AM357" i="1" s="1"/>
  <c r="AQ357" i="1"/>
  <c r="AM514" i="1" a="1"/>
  <c r="AM514" i="1" s="1"/>
  <c r="AQ514" i="1"/>
  <c r="AM428" i="1" a="1"/>
  <c r="AM428" i="1" s="1"/>
  <c r="AQ428" i="1"/>
  <c r="AM111" i="1" a="1"/>
  <c r="AM111" i="1" s="1"/>
  <c r="AQ111" i="1"/>
  <c r="AM468" i="1" a="1"/>
  <c r="AM468" i="1" s="1"/>
  <c r="AQ468" i="1"/>
  <c r="AM501" i="1" a="1"/>
  <c r="AM501" i="1" s="1"/>
  <c r="AQ501" i="1"/>
  <c r="AM533" i="1" a="1"/>
  <c r="AM533" i="1" s="1"/>
  <c r="AQ533" i="1"/>
  <c r="AM400" i="1" a="1"/>
  <c r="AM400" i="1" s="1"/>
  <c r="AQ400" i="1"/>
  <c r="AN505" i="1" a="1"/>
  <c r="AN505" i="1" s="1"/>
  <c r="AQ505" i="1"/>
  <c r="AM502" i="1" a="1"/>
  <c r="AM502" i="1" s="1"/>
  <c r="AQ502" i="1"/>
  <c r="AM469" i="1" a="1"/>
  <c r="AM469" i="1" s="1"/>
  <c r="AQ469" i="1"/>
  <c r="AM537" i="1" a="1"/>
  <c r="AM537" i="1" s="1"/>
  <c r="AQ537" i="1"/>
  <c r="AN524" i="1" a="1"/>
  <c r="AN524" i="1" s="1"/>
  <c r="AQ524" i="1"/>
  <c r="AM376" i="1" a="1"/>
  <c r="AM376" i="1" s="1"/>
  <c r="AQ376" i="1"/>
  <c r="AM174" i="1" a="1"/>
  <c r="AM174" i="1" s="1"/>
  <c r="AQ174" i="1"/>
  <c r="AM617" i="1" a="1"/>
  <c r="AM617" i="1" s="1"/>
  <c r="AQ617" i="1"/>
  <c r="AM173" i="1" a="1"/>
  <c r="AM173" i="1" s="1"/>
  <c r="AQ173" i="1"/>
  <c r="AM300" i="1" a="1"/>
  <c r="AM300" i="1" s="1"/>
  <c r="AQ300" i="1"/>
  <c r="AM595" i="1" a="1"/>
  <c r="AM595" i="1" s="1"/>
  <c r="AQ595" i="1"/>
  <c r="AJ286" i="1" a="1"/>
  <c r="AJ286" i="1" s="1"/>
  <c r="AO286" i="1" a="1"/>
  <c r="AO286" i="1" s="1"/>
  <c r="AS286" i="1" s="1"/>
  <c r="AI463" i="1" a="1"/>
  <c r="AI463" i="1" s="1"/>
  <c r="AN463" i="1" a="1"/>
  <c r="AN463" i="1" s="1"/>
  <c r="AS463" i="1" s="1"/>
  <c r="AI387" i="1" a="1"/>
  <c r="AI387" i="1" s="1"/>
  <c r="AN387" i="1" a="1"/>
  <c r="AN387" i="1" s="1"/>
  <c r="AS387" i="1" s="1"/>
  <c r="AJ231" i="1" a="1"/>
  <c r="AJ231" i="1" s="1"/>
  <c r="AO231" i="1" a="1"/>
  <c r="AO231" i="1" s="1"/>
  <c r="AS231" i="1" s="1"/>
  <c r="AJ407" i="1" a="1"/>
  <c r="AJ407" i="1" s="1"/>
  <c r="AO407" i="1" a="1"/>
  <c r="AO407" i="1" s="1"/>
  <c r="AS407" i="1" s="1"/>
  <c r="AP241" i="1" a="1"/>
  <c r="AP241" i="1" s="1"/>
  <c r="AN241" i="1" a="1"/>
  <c r="AN241" i="1" s="1"/>
  <c r="AK420" i="1" a="1"/>
  <c r="AK420" i="1" s="1"/>
  <c r="AP420" i="1" a="1"/>
  <c r="AP420" i="1" s="1"/>
  <c r="AS420" i="1" s="1"/>
  <c r="AI114" i="1" a="1"/>
  <c r="AI114" i="1" s="1"/>
  <c r="AN114" i="1" a="1"/>
  <c r="AN114" i="1" s="1"/>
  <c r="AS114" i="1" s="1"/>
  <c r="AM481" i="1" a="1"/>
  <c r="AM481" i="1" s="1"/>
  <c r="AN481" i="1" a="1"/>
  <c r="AN481" i="1" s="1"/>
  <c r="AI186" i="1" a="1"/>
  <c r="AI186" i="1" s="1"/>
  <c r="AN186" i="1" a="1"/>
  <c r="AN186" i="1" s="1"/>
  <c r="AS186" i="1" s="1"/>
  <c r="AP166" i="1" a="1"/>
  <c r="AP166" i="1" s="1"/>
  <c r="AO166" i="1" a="1"/>
  <c r="AO166" i="1" s="1"/>
  <c r="AK54" i="1" a="1"/>
  <c r="AK54" i="1" s="1"/>
  <c r="AP54" i="1" a="1"/>
  <c r="AP54" i="1" s="1"/>
  <c r="AS54" i="1" s="1"/>
  <c r="AM67" i="1" a="1"/>
  <c r="AM67" i="1" s="1"/>
  <c r="AN67" i="1" a="1"/>
  <c r="AN67" i="1" s="1"/>
  <c r="AN451" i="1" a="1"/>
  <c r="AN451" i="1" s="1"/>
  <c r="AN598" i="1" a="1"/>
  <c r="AN598" i="1" s="1"/>
  <c r="AN540" i="1" a="1"/>
  <c r="AN540" i="1" s="1"/>
  <c r="AO540" i="1" a="1"/>
  <c r="AO540" i="1" s="1"/>
  <c r="AK275" i="1" a="1"/>
  <c r="AK275" i="1" s="1"/>
  <c r="AP275" i="1" a="1"/>
  <c r="AP275" i="1" s="1"/>
  <c r="AS275" i="1" s="1"/>
  <c r="AI246" i="1" a="1"/>
  <c r="AI246" i="1" s="1"/>
  <c r="AN246" i="1" a="1"/>
  <c r="AN246" i="1" s="1"/>
  <c r="AS246" i="1" s="1"/>
  <c r="AI347" i="1" a="1"/>
  <c r="AI347" i="1" s="1"/>
  <c r="AN347" i="1" a="1"/>
  <c r="AN347" i="1" s="1"/>
  <c r="AS347" i="1" s="1"/>
  <c r="AK547" i="1" a="1"/>
  <c r="AK547" i="1" s="1"/>
  <c r="AP547" i="1" a="1"/>
  <c r="AP547" i="1" s="1"/>
  <c r="AS547" i="1" s="1"/>
  <c r="AI452" i="1" a="1"/>
  <c r="AI452" i="1" s="1"/>
  <c r="AN452" i="1" a="1"/>
  <c r="AN452" i="1" s="1"/>
  <c r="AS452" i="1" s="1"/>
  <c r="AI343" i="1" a="1"/>
  <c r="AI343" i="1" s="1"/>
  <c r="AN343" i="1" a="1"/>
  <c r="AN343" i="1" s="1"/>
  <c r="AS343" i="1" s="1"/>
  <c r="AJ126" i="1" a="1"/>
  <c r="AJ126" i="1" s="1"/>
  <c r="AO126" i="1" a="1"/>
  <c r="AO126" i="1" s="1"/>
  <c r="AS126" i="1" s="1"/>
  <c r="AI244" i="1" a="1"/>
  <c r="AI244" i="1" s="1"/>
  <c r="AN244" i="1" a="1"/>
  <c r="AN244" i="1" s="1"/>
  <c r="AS244" i="1" s="1"/>
  <c r="AI51" i="1" a="1"/>
  <c r="AI51" i="1" s="1"/>
  <c r="AN51" i="1" a="1"/>
  <c r="AN51" i="1" s="1"/>
  <c r="AS51" i="1" s="1"/>
  <c r="AJ168" i="1" a="1"/>
  <c r="AJ168" i="1" s="1"/>
  <c r="AO168" i="1" a="1"/>
  <c r="AO168" i="1" s="1"/>
  <c r="AS168" i="1" s="1"/>
  <c r="AJ273" i="1" a="1"/>
  <c r="AJ273" i="1" s="1"/>
  <c r="AO273" i="1" a="1"/>
  <c r="AO273" i="1" s="1"/>
  <c r="AS273" i="1" s="1"/>
  <c r="AI101" i="1" a="1"/>
  <c r="AI101" i="1" s="1"/>
  <c r="AN101" i="1" a="1"/>
  <c r="AN101" i="1" s="1"/>
  <c r="AS101" i="1" s="1"/>
  <c r="AK37" i="1" a="1"/>
  <c r="AK37" i="1" s="1"/>
  <c r="AP37" i="1" a="1"/>
  <c r="AP37" i="1" s="1"/>
  <c r="AS37" i="1" s="1"/>
  <c r="AM403" i="1" a="1"/>
  <c r="AM403" i="1" s="1"/>
  <c r="AN403" i="1" a="1"/>
  <c r="AN403" i="1" s="1"/>
  <c r="AO74" i="1" a="1"/>
  <c r="AO74" i="1" s="1"/>
  <c r="AP74" i="1" a="1"/>
  <c r="AP74" i="1" s="1"/>
  <c r="AN698" i="1" a="1"/>
  <c r="AN698" i="1" s="1"/>
  <c r="AP698" i="1" a="1"/>
  <c r="AP698" i="1" s="1"/>
  <c r="AI109" i="1" a="1"/>
  <c r="AI109" i="1" s="1"/>
  <c r="AN109" i="1" a="1"/>
  <c r="AN109" i="1" s="1"/>
  <c r="AS109" i="1" s="1"/>
  <c r="AK421" i="1" a="1"/>
  <c r="AK421" i="1" s="1"/>
  <c r="AP421" i="1" a="1"/>
  <c r="AP421" i="1" s="1"/>
  <c r="AS421" i="1" s="1"/>
  <c r="AJ71" i="1" a="1"/>
  <c r="AJ71" i="1" s="1"/>
  <c r="AO71" i="1" a="1"/>
  <c r="AO71" i="1" s="1"/>
  <c r="AS71" i="1" s="1"/>
  <c r="AM676" i="1" a="1"/>
  <c r="AM676" i="1" s="1"/>
  <c r="AN676" i="1" a="1"/>
  <c r="AN676" i="1" s="1"/>
  <c r="AN603" i="1" a="1"/>
  <c r="AN603" i="1" s="1"/>
  <c r="AN602" i="1" a="1"/>
  <c r="AN602" i="1" s="1"/>
  <c r="AN435" i="1" a="1"/>
  <c r="AN435" i="1" s="1"/>
  <c r="AP477" i="1" a="1"/>
  <c r="AP477" i="1" s="1"/>
  <c r="AO146" i="1" a="1"/>
  <c r="AO146" i="1" s="1"/>
  <c r="AN159" i="1" a="1"/>
  <c r="AN159" i="1" s="1"/>
  <c r="AI157" i="1" a="1"/>
  <c r="AI157" i="1" s="1"/>
  <c r="AN157" i="1" a="1"/>
  <c r="AN157" i="1" s="1"/>
  <c r="AI691" i="1" a="1"/>
  <c r="AI691" i="1" s="1"/>
  <c r="AN691" i="1" a="1"/>
  <c r="AN691" i="1" s="1"/>
  <c r="AK340" i="1" a="1"/>
  <c r="AK340" i="1" s="1"/>
  <c r="AP340" i="1" a="1"/>
  <c r="AP340" i="1" s="1"/>
  <c r="AS340" i="1" s="1"/>
  <c r="AI222" i="1" a="1"/>
  <c r="AI222" i="1" s="1"/>
  <c r="AN222" i="1" a="1"/>
  <c r="AN222" i="1" s="1"/>
  <c r="AS222" i="1" s="1"/>
  <c r="AI175" i="1" a="1"/>
  <c r="AI175" i="1" s="1"/>
  <c r="AN175" i="1" a="1"/>
  <c r="AN175" i="1" s="1"/>
  <c r="AS175" i="1" s="1"/>
  <c r="AI523" i="1" a="1"/>
  <c r="AI523" i="1" s="1"/>
  <c r="AN523" i="1" a="1"/>
  <c r="AN523" i="1" s="1"/>
  <c r="AS523" i="1" s="1"/>
  <c r="AI35" i="1" a="1"/>
  <c r="AI35" i="1" s="1"/>
  <c r="AN35" i="1" a="1"/>
  <c r="AN35" i="1" s="1"/>
  <c r="AS35" i="1" s="1"/>
  <c r="AJ287" i="1" a="1"/>
  <c r="AJ287" i="1" s="1"/>
  <c r="AO287" i="1" a="1"/>
  <c r="AO287" i="1" s="1"/>
  <c r="AS287" i="1" s="1"/>
  <c r="AN381" i="1" a="1"/>
  <c r="AN381" i="1" s="1"/>
  <c r="AO381" i="1" a="1"/>
  <c r="AO381" i="1" s="1"/>
  <c r="AI164" i="1" a="1"/>
  <c r="AI164" i="1" s="1"/>
  <c r="AN164" i="1" a="1"/>
  <c r="AN164" i="1" s="1"/>
  <c r="AS164" i="1" s="1"/>
  <c r="AJ72" i="1" a="1"/>
  <c r="AJ72" i="1" s="1"/>
  <c r="AO72" i="1" a="1"/>
  <c r="AO72" i="1" s="1"/>
  <c r="AS72" i="1" s="1"/>
  <c r="AJ629" i="1" a="1"/>
  <c r="AJ629" i="1" s="1"/>
  <c r="AO629" i="1" a="1"/>
  <c r="AO629" i="1" s="1"/>
  <c r="AS629" i="1" s="1"/>
  <c r="AM368" i="1" a="1"/>
  <c r="AM368" i="1" s="1"/>
  <c r="AN368" i="1" a="1"/>
  <c r="AN368" i="1" s="1"/>
  <c r="AI614" i="1" a="1"/>
  <c r="AI614" i="1" s="1"/>
  <c r="AN614" i="1" a="1"/>
  <c r="AN614" i="1" s="1"/>
  <c r="AS614" i="1" s="1"/>
  <c r="AO423" i="1" a="1"/>
  <c r="AO423" i="1" s="1"/>
  <c r="AN423" i="1" a="1"/>
  <c r="AN423" i="1" s="1"/>
  <c r="AM559" i="1" a="1"/>
  <c r="AM559" i="1" s="1"/>
  <c r="AN559" i="1" a="1"/>
  <c r="AN559" i="1" s="1"/>
  <c r="AI100" i="1" a="1"/>
  <c r="AI100" i="1" s="1"/>
  <c r="AN100" i="1" a="1"/>
  <c r="AN100" i="1" s="1"/>
  <c r="AS100" i="1" s="1"/>
  <c r="AM317" i="1" a="1"/>
  <c r="AM317" i="1" s="1"/>
  <c r="AN317" i="1" a="1"/>
  <c r="AN317" i="1" s="1"/>
  <c r="AM386" i="1" a="1"/>
  <c r="AM386" i="1" s="1"/>
  <c r="AO386" i="1" a="1"/>
  <c r="AO386" i="1" s="1"/>
  <c r="AK339" i="1" a="1"/>
  <c r="AK339" i="1" s="1"/>
  <c r="AP339" i="1" a="1"/>
  <c r="AP339" i="1" s="1"/>
  <c r="AS339" i="1" s="1"/>
  <c r="AI344" i="1" a="1"/>
  <c r="AI344" i="1" s="1"/>
  <c r="AN344" i="1" a="1"/>
  <c r="AN344" i="1" s="1"/>
  <c r="AS344" i="1" s="1"/>
  <c r="AM258" i="1" a="1"/>
  <c r="AM258" i="1" s="1"/>
  <c r="AN258" i="1" a="1"/>
  <c r="AN258" i="1" s="1"/>
  <c r="AN578" i="1" a="1"/>
  <c r="AN578" i="1" s="1"/>
  <c r="AN102" i="1" a="1"/>
  <c r="AN102" i="1" s="1"/>
  <c r="AO431" i="1" a="1"/>
  <c r="AO431" i="1" s="1"/>
  <c r="AO147" i="1" a="1"/>
  <c r="AO147" i="1" s="1"/>
  <c r="AN573" i="1" a="1"/>
  <c r="AN573" i="1" s="1"/>
  <c r="AN332" i="1" a="1"/>
  <c r="AN332" i="1" s="1"/>
  <c r="AI690" i="1" a="1"/>
  <c r="AI690" i="1" s="1"/>
  <c r="AN690" i="1" a="1"/>
  <c r="AN690" i="1" s="1"/>
  <c r="AJ436" i="1" a="1"/>
  <c r="AJ436" i="1" s="1"/>
  <c r="AO436" i="1" a="1"/>
  <c r="AO436" i="1" s="1"/>
  <c r="AS436" i="1" s="1"/>
  <c r="AI252" i="1" a="1"/>
  <c r="AI252" i="1" s="1"/>
  <c r="AN252" i="1" a="1"/>
  <c r="AN252" i="1" s="1"/>
  <c r="AS252" i="1" s="1"/>
  <c r="AJ70" i="1" a="1"/>
  <c r="AJ70" i="1" s="1"/>
  <c r="AO70" i="1" a="1"/>
  <c r="AO70" i="1" s="1"/>
  <c r="AS70" i="1" s="1"/>
  <c r="AJ418" i="1" a="1"/>
  <c r="AJ418" i="1" s="1"/>
  <c r="AO418" i="1" a="1"/>
  <c r="AO418" i="1" s="1"/>
  <c r="AS418" i="1" s="1"/>
  <c r="AO25" i="1" a="1"/>
  <c r="AO25" i="1" s="1"/>
  <c r="AN25" i="1" a="1"/>
  <c r="AN25" i="1" s="1"/>
  <c r="AI95" i="1" a="1"/>
  <c r="AI95" i="1" s="1"/>
  <c r="AN95" i="1" a="1"/>
  <c r="AN95" i="1" s="1"/>
  <c r="AS95" i="1" s="1"/>
  <c r="AI301" i="1" a="1"/>
  <c r="AI301" i="1" s="1"/>
  <c r="AN301" i="1" a="1"/>
  <c r="AN301" i="1" s="1"/>
  <c r="AS301" i="1" s="1"/>
  <c r="AI346" i="1" a="1"/>
  <c r="AI346" i="1" s="1"/>
  <c r="AN346" i="1" a="1"/>
  <c r="AN346" i="1" s="1"/>
  <c r="AS346" i="1" s="1"/>
  <c r="AJ677" i="1" a="1"/>
  <c r="AJ677" i="1" s="1"/>
  <c r="AO677" i="1" a="1"/>
  <c r="AO677" i="1" s="1"/>
  <c r="AS677" i="1" s="1"/>
  <c r="AJ165" i="1" a="1"/>
  <c r="AJ165" i="1" s="1"/>
  <c r="AO165" i="1" a="1"/>
  <c r="AO165" i="1" s="1"/>
  <c r="AS165" i="1" s="1"/>
  <c r="AJ124" i="1" a="1"/>
  <c r="AJ124" i="1" s="1"/>
  <c r="AO124" i="1" a="1"/>
  <c r="AO124" i="1" s="1"/>
  <c r="AS124" i="1" s="1"/>
  <c r="AK170" i="1" a="1"/>
  <c r="AK170" i="1" s="1"/>
  <c r="AP170" i="1" a="1"/>
  <c r="AP170" i="1" s="1"/>
  <c r="AS170" i="1" s="1"/>
  <c r="AK38" i="1" a="1"/>
  <c r="AK38" i="1" s="1"/>
  <c r="AP38" i="1" a="1"/>
  <c r="AP38" i="1" s="1"/>
  <c r="AS38" i="1" s="1"/>
  <c r="AM444" i="1" a="1"/>
  <c r="AM444" i="1" s="1"/>
  <c r="AN444" i="1" a="1"/>
  <c r="AN444" i="1" s="1"/>
  <c r="AM362" i="1" a="1"/>
  <c r="AM362" i="1" s="1"/>
  <c r="AN362" i="1" a="1"/>
  <c r="AN362" i="1" s="1"/>
  <c r="AO199" i="1" a="1"/>
  <c r="AO199" i="1" s="1"/>
  <c r="AN199" i="1" a="1"/>
  <c r="AN199" i="1" s="1"/>
  <c r="AI251" i="1" a="1"/>
  <c r="AI251" i="1" s="1"/>
  <c r="AN251" i="1" a="1"/>
  <c r="AN251" i="1" s="1"/>
  <c r="AS251" i="1" s="1"/>
  <c r="AI9" i="1" a="1"/>
  <c r="AI9" i="1" s="1"/>
  <c r="AN9" i="1" a="1"/>
  <c r="AN9" i="1" s="1"/>
  <c r="AS9" i="1" s="1"/>
  <c r="AJ53" i="1" a="1"/>
  <c r="AJ53" i="1" s="1"/>
  <c r="AO53" i="1" a="1"/>
  <c r="AO53" i="1" s="1"/>
  <c r="AS53" i="1" s="1"/>
  <c r="AM369" i="1" a="1"/>
  <c r="AM369" i="1" s="1"/>
  <c r="AN369" i="1" a="1"/>
  <c r="AN369" i="1" s="1"/>
  <c r="AN390" i="1" a="1"/>
  <c r="AN390" i="1" s="1"/>
  <c r="AO390" i="1" a="1"/>
  <c r="AO390" i="1" s="1"/>
  <c r="AJ204" i="1" a="1"/>
  <c r="AJ204" i="1" s="1"/>
  <c r="AO204" i="1" a="1"/>
  <c r="AO204" i="1" s="1"/>
  <c r="AS204" i="1" s="1"/>
  <c r="AI304" i="1" a="1"/>
  <c r="AI304" i="1" s="1"/>
  <c r="AN304" i="1" a="1"/>
  <c r="AN304" i="1" s="1"/>
  <c r="AS304" i="1" s="1"/>
  <c r="AM310" i="1" a="1"/>
  <c r="AM310" i="1" s="1"/>
  <c r="AN310" i="1" a="1"/>
  <c r="AN310" i="1" s="1"/>
  <c r="AM451" i="1" a="1"/>
  <c r="AM451" i="1" s="1"/>
  <c r="AN431" i="1" a="1"/>
  <c r="AN431" i="1" s="1"/>
  <c r="AN147" i="1" a="1"/>
  <c r="AN147" i="1" s="1"/>
  <c r="AN333" i="1" a="1"/>
  <c r="AN333" i="1" s="1"/>
  <c r="AN331" i="1" a="1"/>
  <c r="AN331" i="1" s="1"/>
  <c r="AP435" i="1" a="1"/>
  <c r="AP435" i="1" s="1"/>
  <c r="AN453" i="1" a="1"/>
  <c r="AN453" i="1" s="1"/>
  <c r="AN146" i="1" a="1"/>
  <c r="AN146" i="1" s="1"/>
  <c r="AO47" i="1" a="1"/>
  <c r="AO47" i="1" s="1"/>
  <c r="AN190" i="1" a="1"/>
  <c r="AN190" i="1" s="1"/>
  <c r="AI650" i="1" a="1"/>
  <c r="AI650" i="1" s="1"/>
  <c r="AN650" i="1" a="1"/>
  <c r="AN650" i="1" s="1"/>
  <c r="AS650" i="1" s="1"/>
  <c r="AJ447" i="1" a="1"/>
  <c r="AJ447" i="1" s="1"/>
  <c r="AO447" i="1" a="1"/>
  <c r="AO447" i="1" s="1"/>
  <c r="AS447" i="1" s="1"/>
  <c r="AI426" i="1" a="1"/>
  <c r="AI426" i="1" s="1"/>
  <c r="AN426" i="1" a="1"/>
  <c r="AN426" i="1" s="1"/>
  <c r="AS426" i="1" s="1"/>
  <c r="AI415" i="1" a="1"/>
  <c r="AI415" i="1" s="1"/>
  <c r="AN415" i="1" a="1"/>
  <c r="AN415" i="1" s="1"/>
  <c r="AS415" i="1" s="1"/>
  <c r="AI562" i="1" a="1"/>
  <c r="AI562" i="1" s="1"/>
  <c r="AN562" i="1" a="1"/>
  <c r="AN562" i="1" s="1"/>
  <c r="AS562" i="1" s="1"/>
  <c r="AK542" i="1" a="1"/>
  <c r="AK542" i="1" s="1"/>
  <c r="AP542" i="1" a="1"/>
  <c r="AP542" i="1" s="1"/>
  <c r="AS542" i="1" s="1"/>
  <c r="AI472" i="1" a="1"/>
  <c r="AI472" i="1" s="1"/>
  <c r="AN472" i="1" a="1"/>
  <c r="AN472" i="1" s="1"/>
  <c r="AS472" i="1" s="1"/>
  <c r="AI169" i="1" a="1"/>
  <c r="AI169" i="1" s="1"/>
  <c r="AN169" i="1" a="1"/>
  <c r="AN169" i="1" s="1"/>
  <c r="AS169" i="1" s="1"/>
  <c r="AI162" i="1" a="1"/>
  <c r="AI162" i="1" s="1"/>
  <c r="AN162" i="1" a="1"/>
  <c r="AN162" i="1" s="1"/>
  <c r="AS162" i="1" s="1"/>
  <c r="AJ419" i="1" a="1"/>
  <c r="AJ419" i="1" s="1"/>
  <c r="AO419" i="1" a="1"/>
  <c r="AO419" i="1" s="1"/>
  <c r="AS419" i="1" s="1"/>
  <c r="AI121" i="1" a="1"/>
  <c r="AI121" i="1" s="1"/>
  <c r="AN121" i="1" a="1"/>
  <c r="AN121" i="1" s="1"/>
  <c r="AS121" i="1" s="1"/>
  <c r="AI581" i="1" a="1"/>
  <c r="AI581" i="1" s="1"/>
  <c r="AN581" i="1" a="1"/>
  <c r="AN581" i="1" s="1"/>
  <c r="AS581" i="1" s="1"/>
  <c r="AJ408" i="1" a="1"/>
  <c r="AJ408" i="1" s="1"/>
  <c r="AO408" i="1" a="1"/>
  <c r="AO408" i="1" s="1"/>
  <c r="AS408" i="1" s="1"/>
  <c r="AJ23" i="1" a="1"/>
  <c r="AJ23" i="1" s="1"/>
  <c r="AO23" i="1" a="1"/>
  <c r="AO23" i="1" s="1"/>
  <c r="AS23" i="1" s="1"/>
  <c r="AJ479" i="1" a="1"/>
  <c r="AJ479" i="1" s="1"/>
  <c r="AO479" i="1" a="1"/>
  <c r="AO479" i="1" s="1"/>
  <c r="AS479" i="1" s="1"/>
  <c r="AI247" i="1" a="1"/>
  <c r="AI247" i="1" s="1"/>
  <c r="AN247" i="1" a="1"/>
  <c r="AN247" i="1" s="1"/>
  <c r="AS247" i="1" s="1"/>
  <c r="AJ125" i="1" a="1"/>
  <c r="AJ125" i="1" s="1"/>
  <c r="AO125" i="1" a="1"/>
  <c r="AO125" i="1" s="1"/>
  <c r="AS125" i="1" s="1"/>
  <c r="AI36" i="1" a="1"/>
  <c r="AI36" i="1" s="1"/>
  <c r="AN36" i="1" a="1"/>
  <c r="AN36" i="1" s="1"/>
  <c r="AS36" i="1" s="1"/>
  <c r="AI353" i="1" a="1"/>
  <c r="AI353" i="1" s="1"/>
  <c r="AN353" i="1" a="1"/>
  <c r="AN353" i="1" s="1"/>
  <c r="AS353" i="1" s="1"/>
  <c r="AK549" i="1" a="1"/>
  <c r="AK549" i="1" s="1"/>
  <c r="AP549" i="1" a="1"/>
  <c r="AP549" i="1" s="1"/>
  <c r="AS549" i="1" s="1"/>
  <c r="AI395" i="1" a="1"/>
  <c r="AI395" i="1" s="1"/>
  <c r="AN395" i="1" a="1"/>
  <c r="AN395" i="1" s="1"/>
  <c r="AS395" i="1" s="1"/>
  <c r="AM133" i="1" a="1"/>
  <c r="AM133" i="1" s="1"/>
  <c r="AN133" i="1" a="1"/>
  <c r="AN133" i="1" s="1"/>
  <c r="AM135" i="1" a="1"/>
  <c r="AM135" i="1" s="1"/>
  <c r="AN135" i="1" a="1"/>
  <c r="AN135" i="1" s="1"/>
  <c r="AI21" i="1" a="1"/>
  <c r="AI21" i="1" s="1"/>
  <c r="AN21" i="1" a="1"/>
  <c r="AN21" i="1" s="1"/>
  <c r="AS21" i="1" s="1"/>
  <c r="AK171" i="1" a="1"/>
  <c r="AK171" i="1" s="1"/>
  <c r="AP171" i="1" a="1"/>
  <c r="AP171" i="1" s="1"/>
  <c r="AS171" i="1" s="1"/>
  <c r="AI176" i="1" a="1"/>
  <c r="AI176" i="1" s="1"/>
  <c r="AN176" i="1" a="1"/>
  <c r="AN176" i="1" s="1"/>
  <c r="AS176" i="1" s="1"/>
  <c r="AM211" i="1" a="1"/>
  <c r="AM211" i="1" s="1"/>
  <c r="AN211" i="1" a="1"/>
  <c r="AN211" i="1" s="1"/>
  <c r="AK205" i="1" a="1"/>
  <c r="AK205" i="1" s="1"/>
  <c r="AP205" i="1" a="1"/>
  <c r="AP205" i="1" s="1"/>
  <c r="AS205" i="1" s="1"/>
  <c r="AJ167" i="1" a="1"/>
  <c r="AJ167" i="1" s="1"/>
  <c r="AO167" i="1" a="1"/>
  <c r="AO167" i="1" s="1"/>
  <c r="AS167" i="1" s="1"/>
  <c r="AM66" i="1" a="1"/>
  <c r="AM66" i="1" s="1"/>
  <c r="AN66" i="1" a="1"/>
  <c r="AN66" i="1" s="1"/>
  <c r="AO119" i="1" a="1"/>
  <c r="AO119" i="1" s="1"/>
  <c r="AN119" i="1" a="1"/>
  <c r="AN119" i="1" s="1"/>
  <c r="AM568" i="1" a="1"/>
  <c r="AM568" i="1" s="1"/>
  <c r="AN568" i="1" a="1"/>
  <c r="AN568" i="1" s="1"/>
  <c r="AM627" i="1" a="1"/>
  <c r="AM627" i="1" s="1"/>
  <c r="AN627" i="1" a="1"/>
  <c r="AN627" i="1" s="1"/>
  <c r="AI264" i="1" a="1"/>
  <c r="AI264" i="1" s="1"/>
  <c r="AN264" i="1" a="1"/>
  <c r="AN264" i="1" s="1"/>
  <c r="AS264" i="1" s="1"/>
  <c r="AI557" i="1" a="1"/>
  <c r="AI557" i="1" s="1"/>
  <c r="AN557" i="1" a="1"/>
  <c r="AN557" i="1" s="1"/>
  <c r="AS557" i="1" s="1"/>
  <c r="AN699" i="1" a="1"/>
  <c r="AN699" i="1" s="1"/>
  <c r="AO699" i="1" a="1"/>
  <c r="AO699" i="1" s="1"/>
  <c r="AM578" i="1" a="1"/>
  <c r="AM578" i="1" s="1"/>
  <c r="AN605" i="1" a="1"/>
  <c r="AN605" i="1" s="1"/>
  <c r="AO48" i="1" a="1"/>
  <c r="AO48" i="1" s="1"/>
  <c r="AN477" i="1" a="1"/>
  <c r="AN477" i="1" s="1"/>
  <c r="AN47" i="1" a="1"/>
  <c r="AN47" i="1" s="1"/>
  <c r="AN342" i="1" a="1"/>
  <c r="AN342" i="1" s="1"/>
  <c r="AS342" i="1" s="1"/>
  <c r="AN50" i="1" a="1"/>
  <c r="AN50" i="1" s="1"/>
  <c r="AK274" i="1" a="1"/>
  <c r="AK274" i="1" s="1"/>
  <c r="AP274" i="1" a="1"/>
  <c r="AP274" i="1" s="1"/>
  <c r="AS274" i="1" s="1"/>
  <c r="AI172" i="1" a="1"/>
  <c r="AI172" i="1" s="1"/>
  <c r="AN172" i="1" a="1"/>
  <c r="AN172" i="1" s="1"/>
  <c r="AS172" i="1" s="1"/>
  <c r="AJ442" i="1" a="1"/>
  <c r="AJ442" i="1" s="1"/>
  <c r="AO442" i="1" a="1"/>
  <c r="AO442" i="1" s="1"/>
  <c r="AS442" i="1" s="1"/>
  <c r="AI592" i="1" a="1"/>
  <c r="AI592" i="1" s="1"/>
  <c r="AN592" i="1" a="1"/>
  <c r="AN592" i="1" s="1"/>
  <c r="AS592" i="1" s="1"/>
  <c r="AI462" i="1" a="1"/>
  <c r="AI462" i="1" s="1"/>
  <c r="AN462" i="1" a="1"/>
  <c r="AN462" i="1" s="1"/>
  <c r="AS462" i="1" s="1"/>
  <c r="AK476" i="1" a="1"/>
  <c r="AK476" i="1" s="1"/>
  <c r="AP476" i="1" a="1"/>
  <c r="AP476" i="1" s="1"/>
  <c r="AS476" i="1" s="1"/>
  <c r="AJ405" i="1" a="1"/>
  <c r="AJ405" i="1" s="1"/>
  <c r="AO405" i="1" a="1"/>
  <c r="AO405" i="1" s="1"/>
  <c r="AS405" i="1" s="1"/>
  <c r="AK266" i="1" a="1"/>
  <c r="AK266" i="1" s="1"/>
  <c r="AP266" i="1" a="1"/>
  <c r="AP266" i="1" s="1"/>
  <c r="AS266" i="1" s="1"/>
  <c r="AO449" i="1" a="1"/>
  <c r="AO449" i="1" s="1"/>
  <c r="AN449" i="1" a="1"/>
  <c r="AN449" i="1" s="1"/>
  <c r="AI652" i="1" a="1"/>
  <c r="AI652" i="1" s="1"/>
  <c r="AN652" i="1" a="1"/>
  <c r="AN652" i="1" s="1"/>
  <c r="AS652" i="1" s="1"/>
  <c r="AI178" i="1" a="1"/>
  <c r="AI178" i="1" s="1"/>
  <c r="AN178" i="1" a="1"/>
  <c r="AN178" i="1" s="1"/>
  <c r="AS178" i="1" s="1"/>
  <c r="AJ681" i="1" a="1"/>
  <c r="AJ681" i="1" s="1"/>
  <c r="AO681" i="1" a="1"/>
  <c r="AO681" i="1" s="1"/>
  <c r="AS681" i="1" s="1"/>
  <c r="AK480" i="1" a="1"/>
  <c r="AK480" i="1" s="1"/>
  <c r="AP480" i="1" a="1"/>
  <c r="AP480" i="1" s="1"/>
  <c r="AS480" i="1" s="1"/>
  <c r="AI464" i="1" a="1"/>
  <c r="AI464" i="1" s="1"/>
  <c r="AN464" i="1" a="1"/>
  <c r="AN464" i="1" s="1"/>
  <c r="AS464" i="1" s="1"/>
  <c r="AJ289" i="1" a="1"/>
  <c r="AJ289" i="1" s="1"/>
  <c r="AO289" i="1" a="1"/>
  <c r="AO289" i="1" s="1"/>
  <c r="AS289" i="1" s="1"/>
  <c r="AI437" i="1" a="1"/>
  <c r="AI437" i="1" s="1"/>
  <c r="AN437" i="1" a="1"/>
  <c r="AN437" i="1" s="1"/>
  <c r="AS437" i="1" s="1"/>
  <c r="AI355" i="1" a="1"/>
  <c r="AI355" i="1" s="1"/>
  <c r="AN355" i="1" a="1"/>
  <c r="AN355" i="1" s="1"/>
  <c r="AS355" i="1" s="1"/>
  <c r="AJ69" i="1" a="1"/>
  <c r="AJ69" i="1" s="1"/>
  <c r="AO69" i="1" a="1"/>
  <c r="AO69" i="1" s="1"/>
  <c r="AS69" i="1" s="1"/>
  <c r="AM572" i="1" a="1"/>
  <c r="AM572" i="1" s="1"/>
  <c r="AN572" i="1" a="1"/>
  <c r="AN572" i="1" s="1"/>
  <c r="AM229" i="1" a="1"/>
  <c r="AM229" i="1" s="1"/>
  <c r="AN229" i="1" a="1"/>
  <c r="AN229" i="1" s="1"/>
  <c r="AI59" i="1" a="1"/>
  <c r="AI59" i="1" s="1"/>
  <c r="AN59" i="1" a="1"/>
  <c r="AN59" i="1" s="1"/>
  <c r="AS59" i="1" s="1"/>
  <c r="AI80" i="1" a="1"/>
  <c r="AI80" i="1" s="1"/>
  <c r="AN80" i="1" a="1"/>
  <c r="AN80" i="1" s="1"/>
  <c r="AS80" i="1" s="1"/>
  <c r="AM366" i="1" a="1"/>
  <c r="AM366" i="1" s="1"/>
  <c r="AN366" i="1" a="1"/>
  <c r="AN366" i="1" s="1"/>
  <c r="AI657" i="1" a="1"/>
  <c r="AI657" i="1" s="1"/>
  <c r="AN657" i="1" a="1"/>
  <c r="AN657" i="1" s="1"/>
  <c r="AS657" i="1" s="1"/>
  <c r="AJ52" i="1" a="1"/>
  <c r="AJ52" i="1" s="1"/>
  <c r="AO52" i="1" a="1"/>
  <c r="AO52" i="1" s="1"/>
  <c r="AS52" i="1" s="1"/>
  <c r="AK55" i="1" a="1"/>
  <c r="AK55" i="1" s="1"/>
  <c r="AP55" i="1" a="1"/>
  <c r="AP55" i="1" s="1"/>
  <c r="AS55" i="1" s="1"/>
  <c r="AP145" i="1" a="1"/>
  <c r="AP145" i="1" s="1"/>
  <c r="AN145" i="1" a="1"/>
  <c r="AN145" i="1" s="1"/>
  <c r="AM570" i="1" a="1"/>
  <c r="AM570" i="1" s="1"/>
  <c r="AN570" i="1" a="1"/>
  <c r="AN570" i="1" s="1"/>
  <c r="AM330" i="1" a="1"/>
  <c r="AM330" i="1" s="1"/>
  <c r="AO330" i="1" a="1"/>
  <c r="AO330" i="1" s="1"/>
  <c r="AO148" i="1" a="1"/>
  <c r="AO148" i="1" s="1"/>
  <c r="AN245" i="1" a="1"/>
  <c r="AN245" i="1" s="1"/>
  <c r="AN48" i="1" a="1"/>
  <c r="AN48" i="1" s="1"/>
  <c r="AO435" i="1" a="1"/>
  <c r="AO435" i="1" s="1"/>
  <c r="AI156" i="1" a="1"/>
  <c r="AI156" i="1" s="1"/>
  <c r="AN156" i="1" a="1"/>
  <c r="AN156" i="1" s="1"/>
  <c r="AJ586" i="1" a="1"/>
  <c r="AJ586" i="1" s="1"/>
  <c r="AO586" i="1" a="1"/>
  <c r="AO586" i="1" s="1"/>
  <c r="AS586" i="1" s="1"/>
  <c r="AI250" i="1" a="1"/>
  <c r="AI250" i="1" s="1"/>
  <c r="AN250" i="1" a="1"/>
  <c r="AN250" i="1" s="1"/>
  <c r="AS250" i="1" s="1"/>
  <c r="AI522" i="1" a="1"/>
  <c r="AI522" i="1" s="1"/>
  <c r="AN522" i="1" a="1"/>
  <c r="AN522" i="1" s="1"/>
  <c r="AS522" i="1" s="1"/>
  <c r="AI655" i="1" a="1"/>
  <c r="AI655" i="1" s="1"/>
  <c r="AN655" i="1" a="1"/>
  <c r="AN655" i="1" s="1"/>
  <c r="AS655" i="1" s="1"/>
  <c r="AI268" i="1" a="1"/>
  <c r="AI268" i="1" s="1"/>
  <c r="AN268" i="1" a="1"/>
  <c r="AN268" i="1" s="1"/>
  <c r="AS268" i="1" s="1"/>
  <c r="AI312" i="1" a="1"/>
  <c r="AI312" i="1" s="1"/>
  <c r="AN312" i="1" a="1"/>
  <c r="AN312" i="1" s="1"/>
  <c r="AS312" i="1" s="1"/>
  <c r="AI327" i="1" a="1"/>
  <c r="AI327" i="1" s="1"/>
  <c r="AN327" i="1" a="1"/>
  <c r="AN327" i="1" s="1"/>
  <c r="AS327" i="1" s="1"/>
  <c r="AI94" i="1" a="1"/>
  <c r="AI94" i="1" s="1"/>
  <c r="AN94" i="1" a="1"/>
  <c r="AN94" i="1" s="1"/>
  <c r="AS94" i="1" s="1"/>
  <c r="AJ285" i="1" a="1"/>
  <c r="AJ285" i="1" s="1"/>
  <c r="AO285" i="1" a="1"/>
  <c r="AO285" i="1" s="1"/>
  <c r="AS285" i="1" s="1"/>
  <c r="AN242" i="1" a="1"/>
  <c r="AN242" i="1" s="1"/>
  <c r="AP242" i="1" a="1"/>
  <c r="AP242" i="1" s="1"/>
  <c r="AJ288" i="1" a="1"/>
  <c r="AJ288" i="1" s="1"/>
  <c r="AO288" i="1" a="1"/>
  <c r="AO288" i="1" s="1"/>
  <c r="AS288" i="1" s="1"/>
  <c r="AJ182" i="1" a="1"/>
  <c r="AJ182" i="1" s="1"/>
  <c r="AO182" i="1" a="1"/>
  <c r="AO182" i="1" s="1"/>
  <c r="AS182" i="1" s="1"/>
  <c r="AI662" i="1" a="1"/>
  <c r="AI662" i="1" s="1"/>
  <c r="AN662" i="1" a="1"/>
  <c r="AN662" i="1" s="1"/>
  <c r="AS662" i="1" s="1"/>
  <c r="AJ404" i="1" a="1"/>
  <c r="AJ404" i="1" s="1"/>
  <c r="AO404" i="1" a="1"/>
  <c r="AO404" i="1" s="1"/>
  <c r="AS404" i="1" s="1"/>
  <c r="AI243" i="1" a="1"/>
  <c r="AI243" i="1" s="1"/>
  <c r="AN243" i="1" a="1"/>
  <c r="AN243" i="1" s="1"/>
  <c r="AS243" i="1" s="1"/>
  <c r="AJ39" i="1" a="1"/>
  <c r="AJ39" i="1" s="1"/>
  <c r="AO39" i="1" a="1"/>
  <c r="AO39" i="1" s="1"/>
  <c r="AS39" i="1" s="1"/>
  <c r="AK548" i="1" a="1"/>
  <c r="AK548" i="1" s="1"/>
  <c r="AP548" i="1" a="1"/>
  <c r="AP548" i="1" s="1"/>
  <c r="AS548" i="1" s="1"/>
  <c r="AO27" i="1" a="1"/>
  <c r="AO27" i="1" s="1"/>
  <c r="AN27" i="1" a="1"/>
  <c r="AN27" i="1" s="1"/>
  <c r="AI414" i="1" a="1"/>
  <c r="AI414" i="1" s="1"/>
  <c r="AN414" i="1" a="1"/>
  <c r="AN414" i="1" s="1"/>
  <c r="AS414" i="1" s="1"/>
  <c r="AI270" i="1" a="1"/>
  <c r="AI270" i="1" s="1"/>
  <c r="AN270" i="1" a="1"/>
  <c r="AN270" i="1" s="1"/>
  <c r="AS270" i="1" s="1"/>
  <c r="AM402" i="1" a="1"/>
  <c r="AM402" i="1" s="1"/>
  <c r="AN402" i="1" a="1"/>
  <c r="AN402" i="1" s="1"/>
  <c r="AJ40" i="1" a="1"/>
  <c r="AJ40" i="1" s="1"/>
  <c r="AO40" i="1" a="1"/>
  <c r="AO40" i="1" s="1"/>
  <c r="AS40" i="1" s="1"/>
  <c r="AM230" i="1" a="1"/>
  <c r="AM230" i="1" s="1"/>
  <c r="AN230" i="1" a="1"/>
  <c r="AN230" i="1" s="1"/>
  <c r="AI364" i="1" a="1"/>
  <c r="AI364" i="1" s="1"/>
  <c r="AN364" i="1" a="1"/>
  <c r="AN364" i="1" s="1"/>
  <c r="AS364" i="1" s="1"/>
  <c r="AI350" i="1" a="1"/>
  <c r="AI350" i="1" s="1"/>
  <c r="AN350" i="1" a="1"/>
  <c r="AN350" i="1" s="1"/>
  <c r="AS350" i="1" s="1"/>
  <c r="AN389" i="1" a="1"/>
  <c r="AN389" i="1" s="1"/>
  <c r="AO389" i="1" a="1"/>
  <c r="AO389" i="1" s="1"/>
  <c r="AM314" i="1" a="1"/>
  <c r="AM314" i="1" s="1"/>
  <c r="AN314" i="1" a="1"/>
  <c r="AN314" i="1" s="1"/>
  <c r="AN546" i="1" a="1"/>
  <c r="AN546" i="1" s="1"/>
  <c r="AO546" i="1" a="1"/>
  <c r="AO546" i="1" s="1"/>
  <c r="AI58" i="1" a="1"/>
  <c r="AI58" i="1" s="1"/>
  <c r="AN58" i="1" a="1"/>
  <c r="AN58" i="1" s="1"/>
  <c r="AS58" i="1" s="1"/>
  <c r="AM450" i="1" a="1"/>
  <c r="AM450" i="1" s="1"/>
  <c r="AN192" i="1" a="1"/>
  <c r="AN192" i="1" s="1"/>
  <c r="AN249" i="1" a="1"/>
  <c r="AN249" i="1" s="1"/>
  <c r="AS249" i="1" s="1"/>
  <c r="AN188" i="1" a="1"/>
  <c r="AN188" i="1" s="1"/>
  <c r="AN148" i="1" a="1"/>
  <c r="AN148" i="1" s="1"/>
  <c r="AK693" i="1" a="1"/>
  <c r="AK693" i="1" s="1"/>
  <c r="AP693" i="1" a="1"/>
  <c r="AP693" i="1" s="1"/>
  <c r="AS693" i="1" s="1"/>
  <c r="AJ612" i="1" a="1"/>
  <c r="AJ612" i="1" s="1"/>
  <c r="AO612" i="1" a="1"/>
  <c r="AO612" i="1" s="1"/>
  <c r="AS612" i="1" s="1"/>
  <c r="AJ68" i="1" a="1"/>
  <c r="AJ68" i="1" s="1"/>
  <c r="AO68" i="1" a="1"/>
  <c r="AO68" i="1" s="1"/>
  <c r="AS68" i="1" s="1"/>
  <c r="AJ272" i="1" a="1"/>
  <c r="AJ272" i="1" s="1"/>
  <c r="AO272" i="1" a="1"/>
  <c r="AO272" i="1" s="1"/>
  <c r="AS272" i="1" s="1"/>
  <c r="AJ271" i="1" a="1"/>
  <c r="AJ271" i="1" s="1"/>
  <c r="AO271" i="1" a="1"/>
  <c r="AO271" i="1" s="1"/>
  <c r="AS271" i="1" s="1"/>
  <c r="AI628" i="1" a="1"/>
  <c r="AI628" i="1" s="1"/>
  <c r="AN628" i="1" a="1"/>
  <c r="AN628" i="1" s="1"/>
  <c r="AS628" i="1" s="1"/>
  <c r="AI203" i="1" a="1"/>
  <c r="AI203" i="1" s="1"/>
  <c r="AN203" i="1" a="1"/>
  <c r="AN203" i="1" s="1"/>
  <c r="AS203" i="1" s="1"/>
  <c r="AI202" i="1" a="1"/>
  <c r="AI202" i="1" s="1"/>
  <c r="AN202" i="1" a="1"/>
  <c r="AN202" i="1" s="1"/>
  <c r="AS202" i="1" s="1"/>
  <c r="AJ232" i="1" a="1"/>
  <c r="AJ232" i="1" s="1"/>
  <c r="AO232" i="1" a="1"/>
  <c r="AO232" i="1" s="1"/>
  <c r="AS232" i="1" s="1"/>
  <c r="AI163" i="1" a="1"/>
  <c r="AI163" i="1" s="1"/>
  <c r="AN163" i="1" a="1"/>
  <c r="AN163" i="1" s="1"/>
  <c r="AS163" i="1" s="1"/>
  <c r="AJ41" i="1" a="1"/>
  <c r="AJ41" i="1" s="1"/>
  <c r="AO41" i="1" a="1"/>
  <c r="AO41" i="1" s="1"/>
  <c r="AS41" i="1" s="1"/>
  <c r="AI441" i="1" a="1"/>
  <c r="AI441" i="1" s="1"/>
  <c r="AN441" i="1" a="1"/>
  <c r="AN441" i="1" s="1"/>
  <c r="AS441" i="1" s="1"/>
  <c r="AP373" i="1" a="1"/>
  <c r="AP373" i="1" s="1"/>
  <c r="AN373" i="1" a="1"/>
  <c r="AN373" i="1" s="1"/>
  <c r="AI194" i="1" a="1"/>
  <c r="AI194" i="1" s="1"/>
  <c r="AN194" i="1" a="1"/>
  <c r="AN194" i="1" s="1"/>
  <c r="AS194" i="1" s="1"/>
  <c r="AJ235" i="1" a="1"/>
  <c r="AJ235" i="1" s="1"/>
  <c r="AO235" i="1" a="1"/>
  <c r="AO235" i="1" s="1"/>
  <c r="AS235" i="1" s="1"/>
  <c r="AJ406" i="1" a="1"/>
  <c r="AJ406" i="1" s="1"/>
  <c r="AO406" i="1" a="1"/>
  <c r="AO406" i="1" s="1"/>
  <c r="AS406" i="1" s="1"/>
  <c r="AM675" i="1" a="1"/>
  <c r="AM675" i="1" s="1"/>
  <c r="AN675" i="1" a="1"/>
  <c r="AN675" i="1" s="1"/>
  <c r="AO329" i="1" a="1"/>
  <c r="AO329" i="1" s="1"/>
  <c r="AN329" i="1" a="1"/>
  <c r="AN329" i="1" s="1"/>
  <c r="AI354" i="1" a="1"/>
  <c r="AI354" i="1" s="1"/>
  <c r="AN354" i="1" a="1"/>
  <c r="AN354" i="1" s="1"/>
  <c r="AS354" i="1" s="1"/>
  <c r="AN180" i="1" a="1"/>
  <c r="AN180" i="1" s="1"/>
  <c r="AO180" i="1" a="1"/>
  <c r="AO180" i="1" s="1"/>
  <c r="AN687" i="1" a="1"/>
  <c r="AN687" i="1" s="1"/>
  <c r="AP687" i="1" a="1"/>
  <c r="AP687" i="1" s="1"/>
  <c r="AI461" i="1" a="1"/>
  <c r="AI461" i="1" s="1"/>
  <c r="AN461" i="1" a="1"/>
  <c r="AN461" i="1" s="1"/>
  <c r="AS461" i="1" s="1"/>
  <c r="AM259" i="1" a="1"/>
  <c r="AM259" i="1" s="1"/>
  <c r="AN259" i="1" a="1"/>
  <c r="AN259" i="1" s="1"/>
  <c r="AN525" i="1" a="1"/>
  <c r="AN525" i="1" s="1"/>
  <c r="AP431" i="1" a="1"/>
  <c r="AP431" i="1" s="1"/>
  <c r="AN98" i="1" a="1"/>
  <c r="AN98" i="1" s="1"/>
  <c r="AN450" i="1" a="1"/>
  <c r="AN450" i="1" s="1"/>
  <c r="AM370" i="1" a="1"/>
  <c r="AM370" i="1" s="1"/>
  <c r="AM129" i="1" a="1"/>
  <c r="AM129" i="1" s="1"/>
  <c r="AS129" i="1" s="1"/>
  <c r="AM454" i="1" a="1"/>
  <c r="AM454" i="1" s="1"/>
  <c r="AM98" i="1" a="1"/>
  <c r="AM98" i="1" s="1"/>
  <c r="AM236" i="1" a="1"/>
  <c r="AM236" i="1" s="1"/>
  <c r="AS236" i="1" s="1"/>
  <c r="AM308" i="1" a="1"/>
  <c r="AM308" i="1" s="1"/>
  <c r="AM31" i="1" a="1"/>
  <c r="AM31" i="1" s="1"/>
  <c r="AM130" i="1" a="1"/>
  <c r="AM130" i="1" s="1"/>
  <c r="AS130" i="1" s="1"/>
  <c r="AM371" i="1" a="1"/>
  <c r="AM371" i="1" s="1"/>
  <c r="AM134" i="1" a="1"/>
  <c r="AM134" i="1" s="1"/>
  <c r="AM33" i="1" a="1"/>
  <c r="AM33" i="1" s="1"/>
  <c r="AM30" i="1" a="1"/>
  <c r="AM30" i="1" s="1"/>
  <c r="AM127" i="1" a="1"/>
  <c r="AM127" i="1" s="1"/>
  <c r="AM573" i="1" a="1"/>
  <c r="AM573" i="1" s="1"/>
  <c r="AM240" i="1" a="1"/>
  <c r="AM240" i="1" s="1"/>
  <c r="AM131" i="1" a="1"/>
  <c r="AM131" i="1" s="1"/>
  <c r="AM102" i="1" a="1"/>
  <c r="AM102" i="1" s="1"/>
  <c r="AM453" i="1" a="1"/>
  <c r="AM453" i="1" s="1"/>
  <c r="AM96" i="1" a="1"/>
  <c r="AM96" i="1" s="1"/>
  <c r="AM605" i="1" a="1"/>
  <c r="AM605" i="1" s="1"/>
  <c r="AM315" i="1" a="1"/>
  <c r="AM315" i="1" s="1"/>
  <c r="AM309" i="1" a="1"/>
  <c r="AM309" i="1" s="1"/>
  <c r="AS309" i="1" s="1"/>
  <c r="AH267" i="1" a="1"/>
  <c r="AH267" i="1" s="1"/>
  <c r="AH701" i="1" a="1"/>
  <c r="AH701" i="1" s="1"/>
  <c r="AH516" i="1" a="1"/>
  <c r="AH516" i="1" s="1"/>
  <c r="AH534" i="1" a="1"/>
  <c r="AH534" i="1" s="1"/>
  <c r="AH661" i="1" a="1"/>
  <c r="AH661" i="1" s="1"/>
  <c r="AH238" i="1" a="1"/>
  <c r="AH238" i="1" s="1"/>
  <c r="AH262" i="1" a="1"/>
  <c r="AH262" i="1" s="1"/>
  <c r="AH378" i="1" a="1"/>
  <c r="AH378" i="1" s="1"/>
  <c r="AH375" i="1" a="1"/>
  <c r="AH375" i="1" s="1"/>
  <c r="AH673" i="1" a="1"/>
  <c r="AH673" i="1" s="1"/>
  <c r="AH209" i="1" a="1"/>
  <c r="AH209" i="1" s="1"/>
  <c r="AH49" i="1" a="1"/>
  <c r="AH49" i="1" s="1"/>
  <c r="AH457" i="1" a="1"/>
  <c r="AH457" i="1" s="1"/>
  <c r="AH640" i="1" a="1"/>
  <c r="AH640" i="1" s="1"/>
  <c r="AH77" i="1" a="1"/>
  <c r="AH77" i="1" s="1"/>
  <c r="AH634" i="1" a="1"/>
  <c r="AH634" i="1" s="1"/>
  <c r="AH363" i="1" a="1"/>
  <c r="AH363" i="1" s="1"/>
  <c r="AH412" i="1" a="1"/>
  <c r="AH412" i="1" s="1"/>
  <c r="AH261" i="1" a="1"/>
  <c r="AH261" i="1" s="1"/>
  <c r="AH409" i="1" a="1"/>
  <c r="AH409" i="1" s="1"/>
  <c r="AH430" i="1" a="1"/>
  <c r="AH430" i="1" s="1"/>
  <c r="AH555" i="1" a="1"/>
  <c r="AH555" i="1" s="1"/>
  <c r="AH470" i="1" a="1"/>
  <c r="AH470" i="1" s="1"/>
  <c r="AH580" i="1" a="1"/>
  <c r="AH580" i="1" s="1"/>
  <c r="AH643" i="1" a="1"/>
  <c r="AH643" i="1" s="1"/>
  <c r="AH597" i="1" a="1"/>
  <c r="AH597" i="1" s="1"/>
  <c r="AH535" i="1" a="1"/>
  <c r="AH535" i="1" s="1"/>
  <c r="AH551" i="1" a="1"/>
  <c r="AH551" i="1" s="1"/>
  <c r="AH207" i="1" a="1"/>
  <c r="AH207" i="1" s="1"/>
  <c r="AH515" i="1" a="1"/>
  <c r="AH515" i="1" s="1"/>
  <c r="AH14" i="1" a="1"/>
  <c r="AH14" i="1" s="1"/>
  <c r="AH518" i="1" a="1"/>
  <c r="AH518" i="1" s="1"/>
  <c r="AH618" i="1" a="1"/>
  <c r="AH618" i="1" s="1"/>
  <c r="AH517" i="1" a="1"/>
  <c r="AH517" i="1" s="1"/>
  <c r="AH648" i="1" a="1"/>
  <c r="AH648" i="1" s="1"/>
  <c r="AH637" i="1" a="1"/>
  <c r="AH637" i="1" s="1"/>
  <c r="AH471" i="1" a="1"/>
  <c r="AH471" i="1" s="1"/>
  <c r="AH210" i="1" a="1"/>
  <c r="AH210" i="1" s="1"/>
  <c r="AH632" i="1" a="1"/>
  <c r="AH632" i="1" s="1"/>
  <c r="AH536" i="1" a="1"/>
  <c r="AH536" i="1" s="1"/>
  <c r="AH596" i="1" a="1"/>
  <c r="AH596" i="1" s="1"/>
  <c r="AH195" i="1" a="1"/>
  <c r="AH195" i="1" s="1"/>
  <c r="AH552" i="1" a="1"/>
  <c r="AH552" i="1" s="1"/>
  <c r="AH254" i="1" a="1"/>
  <c r="AH254" i="1" s="1"/>
  <c r="AH411" i="1" a="1"/>
  <c r="AH411" i="1" s="1"/>
  <c r="AI613" i="1" a="1"/>
  <c r="AI613" i="1" s="1"/>
  <c r="AH189" i="1" a="1"/>
  <c r="AH189" i="1" s="1"/>
  <c r="AH558" i="1" a="1"/>
  <c r="AH558" i="1" s="1"/>
  <c r="AH616" i="1" a="1"/>
  <c r="AH616" i="1" s="1"/>
  <c r="AH295" i="1" a="1"/>
  <c r="AH295" i="1" s="1"/>
  <c r="AH283" i="1" a="1"/>
  <c r="AH283" i="1" s="1"/>
  <c r="AH357" i="1" a="1"/>
  <c r="AH357" i="1" s="1"/>
  <c r="AH514" i="1" a="1"/>
  <c r="AH514" i="1" s="1"/>
  <c r="AH428" i="1" a="1"/>
  <c r="AH428" i="1" s="1"/>
  <c r="AH111" i="1" a="1"/>
  <c r="AH111" i="1" s="1"/>
  <c r="AH468" i="1" a="1"/>
  <c r="AH468" i="1" s="1"/>
  <c r="AH501" i="1" a="1"/>
  <c r="AH501" i="1" s="1"/>
  <c r="AH533" i="1" a="1"/>
  <c r="AH533" i="1" s="1"/>
  <c r="AH400" i="1" a="1"/>
  <c r="AH400" i="1" s="1"/>
  <c r="AH502" i="1" a="1"/>
  <c r="AH502" i="1" s="1"/>
  <c r="AH469" i="1" a="1"/>
  <c r="AH469" i="1" s="1"/>
  <c r="AH537" i="1" a="1"/>
  <c r="AH537" i="1" s="1"/>
  <c r="AH376" i="1" a="1"/>
  <c r="AH376" i="1" s="1"/>
  <c r="AH174" i="1" a="1"/>
  <c r="AH174" i="1" s="1"/>
  <c r="AH617" i="1" a="1"/>
  <c r="AH617" i="1" s="1"/>
  <c r="AH173" i="1" a="1"/>
  <c r="AH173" i="1" s="1"/>
  <c r="AH300" i="1" a="1"/>
  <c r="AH300" i="1" s="1"/>
  <c r="AH595" i="1" a="1"/>
  <c r="AH595" i="1" s="1"/>
  <c r="AI48" i="1" a="1"/>
  <c r="AI48" i="1" s="1"/>
  <c r="AH196" i="1" a="1"/>
  <c r="AH196" i="1" s="1"/>
  <c r="AH137" i="1" a="1"/>
  <c r="AH137" i="1" s="1"/>
  <c r="AH556" i="1" a="1"/>
  <c r="AH556" i="1" s="1"/>
  <c r="AH577" i="1" a="1"/>
  <c r="AH577" i="1" s="1"/>
  <c r="AH284" i="1" a="1"/>
  <c r="AH284" i="1" s="1"/>
  <c r="AH282" i="1" a="1"/>
  <c r="AH282" i="1" s="1"/>
  <c r="AH379" i="1" a="1"/>
  <c r="AH379" i="1" s="1"/>
  <c r="AH532" i="1" a="1"/>
  <c r="AH532" i="1" s="1"/>
  <c r="AH490" i="1" a="1"/>
  <c r="AH490" i="1" s="1"/>
  <c r="AH651" i="1" a="1"/>
  <c r="AH651" i="1" s="1"/>
  <c r="AH413" i="1" a="1"/>
  <c r="AH413" i="1" s="1"/>
  <c r="AH360" i="1" a="1"/>
  <c r="AH360" i="1" s="1"/>
  <c r="AH446" i="1" a="1"/>
  <c r="AH446" i="1" s="1"/>
  <c r="AH429" i="1" a="1"/>
  <c r="AH429" i="1" s="1"/>
  <c r="AH313" i="1" a="1"/>
  <c r="AH313" i="1" s="1"/>
  <c r="AH645" i="1" a="1"/>
  <c r="AH645" i="1" s="1"/>
  <c r="AH401" i="1" a="1"/>
  <c r="AH401" i="1" s="1"/>
  <c r="AH122" i="1" a="1"/>
  <c r="AH122" i="1" s="1"/>
  <c r="AH136" i="1" a="1"/>
  <c r="AH136" i="1" s="1"/>
  <c r="AH659" i="1" a="1"/>
  <c r="AH659" i="1" s="1"/>
  <c r="AH642" i="1" a="1"/>
  <c r="AH642" i="1" s="1"/>
  <c r="AH32" i="1" a="1"/>
  <c r="AH32" i="1" s="1"/>
  <c r="AH298" i="1" a="1"/>
  <c r="AH298" i="1" s="1"/>
  <c r="AH604" i="1" a="1"/>
  <c r="AH604" i="1" s="1"/>
  <c r="AH132" i="1" a="1"/>
  <c r="AH132" i="1" s="1"/>
  <c r="AH297" i="1" a="1"/>
  <c r="AH297" i="1" s="1"/>
  <c r="AH228" i="1" a="1"/>
  <c r="AH228" i="1" s="1"/>
  <c r="AH635" i="1" a="1"/>
  <c r="AH635" i="1" s="1"/>
  <c r="AH248" i="1" a="1"/>
  <c r="AH248" i="1" s="1"/>
  <c r="AH263" i="1" a="1"/>
  <c r="AH263" i="1" s="1"/>
  <c r="AH356" i="1" a="1"/>
  <c r="AH356" i="1" s="1"/>
  <c r="AH456" i="1" a="1"/>
  <c r="AH456" i="1" s="1"/>
  <c r="AH626" i="1" a="1"/>
  <c r="AH626" i="1" s="1"/>
  <c r="AH237" i="1" a="1"/>
  <c r="AH237" i="1" s="1"/>
  <c r="AH296" i="1" a="1"/>
  <c r="AH296" i="1" s="1"/>
  <c r="AH311" i="1" a="1"/>
  <c r="AH311" i="1" s="1"/>
  <c r="AH206" i="1" a="1"/>
  <c r="AH206" i="1" s="1"/>
  <c r="AH621" i="1" a="1"/>
  <c r="AH621" i="1" s="1"/>
  <c r="AH607" i="1" a="1"/>
  <c r="AH607" i="1" s="1"/>
  <c r="AH361" i="1" a="1"/>
  <c r="AH361" i="1" s="1"/>
  <c r="AH644" i="1" a="1"/>
  <c r="AH644" i="1" s="1"/>
  <c r="AH545" i="1" a="1"/>
  <c r="AH545" i="1" s="1"/>
  <c r="AH97" i="1" a="1"/>
  <c r="AH97" i="1" s="1"/>
  <c r="AH64" i="1" a="1"/>
  <c r="AH64" i="1" s="1"/>
  <c r="AH575" i="1" a="1"/>
  <c r="AH575" i="1" s="1"/>
  <c r="AH591" i="1" a="1"/>
  <c r="AH591" i="1" s="1"/>
  <c r="AH553" i="1" a="1"/>
  <c r="AH553" i="1" s="1"/>
  <c r="AH394" i="1" a="1"/>
  <c r="AH394" i="1" s="1"/>
  <c r="AH576" i="1" a="1"/>
  <c r="AH576" i="1" s="1"/>
  <c r="AH307" i="1" a="1"/>
  <c r="AH307" i="1" s="1"/>
  <c r="AH554" i="1" a="1"/>
  <c r="AH554" i="1" s="1"/>
  <c r="AH144" i="1" a="1"/>
  <c r="AH144" i="1" s="1"/>
  <c r="AH22" i="1" a="1"/>
  <c r="AH22" i="1" s="1"/>
  <c r="AH227" i="1" a="1"/>
  <c r="AH227" i="1" s="1"/>
  <c r="AH641" i="1" a="1"/>
  <c r="AH641" i="1" s="1"/>
  <c r="AH500" i="1" a="1"/>
  <c r="AH500" i="1" s="1"/>
  <c r="AH531" i="1" a="1"/>
  <c r="AH531" i="1" s="1"/>
  <c r="AH660" i="1" a="1"/>
  <c r="AH660" i="1" s="1"/>
  <c r="AH503" i="1" a="1"/>
  <c r="AH503" i="1" s="1"/>
  <c r="AH493" i="1" a="1"/>
  <c r="AH493" i="1" s="1"/>
  <c r="AH615" i="1" a="1"/>
  <c r="AH615" i="1" s="1"/>
  <c r="AH565" i="1" a="1"/>
  <c r="AH565" i="1" s="1"/>
  <c r="AH445" i="1" a="1"/>
  <c r="AH445" i="1" s="1"/>
  <c r="AH620" i="1" a="1"/>
  <c r="AH620" i="1" s="1"/>
  <c r="AH65" i="1" a="1"/>
  <c r="AH65" i="1" s="1"/>
  <c r="AH24" i="1" a="1"/>
  <c r="AH24" i="1" s="1"/>
  <c r="AH638" i="1" a="1"/>
  <c r="AH638" i="1" s="1"/>
  <c r="AH318" i="1" a="1"/>
  <c r="AH318" i="1" s="1"/>
  <c r="AH455" i="1" a="1"/>
  <c r="AH455" i="1" s="1"/>
  <c r="AH359" i="1" a="1"/>
  <c r="AH359" i="1" s="1"/>
  <c r="AH358" i="1" a="1"/>
  <c r="AH358" i="1" s="1"/>
  <c r="AH639" i="1" a="1"/>
  <c r="AH639" i="1" s="1"/>
  <c r="AH99" i="1" a="1"/>
  <c r="AH99" i="1" s="1"/>
  <c r="AH208" i="1" a="1"/>
  <c r="AH208" i="1" s="1"/>
  <c r="AH579" i="1" a="1"/>
  <c r="AH579" i="1" s="1"/>
  <c r="AH123" i="1" a="1"/>
  <c r="AH123" i="1" s="1"/>
  <c r="AH427" i="1" a="1"/>
  <c r="AH427" i="1" s="1"/>
  <c r="AH636" i="1" a="1"/>
  <c r="AH636" i="1" s="1"/>
  <c r="AH606" i="1" a="1"/>
  <c r="AH606" i="1" s="1"/>
  <c r="AH410" i="1" a="1"/>
  <c r="AH410" i="1" s="1"/>
  <c r="AH619" i="1" a="1"/>
  <c r="AH619" i="1" s="1"/>
  <c r="AH574" i="1" a="1"/>
  <c r="AH574" i="1" s="1"/>
  <c r="AH239" i="1" a="1"/>
  <c r="AH239" i="1" s="1"/>
  <c r="AI540" i="1" a="1"/>
  <c r="AI540" i="1" s="1"/>
  <c r="AJ540" i="1" a="1"/>
  <c r="AJ540" i="1" s="1"/>
  <c r="AI34" i="1" a="1"/>
  <c r="AI34" i="1" s="1"/>
  <c r="AI473" i="1" a="1"/>
  <c r="AI473" i="1" s="1"/>
  <c r="AI385" i="1" a="1"/>
  <c r="AI385" i="1" s="1"/>
  <c r="AK689" i="1" a="1"/>
  <c r="AK689" i="1" s="1"/>
  <c r="AI201" i="1" a="1"/>
  <c r="AI201" i="1" s="1"/>
  <c r="AI438" i="1" a="1"/>
  <c r="AI438" i="1" s="1"/>
  <c r="AI467" i="1" a="1"/>
  <c r="AI467" i="1" s="1"/>
  <c r="AI653" i="1" a="1"/>
  <c r="AI653" i="1" s="1"/>
  <c r="AI320" i="1" a="1"/>
  <c r="AI320" i="1" s="1"/>
  <c r="AH403" i="1" a="1"/>
  <c r="AH403" i="1" s="1"/>
  <c r="AI403" i="1" a="1"/>
  <c r="AI403" i="1" s="1"/>
  <c r="AI265" i="1" a="1"/>
  <c r="AI265" i="1" s="1"/>
  <c r="AK74" i="1" a="1"/>
  <c r="AK74" i="1" s="1"/>
  <c r="AJ74" i="1" a="1"/>
  <c r="AJ74" i="1" s="1"/>
  <c r="AK698" i="1" a="1"/>
  <c r="AK698" i="1" s="1"/>
  <c r="AI698" i="1" a="1"/>
  <c r="AI698" i="1" s="1"/>
  <c r="AI149" i="1" a="1"/>
  <c r="AI149" i="1" s="1"/>
  <c r="AH676" i="1" a="1"/>
  <c r="AH676" i="1" s="1"/>
  <c r="AI676" i="1" a="1"/>
  <c r="AI676" i="1" s="1"/>
  <c r="AI599" i="1" a="1"/>
  <c r="AI599" i="1" s="1"/>
  <c r="AI578" i="1" a="1"/>
  <c r="AI578" i="1" s="1"/>
  <c r="AI602" i="1" a="1"/>
  <c r="AI602" i="1" s="1"/>
  <c r="AK435" i="1" a="1"/>
  <c r="AK435" i="1" s="1"/>
  <c r="AI148" i="1" a="1"/>
  <c r="AI148" i="1" s="1"/>
  <c r="AI528" i="1" a="1"/>
  <c r="AI528" i="1" s="1"/>
  <c r="AI365" i="1" a="1"/>
  <c r="AI365" i="1" s="1"/>
  <c r="AK460" i="1" a="1"/>
  <c r="AK460" i="1" s="1"/>
  <c r="AI416" i="1" a="1"/>
  <c r="AI416" i="1" s="1"/>
  <c r="AK459" i="1" a="1"/>
  <c r="AK459" i="1" s="1"/>
  <c r="AI487" i="1" a="1"/>
  <c r="AI487" i="1" s="1"/>
  <c r="AI345" i="1" a="1"/>
  <c r="AI345" i="1" s="1"/>
  <c r="AI646" i="1" a="1"/>
  <c r="AI646" i="1" s="1"/>
  <c r="AI269" i="1" a="1"/>
  <c r="AI269" i="1" s="1"/>
  <c r="AI112" i="1" a="1"/>
  <c r="AI112" i="1" s="1"/>
  <c r="AI321" i="1" a="1"/>
  <c r="AI321" i="1" s="1"/>
  <c r="AJ679" i="1" a="1"/>
  <c r="AJ679" i="1" s="1"/>
  <c r="AI381" i="1" a="1"/>
  <c r="AI381" i="1" s="1"/>
  <c r="AJ381" i="1" a="1"/>
  <c r="AJ381" i="1" s="1"/>
  <c r="AJ233" i="1" a="1"/>
  <c r="AJ233" i="1" s="1"/>
  <c r="AI220" i="1" a="1"/>
  <c r="AI220" i="1" s="1"/>
  <c r="AJ663" i="1" a="1"/>
  <c r="AJ663" i="1" s="1"/>
  <c r="AH368" i="1" a="1"/>
  <c r="AH368" i="1" s="1"/>
  <c r="AI368" i="1" a="1"/>
  <c r="AI368" i="1" s="1"/>
  <c r="AI423" i="1" a="1"/>
  <c r="AI423" i="1" s="1"/>
  <c r="AJ423" i="1" a="1"/>
  <c r="AJ423" i="1" s="1"/>
  <c r="AH559" i="1" a="1"/>
  <c r="AH559" i="1" s="1"/>
  <c r="AI559" i="1" a="1"/>
  <c r="AI559" i="1" s="1"/>
  <c r="AK692" i="1" a="1"/>
  <c r="AK692" i="1" s="1"/>
  <c r="AI322" i="1" a="1"/>
  <c r="AI322" i="1" s="1"/>
  <c r="AH317" i="1" a="1"/>
  <c r="AH317" i="1" s="1"/>
  <c r="AI317" i="1" a="1"/>
  <c r="AI317" i="1" s="1"/>
  <c r="AI161" i="1" a="1"/>
  <c r="AI161" i="1" s="1"/>
  <c r="AJ386" i="1" a="1"/>
  <c r="AJ386" i="1" s="1"/>
  <c r="AH386" i="1" a="1"/>
  <c r="AH386" i="1" s="1"/>
  <c r="AH258" i="1" a="1"/>
  <c r="AH258" i="1" s="1"/>
  <c r="AI258" i="1" a="1"/>
  <c r="AI258" i="1" s="1"/>
  <c r="AI454" i="1" a="1"/>
  <c r="AI454" i="1" s="1"/>
  <c r="AI466" i="1" a="1"/>
  <c r="AI466" i="1" s="1"/>
  <c r="AI603" i="1" a="1"/>
  <c r="AI603" i="1" s="1"/>
  <c r="AI249" i="1" a="1"/>
  <c r="AI249" i="1" s="1"/>
  <c r="AI102" i="1" a="1"/>
  <c r="AI102" i="1" s="1"/>
  <c r="AI451" i="1" a="1"/>
  <c r="AI451" i="1" s="1"/>
  <c r="AH309" i="1" a="1"/>
  <c r="AH309" i="1" s="1"/>
  <c r="AJ435" i="1" a="1"/>
  <c r="AJ435" i="1" s="1"/>
  <c r="AH236" i="1" a="1"/>
  <c r="AH236" i="1" s="1"/>
  <c r="AH450" i="1" a="1"/>
  <c r="AH450" i="1" s="1"/>
  <c r="AI146" i="1" a="1"/>
  <c r="AI146" i="1" s="1"/>
  <c r="AI336" i="1" a="1"/>
  <c r="AI336" i="1" s="1"/>
  <c r="AI666" i="1" a="1"/>
  <c r="AI666" i="1" s="1"/>
  <c r="AI582" i="1" a="1"/>
  <c r="AI582" i="1" s="1"/>
  <c r="AK56" i="1" a="1"/>
  <c r="AK56" i="1" s="1"/>
  <c r="AK475" i="1" a="1"/>
  <c r="AK475" i="1" s="1"/>
  <c r="AI185" i="1" a="1"/>
  <c r="AI185" i="1" s="1"/>
  <c r="AJ25" i="1" a="1"/>
  <c r="AJ25" i="1" s="1"/>
  <c r="AI25" i="1" a="1"/>
  <c r="AI25" i="1" s="1"/>
  <c r="AJ610" i="1" a="1"/>
  <c r="AJ610" i="1" s="1"/>
  <c r="AJ417" i="1" a="1"/>
  <c r="AJ417" i="1" s="1"/>
  <c r="AI519" i="1" a="1"/>
  <c r="AI519" i="1" s="1"/>
  <c r="AK160" i="1" a="1"/>
  <c r="AK160" i="1" s="1"/>
  <c r="AH444" i="1" a="1"/>
  <c r="AH444" i="1" s="1"/>
  <c r="AI444" i="1" a="1"/>
  <c r="AI444" i="1" s="1"/>
  <c r="AI362" i="1" a="1"/>
  <c r="AI362" i="1" s="1"/>
  <c r="AH362" i="1" a="1"/>
  <c r="AH362" i="1" s="1"/>
  <c r="AJ199" i="1" a="1"/>
  <c r="AJ199" i="1" s="1"/>
  <c r="AI199" i="1" a="1"/>
  <c r="AI199" i="1" s="1"/>
  <c r="AJ609" i="1" a="1"/>
  <c r="AJ609" i="1" s="1"/>
  <c r="AI432" i="1" a="1"/>
  <c r="AI432" i="1" s="1"/>
  <c r="AJ234" i="1" a="1"/>
  <c r="AJ234" i="1" s="1"/>
  <c r="AH369" i="1" a="1"/>
  <c r="AH369" i="1" s="1"/>
  <c r="AI369" i="1" a="1"/>
  <c r="AI369" i="1" s="1"/>
  <c r="AJ390" i="1" a="1"/>
  <c r="AJ390" i="1" s="1"/>
  <c r="AI390" i="1" a="1"/>
  <c r="AI390" i="1" s="1"/>
  <c r="AH633" i="1" a="1"/>
  <c r="AH633" i="1" s="1"/>
  <c r="AH310" i="1" a="1"/>
  <c r="AH310" i="1" s="1"/>
  <c r="AI310" i="1" a="1"/>
  <c r="AI310" i="1" s="1"/>
  <c r="AI600" i="1" a="1"/>
  <c r="AI600" i="1" s="1"/>
  <c r="AH560" i="1" a="1"/>
  <c r="AH560" i="1" s="1"/>
  <c r="AI191" i="1" a="1"/>
  <c r="AI191" i="1" s="1"/>
  <c r="AI431" i="1" a="1"/>
  <c r="AI431" i="1" s="1"/>
  <c r="AI435" i="1" a="1"/>
  <c r="AI435" i="1" s="1"/>
  <c r="AH578" i="1" a="1"/>
  <c r="AH578" i="1" s="1"/>
  <c r="AI601" i="1" a="1"/>
  <c r="AI601" i="1" s="1"/>
  <c r="AH128" i="1" a="1"/>
  <c r="AH128" i="1" s="1"/>
  <c r="AH133" i="1" a="1"/>
  <c r="AH133" i="1" s="1"/>
  <c r="AI133" i="1" a="1"/>
  <c r="AI133" i="1" s="1"/>
  <c r="AH135" i="1" a="1"/>
  <c r="AH135" i="1" s="1"/>
  <c r="AI135" i="1" a="1"/>
  <c r="AI135" i="1" s="1"/>
  <c r="AJ585" i="1" a="1"/>
  <c r="AJ585" i="1" s="1"/>
  <c r="AH211" i="1" a="1"/>
  <c r="AH211" i="1" s="1"/>
  <c r="AI211" i="1" a="1"/>
  <c r="AI211" i="1" s="1"/>
  <c r="AK434" i="1" a="1"/>
  <c r="AK434" i="1" s="1"/>
  <c r="AJ611" i="1" a="1"/>
  <c r="AJ611" i="1" s="1"/>
  <c r="AH66" i="1" a="1"/>
  <c r="AH66" i="1" s="1"/>
  <c r="AI66" i="1" a="1"/>
  <c r="AI66" i="1" s="1"/>
  <c r="AI119" i="1" a="1"/>
  <c r="AI119" i="1" s="1"/>
  <c r="AJ119" i="1" a="1"/>
  <c r="AJ119" i="1" s="1"/>
  <c r="AH568" i="1" a="1"/>
  <c r="AH568" i="1" s="1"/>
  <c r="AI568" i="1" a="1"/>
  <c r="AI568" i="1" s="1"/>
  <c r="AI627" i="1" a="1"/>
  <c r="AI627" i="1" s="1"/>
  <c r="AH627" i="1" a="1"/>
  <c r="AH627" i="1" s="1"/>
  <c r="AI699" i="1" a="1"/>
  <c r="AI699" i="1" s="1"/>
  <c r="AJ699" i="1" a="1"/>
  <c r="AJ699" i="1" s="1"/>
  <c r="AH605" i="1" a="1"/>
  <c r="AH605" i="1" s="1"/>
  <c r="AI477" i="1" a="1"/>
  <c r="AI477" i="1" s="1"/>
  <c r="AJ431" i="1" a="1"/>
  <c r="AJ431" i="1" s="1"/>
  <c r="AI98" i="1" a="1"/>
  <c r="AI98" i="1" s="1"/>
  <c r="AI465" i="1" a="1"/>
  <c r="AI465" i="1" s="1"/>
  <c r="AI96" i="1" a="1"/>
  <c r="AI96" i="1" s="1"/>
  <c r="AK512" i="1" a="1"/>
  <c r="AK512" i="1" s="1"/>
  <c r="AJ449" i="1" a="1"/>
  <c r="AJ449" i="1" s="1"/>
  <c r="AI449" i="1" a="1"/>
  <c r="AI449" i="1" s="1"/>
  <c r="AI520" i="1" a="1"/>
  <c r="AI520" i="1" s="1"/>
  <c r="AI323" i="1" a="1"/>
  <c r="AI323" i="1" s="1"/>
  <c r="AH572" i="1" a="1"/>
  <c r="AH572" i="1" s="1"/>
  <c r="AI572" i="1" a="1"/>
  <c r="AI572" i="1" s="1"/>
  <c r="AI229" i="1" a="1"/>
  <c r="AI229" i="1" s="1"/>
  <c r="AH229" i="1" a="1"/>
  <c r="AH229" i="1" s="1"/>
  <c r="AI505" i="1" a="1"/>
  <c r="AI505" i="1" s="1"/>
  <c r="AH366" i="1" a="1"/>
  <c r="AH366" i="1" s="1"/>
  <c r="AI366" i="1" a="1"/>
  <c r="AI366" i="1" s="1"/>
  <c r="AI524" i="1" a="1"/>
  <c r="AI524" i="1" s="1"/>
  <c r="AI145" i="1" a="1"/>
  <c r="AI145" i="1" s="1"/>
  <c r="AK145" i="1" a="1"/>
  <c r="AK145" i="1" s="1"/>
  <c r="AI570" i="1" a="1"/>
  <c r="AI570" i="1" s="1"/>
  <c r="AH570" i="1" a="1"/>
  <c r="AH570" i="1" s="1"/>
  <c r="AH330" i="1" a="1"/>
  <c r="AH330" i="1" s="1"/>
  <c r="AJ330" i="1" a="1"/>
  <c r="AJ330" i="1" s="1"/>
  <c r="AI147" i="1" a="1"/>
  <c r="AI147" i="1" s="1"/>
  <c r="AH129" i="1" a="1"/>
  <c r="AH129" i="1" s="1"/>
  <c r="AJ47" i="1" a="1"/>
  <c r="AJ47" i="1" s="1"/>
  <c r="AK422" i="1" a="1"/>
  <c r="AK422" i="1" s="1"/>
  <c r="AK458" i="1" a="1"/>
  <c r="AK458" i="1" s="1"/>
  <c r="AK242" i="1" a="1"/>
  <c r="AK242" i="1" s="1"/>
  <c r="AI242" i="1" a="1"/>
  <c r="AI242" i="1" s="1"/>
  <c r="AI425" i="1" a="1"/>
  <c r="AI425" i="1" s="1"/>
  <c r="AJ27" i="1" a="1"/>
  <c r="AJ27" i="1" s="1"/>
  <c r="AI27" i="1" a="1"/>
  <c r="AI27" i="1" s="1"/>
  <c r="AJ433" i="1" a="1"/>
  <c r="AJ433" i="1" s="1"/>
  <c r="AI402" i="1" a="1"/>
  <c r="AI402" i="1" s="1"/>
  <c r="AH402" i="1" a="1"/>
  <c r="AH402" i="1" s="1"/>
  <c r="AH230" i="1" a="1"/>
  <c r="AH230" i="1" s="1"/>
  <c r="AI230" i="1" a="1"/>
  <c r="AI230" i="1" s="1"/>
  <c r="AH569" i="1" a="1"/>
  <c r="AH569" i="1" s="1"/>
  <c r="AI647" i="1" a="1"/>
  <c r="AI647" i="1" s="1"/>
  <c r="AJ389" i="1" a="1"/>
  <c r="AJ389" i="1" s="1"/>
  <c r="AI389" i="1" a="1"/>
  <c r="AI389" i="1" s="1"/>
  <c r="AI314" i="1" a="1"/>
  <c r="AI314" i="1" s="1"/>
  <c r="AH314" i="1" a="1"/>
  <c r="AH314" i="1" s="1"/>
  <c r="AH674" i="1" a="1"/>
  <c r="AH674" i="1" s="1"/>
  <c r="AI546" i="1" a="1"/>
  <c r="AI546" i="1" s="1"/>
  <c r="AJ546" i="1" a="1"/>
  <c r="AJ546" i="1" s="1"/>
  <c r="AI50" i="1" a="1"/>
  <c r="AI50" i="1" s="1"/>
  <c r="AJ584" i="1" a="1"/>
  <c r="AJ584" i="1" s="1"/>
  <c r="AH454" i="1" a="1"/>
  <c r="AH454" i="1" s="1"/>
  <c r="AJ680" i="1" a="1"/>
  <c r="AJ680" i="1" s="1"/>
  <c r="AJ482" i="1" a="1"/>
  <c r="AJ482" i="1" s="1"/>
  <c r="AI561" i="1" a="1"/>
  <c r="AI561" i="1" s="1"/>
  <c r="AI624" i="1" a="1"/>
  <c r="AI624" i="1" s="1"/>
  <c r="AJ608" i="1" a="1"/>
  <c r="AJ608" i="1" s="1"/>
  <c r="AJ631" i="1" a="1"/>
  <c r="AJ631" i="1" s="1"/>
  <c r="AJ583" i="1" a="1"/>
  <c r="AJ583" i="1" s="1"/>
  <c r="AK373" i="1" a="1"/>
  <c r="AK373" i="1" s="1"/>
  <c r="AI373" i="1" a="1"/>
  <c r="AI373" i="1" s="1"/>
  <c r="AI675" i="1" a="1"/>
  <c r="AI675" i="1" s="1"/>
  <c r="AH675" i="1" a="1"/>
  <c r="AH675" i="1" s="1"/>
  <c r="AJ329" i="1" a="1"/>
  <c r="AJ329" i="1" s="1"/>
  <c r="AI329" i="1" a="1"/>
  <c r="AI329" i="1" s="1"/>
  <c r="AI367" i="1" a="1"/>
  <c r="AI367" i="1" s="1"/>
  <c r="AJ180" i="1" a="1"/>
  <c r="AJ180" i="1" s="1"/>
  <c r="AI180" i="1" a="1"/>
  <c r="AI180" i="1" s="1"/>
  <c r="AK687" i="1" a="1"/>
  <c r="AK687" i="1" s="1"/>
  <c r="AI687" i="1" a="1"/>
  <c r="AI687" i="1" s="1"/>
  <c r="AK664" i="1" a="1"/>
  <c r="AK664" i="1" s="1"/>
  <c r="AH259" i="1" a="1"/>
  <c r="AH259" i="1" s="1"/>
  <c r="AI259" i="1" a="1"/>
  <c r="AI259" i="1" s="1"/>
  <c r="AK593" i="1" a="1"/>
  <c r="AK593" i="1" s="1"/>
  <c r="AJ50" i="1" a="1"/>
  <c r="AJ50" i="1" s="1"/>
  <c r="AI341" i="1" a="1"/>
  <c r="AI341" i="1" s="1"/>
  <c r="AH573" i="1" a="1"/>
  <c r="AH573" i="1" s="1"/>
  <c r="AH96" i="1" a="1"/>
  <c r="AH96" i="1" s="1"/>
  <c r="AI453" i="1" a="1"/>
  <c r="AI453" i="1" s="1"/>
  <c r="AI688" i="1" a="1"/>
  <c r="AI688" i="1" s="1"/>
  <c r="AI393" i="1" a="1"/>
  <c r="AI393" i="1" s="1"/>
  <c r="AI521" i="1" a="1"/>
  <c r="AI521" i="1" s="1"/>
  <c r="AI474" i="1" a="1"/>
  <c r="AI474" i="1" s="1"/>
  <c r="AK241" i="1" a="1"/>
  <c r="AK241" i="1" s="1"/>
  <c r="AI241" i="1" a="1"/>
  <c r="AI241" i="1" s="1"/>
  <c r="AI478" i="1" a="1"/>
  <c r="AI478" i="1" s="1"/>
  <c r="AH481" i="1" a="1"/>
  <c r="AH481" i="1" s="1"/>
  <c r="AI481" i="1" a="1"/>
  <c r="AI481" i="1" s="1"/>
  <c r="AI305" i="1" a="1"/>
  <c r="AI305" i="1" s="1"/>
  <c r="AK166" i="1" a="1"/>
  <c r="AK166" i="1" s="1"/>
  <c r="AJ166" i="1" a="1"/>
  <c r="AJ166" i="1" s="1"/>
  <c r="AJ630" i="1" a="1"/>
  <c r="AJ630" i="1" s="1"/>
  <c r="AJ678" i="1" a="1"/>
  <c r="AJ678" i="1" s="1"/>
  <c r="AI67" i="1" a="1"/>
  <c r="AI67" i="1" s="1"/>
  <c r="AH67" i="1" a="1"/>
  <c r="AH67" i="1" s="1"/>
  <c r="AI450" i="1" a="1"/>
  <c r="AI450" i="1" s="1"/>
  <c r="AH451" i="1" a="1"/>
  <c r="AH451" i="1" s="1"/>
  <c r="AL650" i="1"/>
  <c r="AL447" i="1"/>
  <c r="AL253" i="1"/>
  <c r="AR253" i="1" s="1"/>
  <c r="AL324" i="1"/>
  <c r="AR324" i="1" s="1"/>
  <c r="AL426" i="1"/>
  <c r="AL415" i="1"/>
  <c r="AL562" i="1"/>
  <c r="AL542" i="1"/>
  <c r="AL212" i="1"/>
  <c r="AR212" i="1" s="1"/>
  <c r="AL131" i="1"/>
  <c r="AL215" i="1"/>
  <c r="AR215" i="1" s="1"/>
  <c r="AL472" i="1"/>
  <c r="AL169" i="1"/>
  <c r="AL598" i="1"/>
  <c r="AL492" i="1"/>
  <c r="AR492" i="1" s="1"/>
  <c r="AL162" i="1"/>
  <c r="AL16" i="1"/>
  <c r="AR16" i="1" s="1"/>
  <c r="AL398" i="1"/>
  <c r="AR398" i="1" s="1"/>
  <c r="AL419" i="1"/>
  <c r="AL121" i="1"/>
  <c r="AL581" i="1"/>
  <c r="AL188" i="1"/>
  <c r="AL370" i="1"/>
  <c r="AL408" i="1"/>
  <c r="AL23" i="1"/>
  <c r="AL497" i="1"/>
  <c r="AR497" i="1" s="1"/>
  <c r="AL479" i="1"/>
  <c r="AL245" i="1"/>
  <c r="AL76" i="1"/>
  <c r="AR76" i="1" s="1"/>
  <c r="AL218" i="1"/>
  <c r="AR218" i="1" s="1"/>
  <c r="AL247" i="1"/>
  <c r="AL113" i="1"/>
  <c r="AR113" i="1" s="1"/>
  <c r="AL573" i="1"/>
  <c r="AL125" i="1"/>
  <c r="AL36" i="1"/>
  <c r="AL224" i="1"/>
  <c r="AR224" i="1" s="1"/>
  <c r="AL353" i="1"/>
  <c r="AL431" i="1"/>
  <c r="AL549" i="1"/>
  <c r="AL395" i="1"/>
  <c r="AL146" i="1"/>
  <c r="AL351" i="1"/>
  <c r="AR351" i="1" s="1"/>
  <c r="AL62" i="1"/>
  <c r="AR62" i="1" s="1"/>
  <c r="AL21" i="1"/>
  <c r="AL292" i="1"/>
  <c r="AR292" i="1" s="1"/>
  <c r="AL342" i="1"/>
  <c r="AL167" i="1"/>
  <c r="AL119" i="1"/>
  <c r="AL264" i="1"/>
  <c r="AL557" i="1"/>
  <c r="AL670" i="1"/>
  <c r="AR670" i="1" s="1"/>
  <c r="AL197" i="1"/>
  <c r="AR197" i="1" s="1"/>
  <c r="AL308" i="1"/>
  <c r="AL274" i="1"/>
  <c r="AL255" i="1"/>
  <c r="AR255" i="1" s="1"/>
  <c r="AL669" i="1"/>
  <c r="AR669" i="1" s="1"/>
  <c r="AL172" i="1"/>
  <c r="AL290" i="1"/>
  <c r="AR290" i="1" s="1"/>
  <c r="AL63" i="1"/>
  <c r="AR63" i="1" s="1"/>
  <c r="AL442" i="1"/>
  <c r="AL592" i="1"/>
  <c r="AL462" i="1"/>
  <c r="AL476" i="1"/>
  <c r="AL81" i="1"/>
  <c r="AR81" i="1" s="1"/>
  <c r="AL383" i="1"/>
  <c r="AR383" i="1" s="1"/>
  <c r="AL110" i="1"/>
  <c r="AR110" i="1" s="1"/>
  <c r="AL512" i="1"/>
  <c r="AL405" i="1"/>
  <c r="AL148" i="1"/>
  <c r="AL266" i="1"/>
  <c r="AL328" i="1"/>
  <c r="AR328" i="1" s="1"/>
  <c r="AL198" i="1"/>
  <c r="AR198" i="1" s="1"/>
  <c r="AL449" i="1"/>
  <c r="AL520" i="1"/>
  <c r="AL652" i="1"/>
  <c r="AL323" i="1"/>
  <c r="AL178" i="1"/>
  <c r="AL151" i="1"/>
  <c r="AR151" i="1" s="1"/>
  <c r="AL681" i="1"/>
  <c r="AL480" i="1"/>
  <c r="AL477" i="1"/>
  <c r="AL464" i="1"/>
  <c r="AL299" i="1"/>
  <c r="AR299" i="1" s="1"/>
  <c r="AL120" i="1"/>
  <c r="AR120" i="1" s="1"/>
  <c r="AL289" i="1"/>
  <c r="AL437" i="1"/>
  <c r="AL355" i="1"/>
  <c r="AL130" i="1"/>
  <c r="AL103" i="1"/>
  <c r="AR103" i="1" s="1"/>
  <c r="AL69" i="1"/>
  <c r="AL6" i="1"/>
  <c r="AR6" i="1" s="1"/>
  <c r="AL140" i="1"/>
  <c r="AR140" i="1" s="1"/>
  <c r="AL326" i="1"/>
  <c r="AR326" i="1" s="1"/>
  <c r="AL59" i="1"/>
  <c r="AL55" i="1"/>
  <c r="AL335" i="1"/>
  <c r="AR335" i="1" s="1"/>
  <c r="AL586" i="1"/>
  <c r="AL486" i="1"/>
  <c r="AR486" i="1" s="1"/>
  <c r="AL141" i="1"/>
  <c r="AR141" i="1" s="1"/>
  <c r="AL84" i="1"/>
  <c r="AR84" i="1" s="1"/>
  <c r="AL250" i="1"/>
  <c r="AL159" i="1"/>
  <c r="AL522" i="1"/>
  <c r="AL525" i="1"/>
  <c r="AL116" i="1"/>
  <c r="AR116" i="1" s="1"/>
  <c r="AL106" i="1"/>
  <c r="AR106" i="1" s="1"/>
  <c r="AL422" i="1"/>
  <c r="AL655" i="1"/>
  <c r="AL541" i="1"/>
  <c r="AR541" i="1" s="1"/>
  <c r="AL268" i="1"/>
  <c r="AL312" i="1"/>
  <c r="AL327" i="1"/>
  <c r="AL94" i="1"/>
  <c r="AL458" i="1"/>
  <c r="AL285" i="1"/>
  <c r="AL60" i="1"/>
  <c r="AR60" i="1" s="1"/>
  <c r="AL242" i="1"/>
  <c r="AL288" i="1"/>
  <c r="AL182" i="1"/>
  <c r="AL658" i="1"/>
  <c r="AR658" i="1" s="1"/>
  <c r="AL425" i="1"/>
  <c r="AL662" i="1"/>
  <c r="AL404" i="1"/>
  <c r="AL243" i="1"/>
  <c r="AL42" i="1"/>
  <c r="AR42" i="1" s="1"/>
  <c r="AL39" i="1"/>
  <c r="AL397" i="1"/>
  <c r="AR397" i="1" s="1"/>
  <c r="AL548" i="1"/>
  <c r="AL27" i="1"/>
  <c r="AL399" i="1"/>
  <c r="AR399" i="1" s="1"/>
  <c r="AL293" i="1"/>
  <c r="AR293" i="1" s="1"/>
  <c r="AL315" i="1"/>
  <c r="AL18" i="1"/>
  <c r="AR18" i="1" s="1"/>
  <c r="AL31" i="1"/>
  <c r="AL13" i="1"/>
  <c r="AR13" i="1" s="1"/>
  <c r="AL414" i="1"/>
  <c r="AL61" i="1"/>
  <c r="AR61" i="1" s="1"/>
  <c r="AL270" i="1"/>
  <c r="AL433" i="1"/>
  <c r="AL680" i="1"/>
  <c r="AL693" i="1"/>
  <c r="AL612" i="1"/>
  <c r="AL68" i="1"/>
  <c r="AL226" i="1"/>
  <c r="AR226" i="1" s="1"/>
  <c r="AL143" i="1"/>
  <c r="AR143" i="1" s="1"/>
  <c r="AL482" i="1"/>
  <c r="AL213" i="1"/>
  <c r="AR213" i="1" s="1"/>
  <c r="AL28" i="1"/>
  <c r="AR28" i="1" s="1"/>
  <c r="AL90" i="1"/>
  <c r="AR90" i="1" s="1"/>
  <c r="AL302" i="1"/>
  <c r="AR302" i="1" s="1"/>
  <c r="AL561" i="1"/>
  <c r="AL511" i="1"/>
  <c r="AR511" i="1" s="1"/>
  <c r="AL485" i="1"/>
  <c r="AR485" i="1" s="1"/>
  <c r="AL44" i="1"/>
  <c r="AR44" i="1" s="1"/>
  <c r="AL272" i="1"/>
  <c r="AL271" i="1"/>
  <c r="AL624" i="1"/>
  <c r="AL608" i="1"/>
  <c r="AL631" i="1"/>
  <c r="AL628" i="1"/>
  <c r="AL203" i="1"/>
  <c r="AL202" i="1"/>
  <c r="AL232" i="1"/>
  <c r="AL158" i="1"/>
  <c r="AR158" i="1" s="1"/>
  <c r="AL494" i="1"/>
  <c r="AR494" i="1" s="1"/>
  <c r="AL332" i="1"/>
  <c r="AL163" i="1"/>
  <c r="AL41" i="1"/>
  <c r="AL441" i="1"/>
  <c r="AL583" i="1"/>
  <c r="AL373" i="1"/>
  <c r="AL484" i="1"/>
  <c r="AR484" i="1" s="1"/>
  <c r="AL194" i="1"/>
  <c r="AL127" i="1"/>
  <c r="AL129" i="1"/>
  <c r="AL654" i="1"/>
  <c r="AR654" i="1" s="1"/>
  <c r="AL181" i="1"/>
  <c r="AR181" i="1" s="1"/>
  <c r="AL235" i="1"/>
  <c r="AL105" i="1"/>
  <c r="AR105" i="1" s="1"/>
  <c r="AL406" i="1"/>
  <c r="AL7" i="1"/>
  <c r="AR7" i="1" s="1"/>
  <c r="AL374" i="1"/>
  <c r="AR374" i="1" s="1"/>
  <c r="AL329" i="1"/>
  <c r="AL294" i="1"/>
  <c r="AR294" i="1" s="1"/>
  <c r="AL588" i="1"/>
  <c r="AR588" i="1" s="1"/>
  <c r="AL371" i="1"/>
  <c r="AL50" i="1"/>
  <c r="AL117" i="1"/>
  <c r="AR117" i="1" s="1"/>
  <c r="AL12" i="1"/>
  <c r="AR12" i="1" s="1"/>
  <c r="AL392" i="1"/>
  <c r="AR392" i="1" s="1"/>
  <c r="AL286" i="1"/>
  <c r="AL387" i="1"/>
  <c r="AL216" i="1"/>
  <c r="AR216" i="1" s="1"/>
  <c r="AL508" i="1"/>
  <c r="AR508" i="1" s="1"/>
  <c r="AL91" i="1"/>
  <c r="AR91" i="1" s="1"/>
  <c r="AL138" i="1"/>
  <c r="AR138" i="1" s="1"/>
  <c r="AL142" i="1"/>
  <c r="AR142" i="1" s="1"/>
  <c r="AL241" i="1"/>
  <c r="AL316" i="1"/>
  <c r="AR316" i="1" s="1"/>
  <c r="AL424" i="1"/>
  <c r="AR424" i="1" s="1"/>
  <c r="AL590" i="1"/>
  <c r="AR590" i="1" s="1"/>
  <c r="AL349" i="1"/>
  <c r="AR349" i="1" s="1"/>
  <c r="AL420" i="1"/>
  <c r="AL114" i="1"/>
  <c r="AL118" i="1"/>
  <c r="AR118" i="1" s="1"/>
  <c r="AL526" i="1"/>
  <c r="AR526" i="1" s="1"/>
  <c r="AL564" i="1"/>
  <c r="AR564" i="1" s="1"/>
  <c r="AL83" i="1"/>
  <c r="AR83" i="1" s="1"/>
  <c r="AL190" i="1"/>
  <c r="AL30" i="1"/>
  <c r="AL334" i="1"/>
  <c r="AR334" i="1" s="1"/>
  <c r="AL186" i="1"/>
  <c r="AL166" i="1"/>
  <c r="AL54" i="1"/>
  <c r="AL48" i="1"/>
  <c r="AL86" i="1"/>
  <c r="AR86" i="1" s="1"/>
  <c r="AL87" i="1"/>
  <c r="AR87" i="1" s="1"/>
  <c r="AL17" i="1"/>
  <c r="AR17" i="1" s="1"/>
  <c r="AL453" i="1"/>
  <c r="AL540" i="1"/>
  <c r="AL331" i="1"/>
  <c r="AL34" i="1"/>
  <c r="AL382" i="1"/>
  <c r="AR382" i="1" s="1"/>
  <c r="AL700" i="1"/>
  <c r="AR700" i="1" s="1"/>
  <c r="AL275" i="1"/>
  <c r="AL352" i="1"/>
  <c r="AR352" i="1" s="1"/>
  <c r="AL246" i="1"/>
  <c r="AL473" i="1"/>
  <c r="AL584" i="1"/>
  <c r="AL325" i="1"/>
  <c r="AR325" i="1" s="1"/>
  <c r="AL347" i="1"/>
  <c r="AL128" i="1"/>
  <c r="AL191" i="1"/>
  <c r="AL547" i="1"/>
  <c r="AL385" i="1"/>
  <c r="AL452" i="1"/>
  <c r="AL75" i="1"/>
  <c r="AR75" i="1" s="1"/>
  <c r="AL26" i="1"/>
  <c r="AR26" i="1" s="1"/>
  <c r="AL343" i="1"/>
  <c r="AL126" i="1"/>
  <c r="AL689" i="1"/>
  <c r="AL201" i="1"/>
  <c r="AL438" i="1"/>
  <c r="AL244" i="1"/>
  <c r="AL51" i="1"/>
  <c r="AL168" i="1"/>
  <c r="AL467" i="1"/>
  <c r="AL273" i="1"/>
  <c r="AL333" i="1"/>
  <c r="AL276" i="1"/>
  <c r="AR276" i="1" s="1"/>
  <c r="AL89" i="1"/>
  <c r="AR89" i="1" s="1"/>
  <c r="AL102" i="1"/>
  <c r="AL695" i="1"/>
  <c r="AR695" i="1" s="1"/>
  <c r="AL653" i="1"/>
  <c r="AL396" i="1"/>
  <c r="AR396" i="1" s="1"/>
  <c r="AL43" i="1"/>
  <c r="AR43" i="1" s="1"/>
  <c r="AL320" i="1"/>
  <c r="AL150" i="1"/>
  <c r="AR150" i="1" s="1"/>
  <c r="AL85" i="1"/>
  <c r="AR85" i="1" s="1"/>
  <c r="AL101" i="1"/>
  <c r="AL37" i="1"/>
  <c r="AL265" i="1"/>
  <c r="AL109" i="1"/>
  <c r="AL108" i="1"/>
  <c r="AR108" i="1" s="1"/>
  <c r="AL421" i="1"/>
  <c r="AL5" i="1"/>
  <c r="AR5" i="1" s="1"/>
  <c r="AL71" i="1"/>
  <c r="AL348" i="1"/>
  <c r="AR348" i="1" s="1"/>
  <c r="AL384" i="1"/>
  <c r="AR384" i="1" s="1"/>
  <c r="AL365" i="1"/>
  <c r="AL460" i="1"/>
  <c r="AL115" i="1"/>
  <c r="AR115" i="1" s="1"/>
  <c r="AL340" i="1"/>
  <c r="AL192" i="1"/>
  <c r="AL269" i="1"/>
  <c r="AL291" i="1"/>
  <c r="AR291" i="1" s="1"/>
  <c r="AL112" i="1"/>
  <c r="AL287" i="1"/>
  <c r="AL46" i="1"/>
  <c r="AR46" i="1" s="1"/>
  <c r="AL381" i="1"/>
  <c r="AL164" i="1"/>
  <c r="AL11" i="1"/>
  <c r="AR11" i="1" s="1"/>
  <c r="AL72" i="1"/>
  <c r="AL220" i="1"/>
  <c r="AL134" i="1"/>
  <c r="AL29" i="1"/>
  <c r="AR29" i="1" s="1"/>
  <c r="AL45" i="1"/>
  <c r="AR45" i="1" s="1"/>
  <c r="AL278" i="1"/>
  <c r="AR278" i="1" s="1"/>
  <c r="AL423" i="1"/>
  <c r="AL223" i="1"/>
  <c r="AR223" i="1" s="1"/>
  <c r="AL339" i="1"/>
  <c r="AL599" i="1"/>
  <c r="AL309" i="1"/>
  <c r="AL436" i="1"/>
  <c r="AL19" i="1"/>
  <c r="AR19" i="1" s="1"/>
  <c r="AL336" i="1"/>
  <c r="AL666" i="1"/>
  <c r="AL582" i="1"/>
  <c r="AL252" i="1"/>
  <c r="AL147" i="1"/>
  <c r="AL96" i="1"/>
  <c r="AL70" i="1"/>
  <c r="AL281" i="1"/>
  <c r="AR281" i="1" s="1"/>
  <c r="AL622" i="1"/>
  <c r="AR622" i="1" s="1"/>
  <c r="AL672" i="1"/>
  <c r="AR672" i="1" s="1"/>
  <c r="AL306" i="1"/>
  <c r="AR306" i="1" s="1"/>
  <c r="AL56" i="1"/>
  <c r="AL79" i="1"/>
  <c r="AR79" i="1" s="1"/>
  <c r="AL475" i="1"/>
  <c r="AL185" i="1"/>
  <c r="AL440" i="1"/>
  <c r="AR440" i="1" s="1"/>
  <c r="AL372" i="1"/>
  <c r="AR372" i="1" s="1"/>
  <c r="AL418" i="1"/>
  <c r="AL25" i="1"/>
  <c r="AL95" i="1"/>
  <c r="AL571" i="1"/>
  <c r="AR571" i="1" s="1"/>
  <c r="AL601" i="1"/>
  <c r="AL301" i="1"/>
  <c r="AL92" i="1"/>
  <c r="AR92" i="1" s="1"/>
  <c r="AL346" i="1"/>
  <c r="AL303" i="1"/>
  <c r="AR303" i="1" s="1"/>
  <c r="AL610" i="1"/>
  <c r="AL177" i="1"/>
  <c r="AR177" i="1" s="1"/>
  <c r="AL677" i="1"/>
  <c r="AL165" i="1"/>
  <c r="AL124" i="1"/>
  <c r="AL280" i="1"/>
  <c r="AR280" i="1" s="1"/>
  <c r="AL417" i="1"/>
  <c r="AL519" i="1"/>
  <c r="AL589" i="1"/>
  <c r="AR589" i="1" s="1"/>
  <c r="AL236" i="1"/>
  <c r="AL170" i="1"/>
  <c r="AL160" i="1"/>
  <c r="AL38" i="1"/>
  <c r="AL214" i="1"/>
  <c r="AR214" i="1" s="1"/>
  <c r="AL93" i="1"/>
  <c r="AR93" i="1" s="1"/>
  <c r="AL199" i="1"/>
  <c r="AL609" i="1"/>
  <c r="AL432" i="1"/>
  <c r="AL251" i="1"/>
  <c r="AL9" i="1"/>
  <c r="AL53" i="1"/>
  <c r="AL390" i="1"/>
  <c r="AL219" i="1"/>
  <c r="AR219" i="1" s="1"/>
  <c r="AL204" i="1"/>
  <c r="AL304" i="1"/>
  <c r="AL591" i="1"/>
  <c r="AL643" i="1"/>
  <c r="AL189" i="1"/>
  <c r="AL32" i="1"/>
  <c r="AL597" i="1"/>
  <c r="AL558" i="1"/>
  <c r="AL553" i="1"/>
  <c r="AL444" i="1"/>
  <c r="AL535" i="1"/>
  <c r="AL362" i="1"/>
  <c r="AL551" i="1"/>
  <c r="AL207" i="1"/>
  <c r="AL369" i="1"/>
  <c r="AL604" i="1"/>
  <c r="AL310" i="1"/>
  <c r="AL14" i="1"/>
  <c r="AL518" i="1"/>
  <c r="AL618" i="1"/>
  <c r="AL133" i="1"/>
  <c r="AL135" i="1"/>
  <c r="AL517" i="1"/>
  <c r="AL648" i="1"/>
  <c r="AL637" i="1"/>
  <c r="AL471" i="1"/>
  <c r="AL210" i="1"/>
  <c r="AL211" i="1"/>
  <c r="AL195" i="1"/>
  <c r="AL66" i="1"/>
  <c r="AL254" i="1"/>
  <c r="AL568" i="1"/>
  <c r="AL357" i="1"/>
  <c r="AL514" i="1"/>
  <c r="AL428" i="1"/>
  <c r="AL111" i="1"/>
  <c r="AL572" i="1"/>
  <c r="AL468" i="1"/>
  <c r="AL229" i="1"/>
  <c r="AL501" i="1"/>
  <c r="AL502" i="1"/>
  <c r="AL174" i="1"/>
  <c r="AL300" i="1"/>
  <c r="AL330" i="1"/>
  <c r="AL556" i="1"/>
  <c r="AL577" i="1"/>
  <c r="AL284" i="1"/>
  <c r="AL282" i="1"/>
  <c r="AL379" i="1"/>
  <c r="AL532" i="1"/>
  <c r="AL490" i="1"/>
  <c r="AL651" i="1"/>
  <c r="AL413" i="1"/>
  <c r="AL360" i="1"/>
  <c r="AL446" i="1"/>
  <c r="AL402" i="1"/>
  <c r="AL230" i="1"/>
  <c r="AL314" i="1"/>
  <c r="AL122" i="1"/>
  <c r="AL132" i="1"/>
  <c r="AL297" i="1"/>
  <c r="AL228" i="1"/>
  <c r="AL635" i="1"/>
  <c r="AL248" i="1"/>
  <c r="AL263" i="1"/>
  <c r="AL356" i="1"/>
  <c r="AL456" i="1"/>
  <c r="AL626" i="1"/>
  <c r="AL237" i="1"/>
  <c r="AL296" i="1"/>
  <c r="AL675" i="1"/>
  <c r="AL206" i="1"/>
  <c r="AL97" i="1"/>
  <c r="AL64" i="1"/>
  <c r="AL394" i="1"/>
  <c r="AL144" i="1"/>
  <c r="AL22" i="1"/>
  <c r="AL227" i="1"/>
  <c r="AL500" i="1"/>
  <c r="AL660" i="1"/>
  <c r="AL503" i="1"/>
  <c r="AL493" i="1"/>
  <c r="AL445" i="1"/>
  <c r="AL620" i="1"/>
  <c r="AL65" i="1"/>
  <c r="AL24" i="1"/>
  <c r="AL67" i="1"/>
  <c r="AL638" i="1"/>
  <c r="AL267" i="1"/>
  <c r="AL318" i="1"/>
  <c r="AL455" i="1"/>
  <c r="AL359" i="1"/>
  <c r="AL358" i="1"/>
  <c r="AL701" i="1"/>
  <c r="AL639" i="1"/>
  <c r="AL99" i="1"/>
  <c r="AL208" i="1"/>
  <c r="AL403" i="1"/>
  <c r="AL123" i="1"/>
  <c r="AL636" i="1"/>
  <c r="AL606" i="1"/>
  <c r="AL239" i="1"/>
  <c r="AL676" i="1"/>
  <c r="AL595" i="1"/>
  <c r="AL534" i="1"/>
  <c r="AL368" i="1"/>
  <c r="AL661" i="1"/>
  <c r="AL238" i="1"/>
  <c r="AL262" i="1"/>
  <c r="AL559" i="1"/>
  <c r="AL375" i="1"/>
  <c r="AL77" i="1"/>
  <c r="AL412" i="1"/>
  <c r="AL261" i="1"/>
  <c r="AL317" i="1"/>
  <c r="AL430" i="1"/>
  <c r="AL258" i="1"/>
  <c r="AL580" i="1"/>
  <c r="AL688" i="1"/>
  <c r="AL393" i="1"/>
  <c r="AL509" i="1"/>
  <c r="AR509" i="1" s="1"/>
  <c r="AL47" i="1"/>
  <c r="AL697" i="1"/>
  <c r="AR697" i="1" s="1"/>
  <c r="AL521" i="1"/>
  <c r="AL463" i="1"/>
  <c r="AL341" i="1"/>
  <c r="AL231" i="1"/>
  <c r="AL667" i="1"/>
  <c r="AR667" i="1" s="1"/>
  <c r="AL625" i="1"/>
  <c r="AR625" i="1" s="1"/>
  <c r="AL567" i="1"/>
  <c r="AR567" i="1" s="1"/>
  <c r="AL407" i="1"/>
  <c r="AL474" i="1"/>
  <c r="AL478" i="1"/>
  <c r="AL107" i="1"/>
  <c r="AR107" i="1" s="1"/>
  <c r="AL539" i="1"/>
  <c r="AR539" i="1" s="1"/>
  <c r="AL377" i="1"/>
  <c r="AR377" i="1" s="1"/>
  <c r="AL544" i="1"/>
  <c r="AR544" i="1" s="1"/>
  <c r="AL33" i="1"/>
  <c r="AL576" i="1"/>
  <c r="AL307" i="1"/>
  <c r="AL554" i="1"/>
  <c r="AL641" i="1"/>
  <c r="AL481" i="1"/>
  <c r="AL256" i="1"/>
  <c r="AR256" i="1" s="1"/>
  <c r="AL531" i="1"/>
  <c r="AL305" i="1"/>
  <c r="AL139" i="1"/>
  <c r="AR139" i="1" s="1"/>
  <c r="AL600" i="1"/>
  <c r="AL615" i="1"/>
  <c r="AL565" i="1"/>
  <c r="AL630" i="1"/>
  <c r="AL337" i="1"/>
  <c r="AR337" i="1" s="1"/>
  <c r="AL20" i="1"/>
  <c r="AR20" i="1" s="1"/>
  <c r="AL678" i="1"/>
  <c r="AL613" i="1"/>
  <c r="AL507" i="1"/>
  <c r="AR507" i="1" s="1"/>
  <c r="AL416" i="1"/>
  <c r="AL222" i="1"/>
  <c r="AL656" i="1"/>
  <c r="AR656" i="1" s="1"/>
  <c r="AL516" i="1"/>
  <c r="AL74" i="1"/>
  <c r="AL579" i="1"/>
  <c r="AL698" i="1"/>
  <c r="AL149" i="1"/>
  <c r="AL427" i="1"/>
  <c r="AL319" i="1"/>
  <c r="AR319" i="1" s="1"/>
  <c r="AL217" i="1"/>
  <c r="AR217" i="1" s="1"/>
  <c r="AL410" i="1"/>
  <c r="AL619" i="1"/>
  <c r="AL4" i="1"/>
  <c r="AR4" i="1" s="1"/>
  <c r="AL574" i="1"/>
  <c r="AL187" i="1"/>
  <c r="AR187" i="1" s="1"/>
  <c r="AL646" i="1"/>
  <c r="AL523" i="1"/>
  <c r="AL629" i="1"/>
  <c r="AL673" i="1"/>
  <c r="AL49" i="1"/>
  <c r="AL692" i="1"/>
  <c r="AL363" i="1"/>
  <c r="AL386" i="1"/>
  <c r="AL555" i="1"/>
  <c r="AL470" i="1"/>
  <c r="AL260" i="1"/>
  <c r="AR260" i="1" s="1"/>
  <c r="AL344" i="1"/>
  <c r="AL616" i="1"/>
  <c r="AL668" i="1"/>
  <c r="AR668" i="1" s="1"/>
  <c r="AL234" i="1"/>
  <c r="AL530" i="1"/>
  <c r="AR530" i="1" s="1"/>
  <c r="AL298" i="1"/>
  <c r="AL196" i="1"/>
  <c r="AL221" i="1"/>
  <c r="AR221" i="1" s="1"/>
  <c r="AL515" i="1"/>
  <c r="AL295" i="1"/>
  <c r="AL137" i="1"/>
  <c r="AL283" i="1"/>
  <c r="AL633" i="1"/>
  <c r="AL642" i="1"/>
  <c r="AL439" i="1"/>
  <c r="AR439" i="1" s="1"/>
  <c r="AL10" i="1"/>
  <c r="AR10" i="1" s="1"/>
  <c r="AL510" i="1"/>
  <c r="AR510" i="1" s="1"/>
  <c r="AL663" i="1"/>
  <c r="AL378" i="1"/>
  <c r="AL209" i="1"/>
  <c r="AL634" i="1"/>
  <c r="AL409" i="1"/>
  <c r="AL161" i="1"/>
  <c r="AL585" i="1"/>
  <c r="AL632" i="1"/>
  <c r="AL171" i="1"/>
  <c r="AL176" i="1"/>
  <c r="AL536" i="1"/>
  <c r="AL434" i="1"/>
  <c r="AL596" i="1"/>
  <c r="AL611" i="1"/>
  <c r="AL466" i="1"/>
  <c r="AL560" i="1"/>
  <c r="AL205" i="1"/>
  <c r="AL552" i="1"/>
  <c r="AL411" i="1"/>
  <c r="AL179" i="1"/>
  <c r="AR179" i="1" s="1"/>
  <c r="AL627" i="1"/>
  <c r="AL98" i="1"/>
  <c r="AL575" i="1"/>
  <c r="AL528" i="1"/>
  <c r="AL459" i="1"/>
  <c r="AL345" i="1"/>
  <c r="AL175" i="1"/>
  <c r="AL35" i="1"/>
  <c r="AL233" i="1"/>
  <c r="AL73" i="1"/>
  <c r="AR73" i="1" s="1"/>
  <c r="AL380" i="1"/>
  <c r="AR380" i="1" s="1"/>
  <c r="AL240" i="1"/>
  <c r="AL100" i="1"/>
  <c r="AL457" i="1"/>
  <c r="AL322" i="1"/>
  <c r="AL533" i="1"/>
  <c r="AL400" i="1"/>
  <c r="AL505" i="1"/>
  <c r="AL80" i="1"/>
  <c r="AL469" i="1"/>
  <c r="AL366" i="1"/>
  <c r="AL537" i="1"/>
  <c r="AL524" i="1"/>
  <c r="AL587" i="1"/>
  <c r="AR587" i="1" s="1"/>
  <c r="AL657" i="1"/>
  <c r="AL550" i="1"/>
  <c r="AR550" i="1" s="1"/>
  <c r="AL376" i="1"/>
  <c r="AL52" i="1"/>
  <c r="AL696" i="1"/>
  <c r="AR696" i="1" s="1"/>
  <c r="AL617" i="1"/>
  <c r="AL173" i="1"/>
  <c r="AL145" i="1"/>
  <c r="AL570" i="1"/>
  <c r="AL82" i="1"/>
  <c r="AR82" i="1" s="1"/>
  <c r="AL184" i="1"/>
  <c r="AR184" i="1" s="1"/>
  <c r="AL699" i="1"/>
  <c r="AL321" i="1"/>
  <c r="AL388" i="1"/>
  <c r="AR388" i="1" s="1"/>
  <c r="AL679" i="1"/>
  <c r="AL277" i="1"/>
  <c r="AR277" i="1" s="1"/>
  <c r="AL483" i="1"/>
  <c r="AR483" i="1" s="1"/>
  <c r="AL338" i="1"/>
  <c r="AR338" i="1" s="1"/>
  <c r="AL614" i="1"/>
  <c r="AL640" i="1"/>
  <c r="AL40" i="1"/>
  <c r="AL429" i="1"/>
  <c r="AL513" i="1"/>
  <c r="AR513" i="1" s="1"/>
  <c r="AL364" i="1"/>
  <c r="AL313" i="1"/>
  <c r="AL569" i="1"/>
  <c r="AL645" i="1"/>
  <c r="AL506" i="1"/>
  <c r="AR506" i="1" s="1"/>
  <c r="AL104" i="1"/>
  <c r="AR104" i="1" s="1"/>
  <c r="AL350" i="1"/>
  <c r="AL647" i="1"/>
  <c r="AL279" i="1"/>
  <c r="AR279" i="1" s="1"/>
  <c r="AL401" i="1"/>
  <c r="AL389" i="1"/>
  <c r="AL674" i="1"/>
  <c r="AL546" i="1"/>
  <c r="AL58" i="1"/>
  <c r="AL136" i="1"/>
  <c r="AL659" i="1"/>
  <c r="AL487" i="1"/>
  <c r="AL665" i="1"/>
  <c r="AR665" i="1" s="1"/>
  <c r="AL605" i="1"/>
  <c r="AL354" i="1"/>
  <c r="AL367" i="1"/>
  <c r="AL311" i="1"/>
  <c r="AL465" i="1"/>
  <c r="AL180" i="1"/>
  <c r="AL454" i="1"/>
  <c r="AL687" i="1"/>
  <c r="AL621" i="1"/>
  <c r="AL461" i="1"/>
  <c r="AL88" i="1"/>
  <c r="AR88" i="1" s="1"/>
  <c r="AL607" i="1"/>
  <c r="AL183" i="1"/>
  <c r="AR183" i="1" s="1"/>
  <c r="AL361" i="1"/>
  <c r="AL644" i="1"/>
  <c r="AL545" i="1"/>
  <c r="AL664" i="1"/>
  <c r="AL259" i="1"/>
  <c r="AL57" i="1"/>
  <c r="AR57" i="1" s="1"/>
  <c r="AL593" i="1"/>
  <c r="AC156" i="1" a="1"/>
  <c r="AC156" i="1" s="1"/>
  <c r="AM156" i="1" s="1" a="1"/>
  <c r="AM156" i="1" s="1"/>
  <c r="AC691" i="1" a="1"/>
  <c r="AC691" i="1" s="1"/>
  <c r="AM691" i="1" s="1" a="1"/>
  <c r="AM691" i="1" s="1"/>
  <c r="M686" i="1"/>
  <c r="AF686" i="1" a="1"/>
  <c r="AF686" i="1" s="1"/>
  <c r="AP686" i="1" s="1" a="1"/>
  <c r="AP686" i="1" s="1"/>
  <c r="M682" i="1"/>
  <c r="AF682" i="1" a="1"/>
  <c r="AF682" i="1" s="1"/>
  <c r="AP682" i="1" s="1" a="1"/>
  <c r="AP682" i="1" s="1"/>
  <c r="M684" i="1"/>
  <c r="AF684" i="1" a="1"/>
  <c r="AF684" i="1" s="1"/>
  <c r="AP684" i="1" s="1" a="1"/>
  <c r="AP684" i="1" s="1"/>
  <c r="M685" i="1"/>
  <c r="AF685" i="1" a="1"/>
  <c r="AF685" i="1" s="1"/>
  <c r="AP685" i="1" s="1" a="1"/>
  <c r="AP685" i="1" s="1"/>
  <c r="AC157" i="1" a="1"/>
  <c r="AC157" i="1" s="1"/>
  <c r="AM157" i="1" s="1" a="1"/>
  <c r="AM157" i="1" s="1"/>
  <c r="AC690" i="1" a="1"/>
  <c r="AC690" i="1" s="1"/>
  <c r="AM690" i="1" s="1" a="1"/>
  <c r="AM690" i="1" s="1"/>
  <c r="M683" i="1"/>
  <c r="AF683" i="1" a="1"/>
  <c r="AF683" i="1" s="1"/>
  <c r="AP683" i="1" s="1" a="1"/>
  <c r="AP683" i="1" s="1"/>
  <c r="P500" i="1"/>
  <c r="Q500" i="1"/>
  <c r="P691" i="1"/>
  <c r="Q691" i="1"/>
  <c r="P502" i="1"/>
  <c r="Q502" i="1"/>
  <c r="P503" i="1"/>
  <c r="Q503" i="1"/>
  <c r="P501" i="1"/>
  <c r="Q501" i="1"/>
  <c r="AS525" i="1" l="1"/>
  <c r="AS332" i="1"/>
  <c r="AS33" i="1"/>
  <c r="AS134" i="1"/>
  <c r="AS159" i="1"/>
  <c r="AS131" i="1"/>
  <c r="AS240" i="1"/>
  <c r="AS31" i="1"/>
  <c r="AS308" i="1"/>
  <c r="AS315" i="1"/>
  <c r="AS145" i="1"/>
  <c r="AR425" i="1"/>
  <c r="AR146" i="1"/>
  <c r="AS259" i="1"/>
  <c r="AS245" i="1"/>
  <c r="AS66" i="1"/>
  <c r="AS133" i="1"/>
  <c r="AS362" i="1"/>
  <c r="AS368" i="1"/>
  <c r="AS381" i="1"/>
  <c r="AS676" i="1"/>
  <c r="AS698" i="1"/>
  <c r="AS540" i="1"/>
  <c r="AS300" i="1"/>
  <c r="AS376" i="1"/>
  <c r="AS502" i="1"/>
  <c r="AS501" i="1"/>
  <c r="AS514" i="1"/>
  <c r="AS666" i="1"/>
  <c r="AS254" i="1"/>
  <c r="AS466" i="1"/>
  <c r="AS536" i="1"/>
  <c r="AS210" i="1"/>
  <c r="AS517" i="1"/>
  <c r="AS298" i="1"/>
  <c r="AS535" i="1"/>
  <c r="AS643" i="1"/>
  <c r="AS601" i="1"/>
  <c r="AS599" i="1"/>
  <c r="AS604" i="1"/>
  <c r="AS609" i="1"/>
  <c r="AS160" i="1"/>
  <c r="AS580" i="1"/>
  <c r="AS430" i="1"/>
  <c r="AS363" i="1"/>
  <c r="AS77" i="1"/>
  <c r="AS209" i="1"/>
  <c r="AS262" i="1"/>
  <c r="AS233" i="1"/>
  <c r="AS269" i="1"/>
  <c r="AS487" i="1"/>
  <c r="AS365" i="1"/>
  <c r="AS467" i="1"/>
  <c r="AS574" i="1"/>
  <c r="AS636" i="1"/>
  <c r="AS579" i="1"/>
  <c r="AS99" i="1"/>
  <c r="AS359" i="1"/>
  <c r="AS638" i="1"/>
  <c r="AS627" i="1"/>
  <c r="AS444" i="1"/>
  <c r="AS559" i="1"/>
  <c r="AS74" i="1"/>
  <c r="AS173" i="1"/>
  <c r="AS524" i="1"/>
  <c r="AS505" i="1"/>
  <c r="AS468" i="1"/>
  <c r="AS357" i="1"/>
  <c r="AS323" i="1"/>
  <c r="AS512" i="1"/>
  <c r="AS552" i="1"/>
  <c r="AS611" i="1"/>
  <c r="AS632" i="1"/>
  <c r="AS471" i="1"/>
  <c r="AS618" i="1"/>
  <c r="AS234" i="1"/>
  <c r="AS553" i="1"/>
  <c r="AS417" i="1"/>
  <c r="AS475" i="1"/>
  <c r="AS633" i="1"/>
  <c r="AS207" i="1"/>
  <c r="AS32" i="1"/>
  <c r="AS519" i="1"/>
  <c r="AS470" i="1"/>
  <c r="AS409" i="1"/>
  <c r="AS634" i="1"/>
  <c r="AS640" i="1"/>
  <c r="AS673" i="1"/>
  <c r="AS238" i="1"/>
  <c r="AS679" i="1"/>
  <c r="AS646" i="1"/>
  <c r="AS459" i="1"/>
  <c r="AS528" i="1"/>
  <c r="AS438" i="1"/>
  <c r="AS34" i="1"/>
  <c r="AS619" i="1"/>
  <c r="AS427" i="1"/>
  <c r="AS516" i="1"/>
  <c r="AS639" i="1"/>
  <c r="AS455" i="1"/>
  <c r="AS653" i="1"/>
  <c r="AS473" i="1"/>
  <c r="AS24" i="1"/>
  <c r="AR578" i="1"/>
  <c r="AR603" i="1"/>
  <c r="AR573" i="1"/>
  <c r="AS27" i="1"/>
  <c r="AS620" i="1"/>
  <c r="AS565" i="1"/>
  <c r="AS503" i="1"/>
  <c r="AS500" i="1"/>
  <c r="AS144" i="1"/>
  <c r="AR27" i="1"/>
  <c r="AS201" i="1"/>
  <c r="AR561" i="1"/>
  <c r="AR369" i="1"/>
  <c r="AR329" i="1"/>
  <c r="AR449" i="1"/>
  <c r="AR481" i="1"/>
  <c r="AR230" i="1"/>
  <c r="AR320" i="1"/>
  <c r="AR674" i="1"/>
  <c r="AS394" i="1"/>
  <c r="AS478" i="1"/>
  <c r="AS688" i="1"/>
  <c r="AS413" i="1"/>
  <c r="AS687" i="1"/>
  <c r="AS675" i="1"/>
  <c r="AS50" i="1"/>
  <c r="AS699" i="1"/>
  <c r="AS568" i="1"/>
  <c r="AS390" i="1"/>
  <c r="AS386" i="1"/>
  <c r="AS403" i="1"/>
  <c r="AS67" i="1"/>
  <c r="AS481" i="1"/>
  <c r="AS617" i="1"/>
  <c r="AS537" i="1"/>
  <c r="AS400" i="1"/>
  <c r="AS111" i="1"/>
  <c r="AS520" i="1"/>
  <c r="AS185" i="1"/>
  <c r="AS195" i="1"/>
  <c r="AS596" i="1"/>
  <c r="AS585" i="1"/>
  <c r="AS637" i="1"/>
  <c r="AS518" i="1"/>
  <c r="AS283" i="1"/>
  <c r="AS551" i="1"/>
  <c r="AS558" i="1"/>
  <c r="AS610" i="1"/>
  <c r="AS56" i="1"/>
  <c r="AS137" i="1"/>
  <c r="AS196" i="1"/>
  <c r="AS189" i="1"/>
  <c r="AS582" i="1"/>
  <c r="AS555" i="1"/>
  <c r="AS261" i="1"/>
  <c r="AS127" i="1"/>
  <c r="AS603" i="1"/>
  <c r="AS605" i="1"/>
  <c r="AS30" i="1"/>
  <c r="AS331" i="1"/>
  <c r="AR67" i="1"/>
  <c r="AR675" i="1"/>
  <c r="AR229" i="1"/>
  <c r="AS102" i="1"/>
  <c r="AS370" i="1"/>
  <c r="AS449" i="1"/>
  <c r="AR309" i="1"/>
  <c r="AS322" i="1"/>
  <c r="AS457" i="1"/>
  <c r="AS375" i="1"/>
  <c r="AS661" i="1"/>
  <c r="AS663" i="1"/>
  <c r="AS321" i="1"/>
  <c r="AS345" i="1"/>
  <c r="AS416" i="1"/>
  <c r="AS320" i="1"/>
  <c r="AS689" i="1"/>
  <c r="AS410" i="1"/>
  <c r="AR160" i="1"/>
  <c r="AR166" i="1"/>
  <c r="AS477" i="1"/>
  <c r="AR570" i="1"/>
  <c r="AS425" i="1"/>
  <c r="AS64" i="1"/>
  <c r="AS644" i="1"/>
  <c r="AS367" i="1"/>
  <c r="AS626" i="1"/>
  <c r="AS248" i="1"/>
  <c r="AS132" i="1"/>
  <c r="AR249" i="1"/>
  <c r="AS128" i="1"/>
  <c r="AS65" i="1"/>
  <c r="AS445" i="1"/>
  <c r="AS493" i="1"/>
  <c r="AS531" i="1"/>
  <c r="AS22" i="1"/>
  <c r="AS576" i="1"/>
  <c r="AS521" i="1"/>
  <c r="AS393" i="1"/>
  <c r="AS433" i="1"/>
  <c r="AR663" i="1"/>
  <c r="AS123" i="1"/>
  <c r="AS265" i="1"/>
  <c r="AS701" i="1"/>
  <c r="AS318" i="1"/>
  <c r="AS385" i="1"/>
  <c r="AS613" i="1"/>
  <c r="AS630" i="1"/>
  <c r="AR584" i="1"/>
  <c r="AS284" i="1"/>
  <c r="AS593" i="1"/>
  <c r="AS598" i="1"/>
  <c r="AR263" i="1"/>
  <c r="AS615" i="1"/>
  <c r="AS660" i="1"/>
  <c r="AS641" i="1"/>
  <c r="AS554" i="1"/>
  <c r="AS474" i="1"/>
  <c r="AS578" i="1"/>
  <c r="AS188" i="1"/>
  <c r="AS96" i="1"/>
  <c r="AS192" i="1"/>
  <c r="AS371" i="1"/>
  <c r="AR194" i="1"/>
  <c r="AS147" i="1"/>
  <c r="AS136" i="1"/>
  <c r="AS490" i="1"/>
  <c r="AS458" i="1"/>
  <c r="AS664" i="1"/>
  <c r="AS361" i="1"/>
  <c r="AS465" i="1"/>
  <c r="AS456" i="1"/>
  <c r="AS635" i="1"/>
  <c r="AS624" i="1"/>
  <c r="AS608" i="1"/>
  <c r="AS680" i="1"/>
  <c r="AS647" i="1"/>
  <c r="AS659" i="1"/>
  <c r="AS446" i="1"/>
  <c r="AS556" i="1"/>
  <c r="AS642" i="1"/>
  <c r="AS313" i="1"/>
  <c r="AS674" i="1"/>
  <c r="AS602" i="1"/>
  <c r="AR199" i="1"/>
  <c r="AR666" i="1"/>
  <c r="AS180" i="1"/>
  <c r="AS47" i="1"/>
  <c r="AS211" i="1"/>
  <c r="AS135" i="1"/>
  <c r="AS310" i="1"/>
  <c r="AS369" i="1"/>
  <c r="AS258" i="1"/>
  <c r="AS317" i="1"/>
  <c r="AS595" i="1"/>
  <c r="AS174" i="1"/>
  <c r="AS469" i="1"/>
  <c r="AS533" i="1"/>
  <c r="AS428" i="1"/>
  <c r="AS411" i="1"/>
  <c r="AS560" i="1"/>
  <c r="AS434" i="1"/>
  <c r="AS648" i="1"/>
  <c r="AS14" i="1"/>
  <c r="AS295" i="1"/>
  <c r="AS432" i="1"/>
  <c r="AS597" i="1"/>
  <c r="AS515" i="1"/>
  <c r="AS616" i="1"/>
  <c r="AS591" i="1"/>
  <c r="AS336" i="1"/>
  <c r="AS161" i="1"/>
  <c r="AS412" i="1"/>
  <c r="AS692" i="1"/>
  <c r="AS49" i="1"/>
  <c r="AS378" i="1"/>
  <c r="AS534" i="1"/>
  <c r="AS220" i="1"/>
  <c r="AS112" i="1"/>
  <c r="AS460" i="1"/>
  <c r="AS584" i="1"/>
  <c r="AS239" i="1"/>
  <c r="AS606" i="1"/>
  <c r="AS149" i="1"/>
  <c r="AS208" i="1"/>
  <c r="AS358" i="1"/>
  <c r="AS267" i="1"/>
  <c r="AS191" i="1"/>
  <c r="AS678" i="1"/>
  <c r="AS600" i="1"/>
  <c r="AS305" i="1"/>
  <c r="AS227" i="1"/>
  <c r="AS307" i="1"/>
  <c r="AS341" i="1"/>
  <c r="AS569" i="1"/>
  <c r="AS282" i="1"/>
  <c r="AS575" i="1"/>
  <c r="AS97" i="1"/>
  <c r="AS607" i="1"/>
  <c r="AS206" i="1"/>
  <c r="AS296" i="1"/>
  <c r="AS356" i="1"/>
  <c r="AS228" i="1"/>
  <c r="AS583" i="1"/>
  <c r="AS561" i="1"/>
  <c r="AS122" i="1"/>
  <c r="AS532" i="1"/>
  <c r="AS645" i="1"/>
  <c r="AS651" i="1"/>
  <c r="AS333" i="1"/>
  <c r="AR236" i="1"/>
  <c r="AR322" i="1"/>
  <c r="AR269" i="1"/>
  <c r="AR512" i="1"/>
  <c r="AS190" i="1"/>
  <c r="AR373" i="1"/>
  <c r="AS631" i="1"/>
  <c r="AR650" i="1"/>
  <c r="AS360" i="1"/>
  <c r="AR693" i="1"/>
  <c r="AR602" i="1"/>
  <c r="AS148" i="1"/>
  <c r="AR441" i="1"/>
  <c r="AR353" i="1"/>
  <c r="AR426" i="1"/>
  <c r="AS422" i="1"/>
  <c r="AS166" i="1"/>
  <c r="AS454" i="1"/>
  <c r="AR203" i="1"/>
  <c r="AS545" i="1"/>
  <c r="AS621" i="1"/>
  <c r="AS311" i="1"/>
  <c r="AS237" i="1"/>
  <c r="AS263" i="1"/>
  <c r="AS297" i="1"/>
  <c r="AS482" i="1"/>
  <c r="AS401" i="1"/>
  <c r="AS577" i="1"/>
  <c r="AS429" i="1"/>
  <c r="AS379" i="1"/>
  <c r="AR451" i="1"/>
  <c r="AR477" i="1"/>
  <c r="AR435" i="1"/>
  <c r="AR423" i="1"/>
  <c r="AR689" i="1"/>
  <c r="AS98" i="1"/>
  <c r="AS314" i="1"/>
  <c r="AS230" i="1"/>
  <c r="AS48" i="1"/>
  <c r="AS366" i="1"/>
  <c r="AS572" i="1"/>
  <c r="AR289" i="1"/>
  <c r="AR178" i="1"/>
  <c r="AR264" i="1"/>
  <c r="AR23" i="1"/>
  <c r="AR624" i="1"/>
  <c r="AR191" i="1"/>
  <c r="AR112" i="1"/>
  <c r="AS453" i="1"/>
  <c r="AS329" i="1"/>
  <c r="AS450" i="1"/>
  <c r="AS389" i="1"/>
  <c r="AS242" i="1"/>
  <c r="AR250" i="1"/>
  <c r="AR172" i="1"/>
  <c r="AS241" i="1"/>
  <c r="AR204" i="1"/>
  <c r="AR9" i="1"/>
  <c r="AR165" i="1"/>
  <c r="AR475" i="1"/>
  <c r="AR148" i="1"/>
  <c r="AS373" i="1"/>
  <c r="AS402" i="1"/>
  <c r="AR586" i="1"/>
  <c r="AS330" i="1"/>
  <c r="AS431" i="1"/>
  <c r="AS25" i="1"/>
  <c r="AS423" i="1"/>
  <c r="AR581" i="1"/>
  <c r="AR169" i="1"/>
  <c r="AS451" i="1"/>
  <c r="AR340" i="1"/>
  <c r="AS435" i="1"/>
  <c r="AR421" i="1"/>
  <c r="AR331" i="1"/>
  <c r="AR601" i="1"/>
  <c r="AR519" i="1"/>
  <c r="AS573" i="1"/>
  <c r="AS546" i="1"/>
  <c r="AR94" i="1"/>
  <c r="AS570" i="1"/>
  <c r="AS229" i="1"/>
  <c r="AR592" i="1"/>
  <c r="AS119" i="1"/>
  <c r="AS146" i="1"/>
  <c r="AS199" i="1"/>
  <c r="AR418" i="1"/>
  <c r="AR164" i="1"/>
  <c r="AR37" i="1"/>
  <c r="AR51" i="1"/>
  <c r="AR275" i="1"/>
  <c r="AR333" i="1"/>
  <c r="AR190" i="1"/>
  <c r="AR474" i="1"/>
  <c r="AR583" i="1"/>
  <c r="AR129" i="1"/>
  <c r="AR524" i="1"/>
  <c r="AR323" i="1"/>
  <c r="AR568" i="1"/>
  <c r="AR211" i="1"/>
  <c r="AR417" i="1"/>
  <c r="AR381" i="1"/>
  <c r="AR459" i="1"/>
  <c r="AR201" i="1"/>
  <c r="AR406" i="1"/>
  <c r="AR202" i="1"/>
  <c r="AR272" i="1"/>
  <c r="AR557" i="1"/>
  <c r="AR479" i="1"/>
  <c r="AR121" i="1"/>
  <c r="AR472" i="1"/>
  <c r="AR170" i="1"/>
  <c r="AR346" i="1"/>
  <c r="AR614" i="1"/>
  <c r="AR523" i="1"/>
  <c r="AR109" i="1"/>
  <c r="AR452" i="1"/>
  <c r="AR54" i="1"/>
  <c r="AR114" i="1"/>
  <c r="AR231" i="1"/>
  <c r="AR342" i="1"/>
  <c r="AR188" i="1"/>
  <c r="AR192" i="1"/>
  <c r="AR521" i="1"/>
  <c r="AR593" i="1"/>
  <c r="AR367" i="1"/>
  <c r="AR631" i="1"/>
  <c r="AR50" i="1"/>
  <c r="AR647" i="1"/>
  <c r="AR147" i="1"/>
  <c r="AR520" i="1"/>
  <c r="AR585" i="1"/>
  <c r="AR390" i="1"/>
  <c r="AR610" i="1"/>
  <c r="AR336" i="1"/>
  <c r="AR161" i="1"/>
  <c r="AR679" i="1"/>
  <c r="AR416" i="1"/>
  <c r="AR599" i="1"/>
  <c r="AR265" i="1"/>
  <c r="AR613" i="1"/>
  <c r="AR414" i="1"/>
  <c r="AR243" i="1"/>
  <c r="AR288" i="1"/>
  <c r="AR327" i="1"/>
  <c r="AR522" i="1"/>
  <c r="AR405" i="1"/>
  <c r="AR442" i="1"/>
  <c r="AR305" i="1"/>
  <c r="AR393" i="1"/>
  <c r="AR608" i="1"/>
  <c r="AR569" i="1"/>
  <c r="AR366" i="1"/>
  <c r="AR605" i="1"/>
  <c r="AR119" i="1"/>
  <c r="AR431" i="1"/>
  <c r="AR362" i="1"/>
  <c r="AR25" i="1"/>
  <c r="AR321" i="1"/>
  <c r="AR460" i="1"/>
  <c r="AR385" i="1"/>
  <c r="AR410" i="1"/>
  <c r="AR639" i="1"/>
  <c r="AR620" i="1"/>
  <c r="AR500" i="1"/>
  <c r="AR394" i="1"/>
  <c r="AR361" i="1"/>
  <c r="AR456" i="1"/>
  <c r="AR604" i="1"/>
  <c r="AR645" i="1"/>
  <c r="AR532" i="1"/>
  <c r="AR48" i="1"/>
  <c r="AR469" i="1"/>
  <c r="AR514" i="1"/>
  <c r="AR411" i="1"/>
  <c r="AR354" i="1"/>
  <c r="AR235" i="1"/>
  <c r="AR41" i="1"/>
  <c r="AR68" i="1"/>
  <c r="AR176" i="1"/>
  <c r="AR36" i="1"/>
  <c r="AR419" i="1"/>
  <c r="AR542" i="1"/>
  <c r="AR447" i="1"/>
  <c r="AR304" i="1"/>
  <c r="AR53" i="1"/>
  <c r="AR124" i="1"/>
  <c r="AR301" i="1"/>
  <c r="AR70" i="1"/>
  <c r="AR344" i="1"/>
  <c r="AR100" i="1"/>
  <c r="AR175" i="1"/>
  <c r="AR101" i="1"/>
  <c r="AR244" i="1"/>
  <c r="AR547" i="1"/>
  <c r="AR420" i="1"/>
  <c r="AR387" i="1"/>
  <c r="AR245" i="1"/>
  <c r="AR598" i="1"/>
  <c r="AR159" i="1"/>
  <c r="AR525" i="1"/>
  <c r="AR688" i="1"/>
  <c r="AR546" i="1"/>
  <c r="AR242" i="1"/>
  <c r="AR505" i="1"/>
  <c r="AR466" i="1"/>
  <c r="AR365" i="1"/>
  <c r="AR473" i="1"/>
  <c r="AR40" i="1"/>
  <c r="AR404" i="1"/>
  <c r="AR312" i="1"/>
  <c r="AR55" i="1"/>
  <c r="AR80" i="1"/>
  <c r="AR69" i="1"/>
  <c r="AR464" i="1"/>
  <c r="AR652" i="1"/>
  <c r="AR476" i="1"/>
  <c r="AR699" i="1"/>
  <c r="AR185" i="1"/>
  <c r="AR528" i="1"/>
  <c r="AR149" i="1"/>
  <c r="AR34" i="1"/>
  <c r="AR636" i="1"/>
  <c r="AR359" i="1"/>
  <c r="AR565" i="1"/>
  <c r="AR227" i="1"/>
  <c r="AR591" i="1"/>
  <c r="AR621" i="1"/>
  <c r="AR32" i="1"/>
  <c r="AR429" i="1"/>
  <c r="AR282" i="1"/>
  <c r="AR300" i="1"/>
  <c r="AR400" i="1"/>
  <c r="AR461" i="1"/>
  <c r="AR163" i="1"/>
  <c r="AR628" i="1"/>
  <c r="AR612" i="1"/>
  <c r="AR167" i="1"/>
  <c r="AR171" i="1"/>
  <c r="AR395" i="1"/>
  <c r="AR125" i="1"/>
  <c r="AR408" i="1"/>
  <c r="AR162" i="1"/>
  <c r="AR562" i="1"/>
  <c r="AR95" i="1"/>
  <c r="AR252" i="1"/>
  <c r="AR339" i="1"/>
  <c r="AR629" i="1"/>
  <c r="AR287" i="1"/>
  <c r="AR222" i="1"/>
  <c r="AR71" i="1"/>
  <c r="AR273" i="1"/>
  <c r="AR126" i="1"/>
  <c r="AR347" i="1"/>
  <c r="AR186" i="1"/>
  <c r="AR463" i="1"/>
  <c r="AR47" i="1"/>
  <c r="AR332" i="1"/>
  <c r="AR664" i="1"/>
  <c r="AR66" i="1"/>
  <c r="AR560" i="1"/>
  <c r="AR478" i="1"/>
  <c r="AR687" i="1"/>
  <c r="AR482" i="1"/>
  <c r="AR458" i="1"/>
  <c r="AR611" i="1"/>
  <c r="AR600" i="1"/>
  <c r="AR234" i="1"/>
  <c r="AR692" i="1"/>
  <c r="AR220" i="1"/>
  <c r="AR646" i="1"/>
  <c r="AR698" i="1"/>
  <c r="AR653" i="1"/>
  <c r="AR58" i="1"/>
  <c r="AR350" i="1"/>
  <c r="AR548" i="1"/>
  <c r="AR662" i="1"/>
  <c r="AR285" i="1"/>
  <c r="AR268" i="1"/>
  <c r="AR52" i="1"/>
  <c r="AR59" i="1"/>
  <c r="AR355" i="1"/>
  <c r="AR480" i="1"/>
  <c r="AR462" i="1"/>
  <c r="AR274" i="1"/>
  <c r="AR678" i="1"/>
  <c r="AR241" i="1"/>
  <c r="AR680" i="1"/>
  <c r="AR422" i="1"/>
  <c r="AR465" i="1"/>
  <c r="AR434" i="1"/>
  <c r="AR128" i="1"/>
  <c r="AR432" i="1"/>
  <c r="AR56" i="1"/>
  <c r="AR233" i="1"/>
  <c r="AR345" i="1"/>
  <c r="AR467" i="1"/>
  <c r="AR540" i="1"/>
  <c r="AR232" i="1"/>
  <c r="AR271" i="1"/>
  <c r="AR205" i="1"/>
  <c r="AR21" i="1"/>
  <c r="AR549" i="1"/>
  <c r="AR247" i="1"/>
  <c r="AR415" i="1"/>
  <c r="AR251" i="1"/>
  <c r="AR38" i="1"/>
  <c r="AR677" i="1"/>
  <c r="AR436" i="1"/>
  <c r="AR72" i="1"/>
  <c r="AR35" i="1"/>
  <c r="AR168" i="1"/>
  <c r="AR343" i="1"/>
  <c r="AR246" i="1"/>
  <c r="AR407" i="1"/>
  <c r="AR286" i="1"/>
  <c r="AR630" i="1"/>
  <c r="AR341" i="1"/>
  <c r="AR180" i="1"/>
  <c r="AR389" i="1"/>
  <c r="AR433" i="1"/>
  <c r="AR145" i="1"/>
  <c r="AR609" i="1"/>
  <c r="AR582" i="1"/>
  <c r="AR487" i="1"/>
  <c r="AR74" i="1"/>
  <c r="AR438" i="1"/>
  <c r="AR364" i="1"/>
  <c r="AR270" i="1"/>
  <c r="AR39" i="1"/>
  <c r="AR182" i="1"/>
  <c r="AR655" i="1"/>
  <c r="AR657" i="1"/>
  <c r="AR437" i="1"/>
  <c r="AR681" i="1"/>
  <c r="AR266" i="1"/>
  <c r="AR258" i="1"/>
  <c r="AR123" i="1"/>
  <c r="AR318" i="1"/>
  <c r="AR493" i="1"/>
  <c r="AR144" i="1"/>
  <c r="AR64" i="1"/>
  <c r="AR311" i="1"/>
  <c r="AR635" i="1"/>
  <c r="AR659" i="1"/>
  <c r="AR360" i="1"/>
  <c r="AR577" i="1"/>
  <c r="AR617" i="1"/>
  <c r="AR501" i="1"/>
  <c r="AR616" i="1"/>
  <c r="AR596" i="1"/>
  <c r="AR618" i="1"/>
  <c r="AR643" i="1"/>
  <c r="AR363" i="1"/>
  <c r="AR375" i="1"/>
  <c r="AR267" i="1"/>
  <c r="AR130" i="1"/>
  <c r="AR98" i="1"/>
  <c r="AR370" i="1"/>
  <c r="AR102" i="1"/>
  <c r="AR30" i="1"/>
  <c r="AR127" i="1"/>
  <c r="AR454" i="1"/>
  <c r="AR572" i="1"/>
  <c r="AR310" i="1"/>
  <c r="AR386" i="1"/>
  <c r="AR559" i="1"/>
  <c r="AR239" i="1"/>
  <c r="AR579" i="1"/>
  <c r="AR638" i="1"/>
  <c r="AR503" i="1"/>
  <c r="AR554" i="1"/>
  <c r="AR97" i="1"/>
  <c r="AR296" i="1"/>
  <c r="AR228" i="1"/>
  <c r="AR136" i="1"/>
  <c r="AR413" i="1"/>
  <c r="AR556" i="1"/>
  <c r="AR174" i="1"/>
  <c r="AR468" i="1"/>
  <c r="AR558" i="1"/>
  <c r="AR536" i="1"/>
  <c r="AR518" i="1"/>
  <c r="AR580" i="1"/>
  <c r="AR634" i="1"/>
  <c r="AR378" i="1"/>
  <c r="AR633" i="1"/>
  <c r="AR574" i="1"/>
  <c r="AR208" i="1"/>
  <c r="AR24" i="1"/>
  <c r="AR660" i="1"/>
  <c r="AR307" i="1"/>
  <c r="AR545" i="1"/>
  <c r="AR237" i="1"/>
  <c r="AR297" i="1"/>
  <c r="AR122" i="1"/>
  <c r="AR651" i="1"/>
  <c r="AR137" i="1"/>
  <c r="AR376" i="1"/>
  <c r="AR111" i="1"/>
  <c r="AR189" i="1"/>
  <c r="AR632" i="1"/>
  <c r="AR14" i="1"/>
  <c r="AR470" i="1"/>
  <c r="AR77" i="1"/>
  <c r="AR262" i="1"/>
  <c r="AR453" i="1"/>
  <c r="AR371" i="1"/>
  <c r="AR619" i="1"/>
  <c r="AR99" i="1"/>
  <c r="AR65" i="1"/>
  <c r="AR531" i="1"/>
  <c r="AR576" i="1"/>
  <c r="AR644" i="1"/>
  <c r="AR626" i="1"/>
  <c r="AR132" i="1"/>
  <c r="AR401" i="1"/>
  <c r="AR490" i="1"/>
  <c r="AR196" i="1"/>
  <c r="AR537" i="1"/>
  <c r="AR428" i="1"/>
  <c r="AR210" i="1"/>
  <c r="AR515" i="1"/>
  <c r="AR555" i="1"/>
  <c r="AR640" i="1"/>
  <c r="AR238" i="1"/>
  <c r="AR471" i="1"/>
  <c r="AR207" i="1"/>
  <c r="AR430" i="1"/>
  <c r="AR457" i="1"/>
  <c r="AR661" i="1"/>
  <c r="AR308" i="1"/>
  <c r="AR134" i="1"/>
  <c r="AR33" i="1"/>
  <c r="AR259" i="1"/>
  <c r="AR330" i="1"/>
  <c r="AR135" i="1"/>
  <c r="AR450" i="1"/>
  <c r="AR317" i="1"/>
  <c r="AR368" i="1"/>
  <c r="AR676" i="1"/>
  <c r="AR403" i="1"/>
  <c r="AR606" i="1"/>
  <c r="AR358" i="1"/>
  <c r="AR445" i="1"/>
  <c r="AR641" i="1"/>
  <c r="AR553" i="1"/>
  <c r="AR607" i="1"/>
  <c r="AR356" i="1"/>
  <c r="AR298" i="1"/>
  <c r="AR313" i="1"/>
  <c r="AR379" i="1"/>
  <c r="AR595" i="1"/>
  <c r="AR502" i="1"/>
  <c r="AR357" i="1"/>
  <c r="AR254" i="1"/>
  <c r="AR637" i="1"/>
  <c r="AR551" i="1"/>
  <c r="AR409" i="1"/>
  <c r="AR49" i="1"/>
  <c r="AR534" i="1"/>
  <c r="AR283" i="1"/>
  <c r="AR552" i="1"/>
  <c r="AR648" i="1"/>
  <c r="AR535" i="1"/>
  <c r="AR261" i="1"/>
  <c r="AR209" i="1"/>
  <c r="AR516" i="1"/>
  <c r="AR131" i="1"/>
  <c r="AR240" i="1"/>
  <c r="AR315" i="1"/>
  <c r="AR31" i="1"/>
  <c r="AR96" i="1"/>
  <c r="AR314" i="1"/>
  <c r="AR402" i="1"/>
  <c r="AR627" i="1"/>
  <c r="AR133" i="1"/>
  <c r="AR444" i="1"/>
  <c r="AR427" i="1"/>
  <c r="AR455" i="1"/>
  <c r="AR615" i="1"/>
  <c r="AR22" i="1"/>
  <c r="AR575" i="1"/>
  <c r="AR206" i="1"/>
  <c r="AR248" i="1"/>
  <c r="AR642" i="1"/>
  <c r="AR446" i="1"/>
  <c r="AR284" i="1"/>
  <c r="AR173" i="1"/>
  <c r="AR533" i="1"/>
  <c r="AR295" i="1"/>
  <c r="AR195" i="1"/>
  <c r="AR517" i="1"/>
  <c r="AR597" i="1"/>
  <c r="AR412" i="1"/>
  <c r="AR673" i="1"/>
  <c r="AR701" i="1"/>
  <c r="AH690" i="1" a="1"/>
  <c r="AH690" i="1" s="1"/>
  <c r="AH157" i="1" a="1"/>
  <c r="AH157" i="1" s="1"/>
  <c r="AH691" i="1" a="1"/>
  <c r="AH691" i="1" s="1"/>
  <c r="AH156" i="1" a="1"/>
  <c r="AH156" i="1" s="1"/>
  <c r="AK682" i="1" a="1"/>
  <c r="AK682" i="1" s="1"/>
  <c r="AK686" i="1" a="1"/>
  <c r="AK686" i="1" s="1"/>
  <c r="AK685" i="1" a="1"/>
  <c r="AK685" i="1" s="1"/>
  <c r="AK683" i="1" a="1"/>
  <c r="AK683" i="1" s="1"/>
  <c r="AK684" i="1" a="1"/>
  <c r="AK684" i="1" s="1"/>
  <c r="AG684" i="1"/>
  <c r="AQ684" i="1" s="1"/>
  <c r="AS684" i="1" s="1"/>
  <c r="AG686" i="1"/>
  <c r="AG685" i="1"/>
  <c r="AG683" i="1"/>
  <c r="AQ683" i="1" s="1"/>
  <c r="AS683" i="1" s="1"/>
  <c r="AG682" i="1"/>
  <c r="AQ682" i="1" s="1"/>
  <c r="AS682" i="1" s="1"/>
  <c r="AG157" i="1"/>
  <c r="AQ157" i="1" s="1"/>
  <c r="AS157" i="1" s="1"/>
  <c r="AG691" i="1"/>
  <c r="AQ691" i="1" s="1"/>
  <c r="AS691" i="1" s="1"/>
  <c r="AG690" i="1"/>
  <c r="AQ690" i="1" s="1"/>
  <c r="AS690" i="1" s="1"/>
  <c r="AG156" i="1"/>
  <c r="AQ156" i="1" s="1"/>
  <c r="AS156" i="1" s="1"/>
  <c r="P686" i="1"/>
  <c r="Q686" i="1"/>
  <c r="P690" i="1"/>
  <c r="Q690" i="1"/>
  <c r="P683" i="1"/>
  <c r="Q683" i="1"/>
  <c r="P157" i="1"/>
  <c r="Q157" i="1"/>
  <c r="P156" i="1"/>
  <c r="Q156" i="1"/>
  <c r="P685" i="1"/>
  <c r="Q685" i="1"/>
  <c r="P682" i="1"/>
  <c r="Q682" i="1"/>
  <c r="P684" i="1"/>
  <c r="Q684" i="1"/>
  <c r="AM685" i="1" l="1" a="1"/>
  <c r="AM685" i="1" s="1"/>
  <c r="AQ685" i="1"/>
  <c r="AM686" i="1" a="1"/>
  <c r="AM686" i="1" s="1"/>
  <c r="AQ686" i="1"/>
  <c r="AH686" i="1" a="1"/>
  <c r="AH686" i="1" s="1"/>
  <c r="AH685" i="1" a="1"/>
  <c r="AH685" i="1" s="1"/>
  <c r="AL156" i="1"/>
  <c r="AR156" i="1" s="1"/>
  <c r="AL690" i="1"/>
  <c r="AR690" i="1" s="1"/>
  <c r="AL691" i="1"/>
  <c r="AR691" i="1" s="1"/>
  <c r="AL157" i="1"/>
  <c r="AR157" i="1" s="1"/>
  <c r="AL683" i="1"/>
  <c r="AR683" i="1" s="1"/>
  <c r="AL685" i="1"/>
  <c r="AL686" i="1"/>
  <c r="AL682" i="1"/>
  <c r="AR682" i="1" s="1"/>
  <c r="AL684" i="1"/>
  <c r="AR684" i="1" s="1"/>
  <c r="AD153" i="1" a="1"/>
  <c r="AD153" i="1" s="1"/>
  <c r="AD154" i="1" a="1"/>
  <c r="AD154" i="1" s="1"/>
  <c r="AD152" i="1" a="1"/>
  <c r="AD152" i="1" s="1"/>
  <c r="AD155" i="1" a="1"/>
  <c r="AD155" i="1" s="1"/>
  <c r="Q155" i="1"/>
  <c r="AC498" i="1" a="1"/>
  <c r="AC498" i="1" s="1"/>
  <c r="AM498" i="1" s="1" a="1"/>
  <c r="AM498" i="1" s="1"/>
  <c r="P154" i="1"/>
  <c r="AC153" i="1" a="1"/>
  <c r="AC153" i="1" s="1"/>
  <c r="AM153" i="1" s="1" a="1"/>
  <c r="AM153" i="1" s="1"/>
  <c r="Q504" i="1"/>
  <c r="AR686" i="1" l="1"/>
  <c r="AS685" i="1"/>
  <c r="AR685" i="1"/>
  <c r="AS686" i="1"/>
  <c r="AC152" i="1" a="1"/>
  <c r="AC152" i="1" s="1"/>
  <c r="AI154" i="1" a="1"/>
  <c r="AI154" i="1" s="1"/>
  <c r="AN154" i="1" a="1"/>
  <c r="AN154" i="1" s="1"/>
  <c r="AI155" i="1" a="1"/>
  <c r="AI155" i="1" s="1"/>
  <c r="AN155" i="1" a="1"/>
  <c r="AN155" i="1" s="1"/>
  <c r="AI153" i="1" a="1"/>
  <c r="AI153" i="1" s="1"/>
  <c r="AN153" i="1" a="1"/>
  <c r="AN153" i="1" s="1"/>
  <c r="AI152" i="1" a="1"/>
  <c r="AI152" i="1" s="1"/>
  <c r="AN152" i="1" a="1"/>
  <c r="AN152" i="1" s="1"/>
  <c r="AH153" i="1" a="1"/>
  <c r="AH153" i="1" s="1"/>
  <c r="AH498" i="1" a="1"/>
  <c r="AH498" i="1" s="1"/>
  <c r="AG498" i="1"/>
  <c r="AQ498" i="1" s="1"/>
  <c r="AG153" i="1"/>
  <c r="AQ153" i="1" s="1"/>
  <c r="AC154" i="1" a="1"/>
  <c r="AC154" i="1" s="1"/>
  <c r="AM154" i="1" s="1" a="1"/>
  <c r="AM154" i="1" s="1"/>
  <c r="AC155" i="1" a="1"/>
  <c r="AC155" i="1" s="1"/>
  <c r="AM155" i="1" s="1" a="1"/>
  <c r="AM155" i="1" s="1"/>
  <c r="AC504" i="1" a="1"/>
  <c r="AC504" i="1" s="1"/>
  <c r="AM504" i="1" s="1" a="1"/>
  <c r="AM504" i="1" s="1"/>
  <c r="Q498" i="1"/>
  <c r="P498" i="1"/>
  <c r="P504" i="1"/>
  <c r="AC499" i="1" a="1"/>
  <c r="AC499" i="1" s="1"/>
  <c r="AM499" i="1" s="1" a="1"/>
  <c r="AM499" i="1" s="1"/>
  <c r="Q154" i="1"/>
  <c r="P153" i="1"/>
  <c r="P155" i="1"/>
  <c r="P152" i="1"/>
  <c r="Q499" i="1"/>
  <c r="Q153" i="1"/>
  <c r="P499" i="1" l="1"/>
  <c r="AS153" i="1"/>
  <c r="Q152" i="1"/>
  <c r="AG152" i="1"/>
  <c r="AQ152" i="1" s="1"/>
  <c r="AI498" i="1" a="1"/>
  <c r="AI498" i="1" s="1"/>
  <c r="AN498" i="1" a="1"/>
  <c r="AN498" i="1" s="1"/>
  <c r="AS498" i="1" s="1"/>
  <c r="AH504" i="1" a="1"/>
  <c r="AH504" i="1" s="1"/>
  <c r="AH499" i="1" a="1"/>
  <c r="AH499" i="1" s="1"/>
  <c r="AH155" i="1" a="1"/>
  <c r="AH155" i="1" s="1"/>
  <c r="AH154" i="1" a="1"/>
  <c r="AH154" i="1" s="1"/>
  <c r="AL498" i="1"/>
  <c r="AL153" i="1"/>
  <c r="AR153" i="1" s="1"/>
  <c r="AG154" i="1"/>
  <c r="AQ154" i="1" s="1"/>
  <c r="AS154" i="1" s="1"/>
  <c r="AG155" i="1"/>
  <c r="AQ155" i="1" s="1"/>
  <c r="AS155" i="1" s="1"/>
  <c r="AG504" i="1"/>
  <c r="AQ504" i="1" s="1"/>
  <c r="AG499" i="1"/>
  <c r="AQ499" i="1" s="1"/>
  <c r="AR498" i="1" l="1"/>
  <c r="AM152" i="1" a="1"/>
  <c r="AM152" i="1" s="1"/>
  <c r="AS152" i="1" s="1"/>
  <c r="AH152" i="1" a="1"/>
  <c r="AH152" i="1" s="1"/>
  <c r="AL152" i="1"/>
  <c r="AI499" i="1" a="1"/>
  <c r="AI499" i="1" s="1"/>
  <c r="AN499" i="1" a="1"/>
  <c r="AN499" i="1" s="1"/>
  <c r="AS499" i="1" s="1"/>
  <c r="AI504" i="1" a="1"/>
  <c r="AI504" i="1" s="1"/>
  <c r="AN504" i="1" a="1"/>
  <c r="AN504" i="1" s="1"/>
  <c r="AS504" i="1" s="1"/>
  <c r="AL499" i="1"/>
  <c r="AL504" i="1"/>
  <c r="AL155" i="1"/>
  <c r="AR155" i="1" s="1"/>
  <c r="AL154" i="1"/>
  <c r="AR154" i="1" s="1"/>
  <c r="AR504" i="1" l="1"/>
  <c r="AR499" i="1"/>
  <c r="AR152"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tc={51951BC0-0055-43C8-A4BA-0591C9DDCD9B}</author>
  </authors>
  <commentList>
    <comment ref="E1" authorId="0" shapeId="0" xr:uid="{51951BC0-0055-43C8-A4BA-0591C9DDCD9B}">
      <text>
        <t>[Threaded comment]
Your version of Excel allows you to read this threaded comment; however, any edits to it will get removed if the file is opened in a newer version of Excel. Learn more: https://go.microsoft.com/fwlink/?linkid=870924
Comment:
    This column is not interactively linked to the other tables...</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tc={82C2E1AD-FAE2-4470-8318-84B31A5F8AE9}</author>
    <author>tc={E3D42F4F-2599-45FB-828B-7510FBADCC97}</author>
    <author>tc={32986494-67C9-40AA-ADDB-492085D2E729}</author>
    <author>tc={7EC38620-9CD3-459C-811A-CF4C57B40FE4}</author>
    <author>tc={90F0FCAC-C095-4C79-A5CE-F8C6F698A064}</author>
    <author>tc={63E807BC-8129-4EC5-A889-18556FED3CE0}</author>
    <author>tc={C057BD59-43F8-4671-94E3-ED99C61454F2}</author>
  </authors>
  <commentList>
    <comment ref="B76" authorId="0" shapeId="0" xr:uid="{82C2E1AD-FAE2-4470-8318-84B31A5F8AE9}">
      <text>
        <t>[Threaded comment]
Your version of Excel allows you to read this threaded comment; however, any edits to it will get removed if the file is opened in a newer version of Excel. Learn more: https://go.microsoft.com/fwlink/?linkid=870924
Comment:
    Provides sub-outputs with finance attached... for future analysis</t>
      </text>
    </comment>
    <comment ref="H295" authorId="1" shapeId="0" xr:uid="{E3D42F4F-2599-45FB-828B-7510FBADCC97}">
      <text>
        <t>[Threaded comment]
Your version of Excel allows you to read this threaded comment; however, any edits to it will get removed if the file is opened in a newer version of Excel. Learn more: https://go.microsoft.com/fwlink/?linkid=870924
Comment:
    Identification of the types of data to be considered under the national MRV to include information on
GHG emissions, mitigation actions and support required and received in consideration of the national
institutional context;</t>
      </text>
    </comment>
    <comment ref="H296" authorId="2" shapeId="0" xr:uid="{32986494-67C9-40AA-ADDB-492085D2E729}">
      <text>
        <t>[Threaded comment]
Your version of Excel allows you to read this threaded comment; however, any edits to it will get removed if the file is opened in a newer version of Excel. Learn more: https://go.microsoft.com/fwlink/?linkid=870924
Comment:
    Identification of the types of data to be considered under the national MRV to include information on
GHG emissions, mitigation actions and support required and received in consideration of the national
institutional context;</t>
      </text>
    </comment>
    <comment ref="H304" authorId="3" shapeId="0" xr:uid="{7EC38620-9CD3-459C-811A-CF4C57B40FE4}">
      <text>
        <t>[Threaded comment]
Your version of Excel allows you to read this threaded comment; however, any edits to it will get removed if the file is opened in a newer version of Excel. Learn more: https://go.microsoft.com/fwlink/?linkid=870924
Comment:
    Technical expertise to review GHG mitigation targets for each sector on the basis of new collected data
(activity data, progress of actions, etc.) and recalculated GHG inventories in Component 2;
Reply:
    International benchmarks to identify good practices in monitoring progress of NDCs or GHG mitigation
policies;</t>
      </text>
    </comment>
    <comment ref="H305" authorId="4" shapeId="0" xr:uid="{90F0FCAC-C095-4C79-A5CE-F8C6F698A064}">
      <text>
        <t>[Threaded comment]
Your version of Excel allows you to read this threaded comment; however, any edits to it will get removed if the file is opened in a newer version of Excel. Learn more: https://go.microsoft.com/fwlink/?linkid=870924
Comment:
    Technical expertise to review GHG mitigation targets for each sector on the basis of new collected data
(activity data, progress of actions, etc.) and recalculated GHG inventories in Component 2;
Reply:
    International benchmarks to identify good practices in monitoring progress of NDCs or GHG mitigation
policies;</t>
      </text>
    </comment>
    <comment ref="H306" authorId="5" shapeId="0" xr:uid="{63E807BC-8129-4EC5-A889-18556FED3CE0}">
      <text>
        <t>[Threaded comment]
Your version of Excel allows you to read this threaded comment; however, any edits to it will get removed if the file is opened in a newer version of Excel. Learn more: https://go.microsoft.com/fwlink/?linkid=870924
Comment:
    Technical expertise to review GHG mitigation targets for each sector on the basis of new collected data
(activity data, progress of actions, etc.) and recalculated GHG inventories in Component 2;
Reply:
    International benchmarks to identify good practices in monitoring progress of NDCs or GHG mitigation
policies;</t>
      </text>
    </comment>
    <comment ref="H329" authorId="6" shapeId="0" xr:uid="{C057BD59-43F8-4671-94E3-ED99C61454F2}">
      <text>
        <t>[Threaded comment]
Your version of Excel allows you to read this threaded comment; however, any edits to it will get removed if the file is opened in a newer version of Excel. Learn more: https://go.microsoft.com/fwlink/?linkid=870924
Comment:
    Sectoral transparency
guidelines,
methodologies and
indicators for
mitigation and
adaptation developed
and distributed.</t>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EC3392D8-DB17-4C6E-BC93-88F783908BC9}" keepAlive="1" name="ModelConnection_Table1_11" description="Data Model" type="5" refreshedVersion="6" minRefreshableVersion="5" saveData="1">
    <dbPr connection="Data Model Connection" command="Table1" commandType="3"/>
    <extLst>
      <ext xmlns:x15="http://schemas.microsoft.com/office/spreadsheetml/2010/11/main" uri="{DE250136-89BD-433C-8126-D09CA5730AF9}">
        <x15:connection id="" model="1"/>
      </ext>
    </extLst>
  </connection>
  <connection id="2" xr16:uid="{E438C03B-AB16-4EBC-AEF4-597EBA065223}" keepAlive="1" name="ThisWorkbookDataModel" description="Data Model" type="5" refreshedVersion="6"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 id="3" xr16:uid="{23A6D869-423C-4BF4-AC84-4F58A7B89ECA}" name="WorksheetConnection_Clean dataset for blogpost.xlsx!Table1" type="102" refreshedVersion="6" minRefreshableVersion="5">
    <extLst>
      <ext xmlns:x15="http://schemas.microsoft.com/office/spreadsheetml/2010/11/main" uri="{DE250136-89BD-433C-8126-D09CA5730AF9}">
        <x15:connection id="Table1" autoDelete="1">
          <x15:rangePr sourceName="_xlcn.WorksheetConnection_Cleandatasetforblogpost.xlsxTable11"/>
        </x15:connection>
      </ext>
    </extLst>
  </connection>
</connection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<sst xmlns="http://schemas.openxmlformats.org/spreadsheetml/2006/main" count="5447" uniqueCount="1049">
  <si>
    <t>country</t>
  </si>
  <si>
    <t>region</t>
  </si>
  <si>
    <t>implementing_agency</t>
  </si>
  <si>
    <t>year_approval</t>
  </si>
  <si>
    <t>ldc_or_sids</t>
  </si>
  <si>
    <t>ghg_inventory_gef</t>
  </si>
  <si>
    <t>mitigation_gef</t>
  </si>
  <si>
    <t>climate_change_impacts_and_adaptation_gef</t>
  </si>
  <si>
    <t>support_needed_and_received_gef</t>
  </si>
  <si>
    <t>undefined_gef</t>
  </si>
  <si>
    <t>ghg_inventory_co_finance</t>
  </si>
  <si>
    <t>mitigation_co_finance</t>
  </si>
  <si>
    <t>climate_change_impacts_and_adaptation_co_finance</t>
  </si>
  <si>
    <t>support_needed_and_received_co_finance</t>
  </si>
  <si>
    <t>undefined_co_finance</t>
  </si>
  <si>
    <t>Jamaica</t>
  </si>
  <si>
    <t>America</t>
  </si>
  <si>
    <t>IADB</t>
  </si>
  <si>
    <t>2018</t>
  </si>
  <si>
    <t>Cameroon</t>
  </si>
  <si>
    <t>Africa</t>
  </si>
  <si>
    <t>UNEP</t>
  </si>
  <si>
    <t>2020</t>
  </si>
  <si>
    <t>Global</t>
  </si>
  <si>
    <t>FAO</t>
  </si>
  <si>
    <t>2017</t>
  </si>
  <si>
    <t>Thailand</t>
  </si>
  <si>
    <t>Asia</t>
  </si>
  <si>
    <t>2019</t>
  </si>
  <si>
    <t>Honduras</t>
  </si>
  <si>
    <t>Chile</t>
  </si>
  <si>
    <t>Papua New Guinea</t>
  </si>
  <si>
    <t>Trinidad and Tobago</t>
  </si>
  <si>
    <t>Zimbabwe</t>
  </si>
  <si>
    <t>Madagascar</t>
  </si>
  <si>
    <t>CI</t>
  </si>
  <si>
    <t>Ghana</t>
  </si>
  <si>
    <t>Bahamas</t>
  </si>
  <si>
    <t>Benin</t>
  </si>
  <si>
    <t>Uganda</t>
  </si>
  <si>
    <t>Panama</t>
  </si>
  <si>
    <t>Paraguay</t>
  </si>
  <si>
    <t>Antigua and Barbuda</t>
  </si>
  <si>
    <t>2016</t>
  </si>
  <si>
    <t>Serbia</t>
  </si>
  <si>
    <t>Europe</t>
  </si>
  <si>
    <t>UNDP</t>
  </si>
  <si>
    <t>North Macedonia</t>
  </si>
  <si>
    <t>Liberia</t>
  </si>
  <si>
    <t>Uruguay</t>
  </si>
  <si>
    <t>Sri Lanka</t>
  </si>
  <si>
    <t>Argentina</t>
  </si>
  <si>
    <t>Dominican Republic</t>
  </si>
  <si>
    <t>Togo</t>
  </si>
  <si>
    <t>Fiji</t>
  </si>
  <si>
    <t>Peru</t>
  </si>
  <si>
    <t>Mongolia</t>
  </si>
  <si>
    <t>Cote d'Ivoire</t>
  </si>
  <si>
    <t>Rwanda</t>
  </si>
  <si>
    <t>Mexico</t>
  </si>
  <si>
    <t>Sierra Leone</t>
  </si>
  <si>
    <t>Azerbaijan</t>
  </si>
  <si>
    <t>Eswatini</t>
  </si>
  <si>
    <t>Costa Rica</t>
  </si>
  <si>
    <t>Georgia</t>
  </si>
  <si>
    <t>Regional</t>
  </si>
  <si>
    <t>China</t>
  </si>
  <si>
    <t>FECO</t>
  </si>
  <si>
    <t>Burkina Faso</t>
  </si>
  <si>
    <t>Cambodia</t>
  </si>
  <si>
    <t>Guatemala</t>
  </si>
  <si>
    <t>Maldives</t>
  </si>
  <si>
    <t>South Africa</t>
  </si>
  <si>
    <t>Nicaragua</t>
  </si>
  <si>
    <t>Namibia</t>
  </si>
  <si>
    <t>Morocco</t>
  </si>
  <si>
    <t>Montenegro</t>
  </si>
  <si>
    <t>Lebanon</t>
  </si>
  <si>
    <t>Lao People's Democratic Republic</t>
  </si>
  <si>
    <t>Kenya</t>
  </si>
  <si>
    <t>Indonesia</t>
  </si>
  <si>
    <t>India</t>
  </si>
  <si>
    <t>Mauritius</t>
  </si>
  <si>
    <t>Malawi</t>
  </si>
  <si>
    <t>Haiti</t>
  </si>
  <si>
    <t>Ethiopia</t>
  </si>
  <si>
    <t>Bangladesh</t>
  </si>
  <si>
    <t>Equatorial Guinea</t>
  </si>
  <si>
    <t>Cuba</t>
  </si>
  <si>
    <t>Colombia</t>
  </si>
  <si>
    <t>Bosnia and Herzegovina</t>
  </si>
  <si>
    <t>Armenia</t>
  </si>
  <si>
    <t>Afghanistan</t>
  </si>
  <si>
    <t>Mauritania</t>
  </si>
  <si>
    <t>Tanzania</t>
  </si>
  <si>
    <t>2021</t>
  </si>
  <si>
    <t>Lesotho</t>
  </si>
  <si>
    <t>Burundi</t>
  </si>
  <si>
    <t>Bhutan</t>
  </si>
  <si>
    <t>Project</t>
  </si>
  <si>
    <t>Component</t>
  </si>
  <si>
    <t>Output</t>
  </si>
  <si>
    <t>Combined</t>
  </si>
  <si>
    <t>Based on combined</t>
  </si>
  <si>
    <t>Scope</t>
  </si>
  <si>
    <t>Funding</t>
  </si>
  <si>
    <t>Thematic area categorized</t>
  </si>
  <si>
    <t>Weighted funding</t>
  </si>
  <si>
    <t>GEF</t>
  </si>
  <si>
    <t>Co_finance</t>
  </si>
  <si>
    <t>Bug check</t>
  </si>
  <si>
    <t>pif_id</t>
  </si>
  <si>
    <t xml:space="preserve">country </t>
  </si>
  <si>
    <t>component_id</t>
  </si>
  <si>
    <t>component</t>
  </si>
  <si>
    <t>c_ghg_inventory</t>
  </si>
  <si>
    <t>c_mitigation</t>
  </si>
  <si>
    <t>c_climate_change_impacts_and_adaptation</t>
  </si>
  <si>
    <t>c_support_needed_and_received</t>
  </si>
  <si>
    <t>c_undefined</t>
  </si>
  <si>
    <t>c_gef_funding</t>
  </si>
  <si>
    <t>c_co_financing</t>
  </si>
  <si>
    <t>C Weighted GEF funding4</t>
  </si>
  <si>
    <t>C Weighted Co-financing5</t>
  </si>
  <si>
    <t>output_id</t>
  </si>
  <si>
    <t>output</t>
  </si>
  <si>
    <t xml:space="preserve">o_ghg_inventory </t>
  </si>
  <si>
    <t xml:space="preserve">o_mitigation </t>
  </si>
  <si>
    <t xml:space="preserve">o_climate_change_impacts_and_adaptation </t>
  </si>
  <si>
    <t>o_support_needed_and_received</t>
  </si>
  <si>
    <t>o_undefined</t>
  </si>
  <si>
    <t>o_gef_funding</t>
  </si>
  <si>
    <t>o_co_financing</t>
  </si>
  <si>
    <t>o_weighted_gef_funding</t>
  </si>
  <si>
    <t>o_weighted_co_financing</t>
  </si>
  <si>
    <t>com_ghg_inventory</t>
  </si>
  <si>
    <t>com_mitigation</t>
  </si>
  <si>
    <t>com_climate_change_impacts_and_adaptation</t>
  </si>
  <si>
    <t>com_support_needed_and_received</t>
  </si>
  <si>
    <t>com_undefined</t>
  </si>
  <si>
    <t>Check GEF</t>
  </si>
  <si>
    <t>Check Co fin</t>
  </si>
  <si>
    <t xml:space="preserve">1. Strengthening of Jamaica's Transparency Framework as defined in Article 13 of Paris Agreement </t>
  </si>
  <si>
    <t>National Transparency Working Group is established to provide strategic direction and to ensure that transparency reporting processes are properly supported across Ministries, government agencies and other relevant partners.</t>
  </si>
  <si>
    <t>Assessment of institutional arrangements across ministries for transparency-related activities developed.</t>
  </si>
  <si>
    <t>Assessment of on-going initiatives at the national, sub-national and sectoral levels to support transparency-related activities conducted.</t>
  </si>
  <si>
    <t>2. Improving Jamaica's technical capacity to establish a robust MRV system.</t>
  </si>
  <si>
    <t>Design national transparency management processes including a harmonized set of data supply and guidelines.</t>
  </si>
  <si>
    <t>Methodologies for tracking and assesing adequacy and effectiveness incorporating blockchain technology; and M&amp;E tools to provide long term reliable and consistent data for adaptation, mitigation and international climate finance developed.</t>
  </si>
  <si>
    <t>Software tool incorporating blockchain technology to calculate estimations for the mitigation targets defined in the NDC created.</t>
  </si>
  <si>
    <t xml:space="preserve">3. Improving Knowledge sharing and capacity  building for the effective coordination amongst national agencies in the implementation of transparency-related activities.   </t>
  </si>
  <si>
    <t>Centralized National Climate Knowledge Platform for transparency (including Biennal Update Reports (BUR), UNFCCC National Communication, Nationally Determined Contribution (NDC), National Greenhouse Gas Inventory (NGHGI), etc.) to inform decision-making and general public designed and implemented.</t>
  </si>
  <si>
    <t>National electronic guidebook on transparency management processes developed.</t>
  </si>
  <si>
    <t>Training Program on transparency guidelines, methodologies and the efficient use of tools for data collection, delivery and lessons learned for relevant ministry personnel, academia and other public servants delivered.</t>
  </si>
  <si>
    <t>1. Strengthening Cameroon’s capacity to collect and process climate change data into useful information for policymaking and reporting to the United Nations Framework Convention on Climate Change (UNFCCC)</t>
  </si>
  <si>
    <t>National institutions strengthened to coordinate, manage and implement climate transparency activities </t>
  </si>
  <si>
    <t>Technical support, training and tools provided to the country to submit transparent, consistent, comparable, complete and accurate greenhouse gas (GHG) inventories </t>
  </si>
  <si>
    <t>Technical support, training and tools provided to the country to track Nationally Determined Contributions (Mitigation and Adaptation) and support needed and received </t>
  </si>
  <si>
    <t>Technical support, training and tools provided to the country to use climate analysis in decision-making </t>
  </si>
  <si>
    <t xml:space="preserve">Global </t>
  </si>
  <si>
    <t xml:space="preserve">1. Supporting developing countries to strenghten their institutional capacity to establish and sustain the institutional arrangements required to respond to the Enhanced Transparency Framework (ETF) requirements and improve decision-making processes. </t>
  </si>
  <si>
    <t>Global set of improved templates, tools and guidance for establishing necessary institutional strucutres for data gathering and information management to meet ETF requirements developed.</t>
  </si>
  <si>
    <t>Capacity building carried out in selected countries on use of global tool set for improving institutional arrangements</t>
  </si>
  <si>
    <t>Country-level awareness raised on the value added of mainstreaming ETF processes across institutional structures.</t>
  </si>
  <si>
    <t>Results and lessons learned collected from selected country pilots and integrated into global tool set (output 1.1.1).</t>
  </si>
  <si>
    <t xml:space="preserve">2. Building the capacities of developing countries to establish robust systems to measure, report and verify (MRV) emissions, and to monitor and evaluate (M&amp;E) adaptatoin priority actions, in the AFOLU sector in accordance with ETF. </t>
  </si>
  <si>
    <t xml:space="preserve">New MRV tools and methodologies developed to meet ETF requirements in AFOLU sector based on review of existing global tools, in line with refined IPCC guidelines, and lessons learned. </t>
  </si>
  <si>
    <t xml:space="preserve">Country-specific Tier 2 emission factors database developed to improve GHG estimates and reporting capacity for the AFOLU sector. </t>
  </si>
  <si>
    <t>New M&amp;E tools designed for monitoring the implementation and evaluating the impacts of adaptation actions in line with ETF.</t>
  </si>
  <si>
    <t xml:space="preserve">Selected country officials trained on using MRV tools and upgrading domestic GHG management information systems and infrastructure, in line with ETF requirements for AFOLU sector. </t>
  </si>
  <si>
    <t>Capacity building delivered in selected countries on M&amp;E tool for monitoring the implementation and impacts of priority adaptation actions and tracking NDC progress</t>
  </si>
  <si>
    <t>3. Sharing knowledge and improving coordination amongst global transparency practitioners to sustain and scale up institutional and technical capacity improvements in the AFOLU sector</t>
  </si>
  <si>
    <t>Global products (outputs 1.1.1. 2.1.1 and 2.1.3) for improving worldwide institutional capcities disseminated through global platforms (e.g. FAO Land-CC Hub, Global CBIT Coordination Platform), webinars, workshops, Massive Open Online Courses (MOOCs), E-learning events and other instruments (i.e. Communities of Practice).</t>
  </si>
  <si>
    <t xml:space="preserve">Global/regional workshops organized to share country-specific experiences and lessons learned on transparency-related MRV and M&amp;E activities in the AFOLU sector through a mutual learning process. </t>
  </si>
  <si>
    <t xml:space="preserve">Cross-agency cooperation scaled up to reinforce existing coordination efforts with UNFCCC, IPCC, UNDP, UN Environment and other agencies (e.g. GIZ, JICA, DFID) and current cooperation opportunities expanded (e.g. South-South Cooperation). </t>
  </si>
  <si>
    <t xml:space="preserve">Linkages established between global knowledge sharing activities and current partnerships (e.g. NDC Partnership and Partnership on Transparency) to promote multi-stakeholder coordination. </t>
  </si>
  <si>
    <t>1. Strengthening data collection processes and data quality for Greenhouse Gases (GHG) inventory preparation</t>
  </si>
  <si>
    <t>Institutional arrangements, including processes and procedures for data collection and reporting are formalized</t>
  </si>
  <si>
    <t>Sectorial guidelines, templates and tools for data collection are developed and training provided to support operationalization of the web-based inventory system</t>
  </si>
  <si>
    <t>Country-specific emission factors following IPCC1 Guidelines are developed in the sectors Energy, IPPU2, and Agriculture</t>
  </si>
  <si>
    <t>Methodology and system for QA/QC3 for data from the sectors Energy, IPPU, Agriculture and Forestry is developed</t>
  </si>
  <si>
    <t>2. Strengthening tracking and reporting of mitigation actions for NDC implementation</t>
  </si>
  <si>
    <t>Institutional arrangements for tracking of mitigation actions, including quality check of GHG reduction estimations, are formalized</t>
  </si>
  <si>
    <t>Monitoring indicators and information matrix to track progress of NDC mitigation actions are developed, and training to lead agencies to report indicators is provided</t>
  </si>
  <si>
    <t>Methodologies, tools, and templates for estimating GHG emissions reduction impacts in the sectors Energy, Waste, IPPU and Agriculture are developed, and capacity-building of stakeholders on the usage of the tools is provided</t>
  </si>
  <si>
    <t>3. Enhancing tracking of support for NDC implementation</t>
  </si>
  <si>
    <t>Institutional arrangements to track support received are established</t>
  </si>
  <si>
    <t>Templates and training for reporting of the MRV4 of support are disseminated</t>
  </si>
  <si>
    <t>4. Strengthening of transparency framework for adaptation actions and resilience building</t>
  </si>
  <si>
    <t>Metrics and indicators and adjustment for subnational and local use of existing metrics, indicators and methodologies for tracking the adaptation goals outlined in the NDC are developed</t>
  </si>
  <si>
    <t>Template for a national information gateway on climate risk, vulnerability and adaptation are disseminated</t>
  </si>
  <si>
    <t>Capacity on integrating information on V&amp;A5 into policy formulation, and on monitoring and evaluation of adaptation activities strengthened in at least one sector</t>
  </si>
  <si>
    <t>1. Integrated Monitoring System of Climate Change for Honduras</t>
  </si>
  <si>
    <t>A centralized monitoring system for improved data access and information management established in the Climate Change Management and Monitoring Unit (UGMCC) </t>
  </si>
  <si>
    <t>A set of country climate change specific indicators of the monitoring system developed </t>
  </si>
  <si>
    <t>A national financial mechanism for the operation of the Integrated Monitoring System of Climate Change developed </t>
  </si>
  <si>
    <t>Operating guidelines, protocols and logistical arrangements for data collection, reporting, monitoring and verifying climate change data developed between UGMCC and ONCCDS </t>
  </si>
  <si>
    <t>A formal program to strengthen capacities and exchange information developed. </t>
  </si>
  <si>
    <t>1. Strengthening of Chile’s Transparency framework for mitigation and adaptation actions</t>
  </si>
  <si>
    <t>Centralized National Climate information platform established </t>
  </si>
  <si>
    <t>Training to data suppliers and platform users is delivered </t>
  </si>
  <si>
    <t>General guidelines and tools to ensure consistency and comparability of GHG emission projections among sectors are developed </t>
  </si>
  <si>
    <t>Training to public servants to use this information on decision-making </t>
  </si>
  <si>
    <t>System for the evaluation and tracking of the NDC established </t>
  </si>
  <si>
    <t>Metrics and indicators, methodologies for tracking adaptation developed </t>
  </si>
  <si>
    <t>Capacities on monitoring and evaluation of adaptation actions/measures strengthened in at least one sector </t>
  </si>
  <si>
    <t>2. Institutionalization of the public climate expenditures</t>
  </si>
  <si>
    <t>Training plan for public institutions on reporting climate finance delivered </t>
  </si>
  <si>
    <t>Expense Report Form improved </t>
  </si>
  <si>
    <t>Guide for Reporting Public Expenditures published </t>
  </si>
  <si>
    <t>1. Institutional arrangements enhanced to coordinate preparation of ETF reports for agricultural, land-use, and other relevant sectors.</t>
  </si>
  <si>
    <t>Coordination mechanism strengthened integrating relevant authorities from agriculture and land-use sectors into national UNFCCC reporting processes.</t>
  </si>
  <si>
    <t>Assessment prepared (in PPG, building on anticipated submission of BUR) on institutional, data collection, analysis and reporting capacity gaps and needs for meeting the requirements of the ETF with specific focus on the priority NDC actions for the agriculture and land use sectors</t>
  </si>
  <si>
    <t>Guidelines for tracking NDC progress incorporating baselines, business-as-usual scenarios and targets prepared and adopted.</t>
  </si>
  <si>
    <t>PNG’s engagement strengthened in agriculture and land use sectors with international transparency-related processes under the UNFCCC.</t>
  </si>
  <si>
    <t>Multi-sectoral strategy and coordination mechanism strengthened integrating relevant authorities, data and information systems into national UNFCCC reporting processes.</t>
  </si>
  <si>
    <t>ETF lessons learned from agriculture and land use sectors captured, up-scaled and shared to enhance wider national, regional and global programming and reporting.</t>
  </si>
  <si>
    <t>Technical working groups for peer exchanges established for relevant priority sectors.</t>
  </si>
  <si>
    <t xml:space="preserve">2. Strengthened capacity to measure emissions, removals, and emission-reduction activities from the agriculture and land-use sectors. </t>
  </si>
  <si>
    <t>Regular and systematic data collection, documentation and archiving process established to ensure accuracy and sustainability of the inventory, including quality assurance and quality control, in the agriculture and land-use sectors.</t>
  </si>
  <si>
    <t>GHG information management system (MIS) and infrastructure upgraded by integrating data from diverse sources in the agriculture and land use sectors.</t>
  </si>
  <si>
    <t>Capacity and system hardware upgraded for relevant institutions at different levels to adopt and mainstream latest tools and methodologies to develop country-specific emissions factors, improve activity data and better quantify the impact of mitigation policy measures in the agriculture and land-use sectors (inter-face w/ 3.1.4).</t>
  </si>
  <si>
    <t>National reports prepared, verified and submitted on inventory of emissions sources and sinks and emissions reduction activities from agriculture and land use sectors consistent with latest UNFCCC guidance and with improved consistency and accuracy of agriculture and land use data.</t>
  </si>
  <si>
    <t>3. Strengthened capacity to measure climate change impacts, vulnerabilities, and adaptation related activities in the agriculture and land-use sector</t>
  </si>
  <si>
    <t>Assessment prepared of good practice methodologies and frameworks for monitoring and reporting NDC priority adaptation actions in the agriculture and land use sectors.</t>
  </si>
  <si>
    <t>National/sectoral appropriate indicators and monitoring and reporting framework developed for NDC priority adaptation actions in the agriculture and land use sector.</t>
  </si>
  <si>
    <t>Adaptation information management system (MIS), system infrastructure and capacity for data analysis and dissemination improved ensuring free and open access to adaptation information for the agriculture and land use sectors.</t>
  </si>
  <si>
    <t>Capacity and system infrastructure developed supporting relevant institutions at different levels to adopt and mainstream monitoring and reporting processes for NDC priority adaptation actions in the agriculture and land use sectors (interface w/ 2.1.3).</t>
  </si>
  <si>
    <t>Adaptation chapter included in the national reports and submitted on selected priority adaptation activities in the agriculture and land use sectors consistent with latest UNFCC guidance.</t>
  </si>
  <si>
    <t>1. Strengthen Trinidad and Tobago's Transparency system</t>
  </si>
  <si>
    <t>Legal arrangements are designed and proposed for approval to enable the implementation of transparency activities.</t>
  </si>
  <si>
    <t>Technical capacity of government officials and relevant stakeholders enhanced, and tools provided to prepare the Biennial Transparency Reports (BTRs), including the tracking of progress of Nationally Determined Contributions, adaptation efforts and support received.</t>
  </si>
  <si>
    <t>Technical capacity of government officials and relevant stakeholders enhanced, and tools provided to incorporate climate analysis in decision-making processes.</t>
  </si>
  <si>
    <t xml:space="preserve">1. Strengthening Zimbabwe’s capacity to collect and process climate change data into useful information for policy-making and reporting to the United Nations Framework Convention on Climate Change (UNFCCC). </t>
  </si>
  <si>
    <t>National institutions strengthened to coordinate, manage and implement climate transparency activities. </t>
  </si>
  <si>
    <t>Technical support, training and tools provided to the country to submit transparent, consistent, comparable, complete and accurate greenhouse gas (GHG) inventories. </t>
  </si>
  <si>
    <t>Technical support, training and tools provided to the country to track Nationally Determined Contributions (Mitigation/Adaptation) and support needed and received. </t>
  </si>
  <si>
    <t>Technical support, training and tools provided to the country to use climate analysis in decision-making. </t>
  </si>
  <si>
    <t>1. Supporting developing countries to strengthen their institutional capacity to exchange knowledge and raise awareness of the importance of forest-related data to respond to the Enhanced Transparency Framework (ETF)</t>
  </si>
  <si>
    <t>Upgraded FRA reporting platform to improve access to forest-related data, support transparency-related activities and track process of NDCs designed and implemented.</t>
  </si>
  <si>
    <t>Global set of knowledge and training material package to raise awareness of the importance of forest-related data to support country decision making and to comply with the ETF requirements developed for policymakers and technical experts in different languages and with different focus (global, regional).</t>
  </si>
  <si>
    <t>Regional high-level awareness raising and capacity building with key national stakeholders on the importance of forest-related data to assist improvement of transparency over time organized and executed (link with output 2.1.2).</t>
  </si>
  <si>
    <t>2. Supporting developing countries to strengthen their technical capacity on data collection, analysis and dissemination of forest-related data to respond to the ETF</t>
  </si>
  <si>
    <t>A global forest field observation repository to assist efforts to measure and report in compliance with the ETF compiled for integration to the global forest-related platform (output 1.1.1).</t>
  </si>
  <si>
    <t>Regional/National capacity-building activities (e.g. workshops, high level meetings, conference, dialogues, on-the job learning etc.) on national forest monitoring systems for improved integration and consistency with international reporting processes (NDCs, REDD+) implemented (link with output 1.1.3).</t>
  </si>
  <si>
    <t>Roadmap for phase 2 to implement CBIT-ISFM in line with the ETF requirements, in support of the GEF NFM portfolio and to assist improvement of transparency over time.</t>
  </si>
  <si>
    <t>3. Sharing knowledge and improving coordination to respond to the ETF</t>
  </si>
  <si>
    <t>Best practices and case studies on successful transparency-related activities, identified, documented and shared with global CBIT initiatives (CBIT Global Coordination Platform, CBIT-AFOLU) and other key forest partnerships (e.g. GFOI).</t>
  </si>
  <si>
    <t>Outreach and dissemination products (e.g. press release, newspaper articles, web-stories) of best practices and case studies developed and published.</t>
  </si>
  <si>
    <t xml:space="preserve">Madagascar </t>
  </si>
  <si>
    <t>1. Strengthen institutional arrangements, policies, strategies, programs and coordination bodies within national institutions, and all relevant sectors to meet transparency requirements of the Paris Agreement.</t>
  </si>
  <si>
    <t>Recommendations for strengthening institutional arrangements developed</t>
  </si>
  <si>
    <t>Mapping of current baseline and reporting related to all sectors conducted</t>
  </si>
  <si>
    <t>Recommendations for policies, strategies and programs to implement the transparency elements of the Paris Agreement developed</t>
  </si>
  <si>
    <t>NDC implementation plans and policies that reflect recommendations in line with on-going monitoring and reporting systems developed and deployed</t>
  </si>
  <si>
    <t>Guidelines for all sectors developed in collaboration with BNCCC, BNC REDD+, Office of Transparency and other relevant stakeholders developed and disseminated</t>
  </si>
  <si>
    <t>Recommendations from all sector guidelines incorporated in policies guiding climate action</t>
  </si>
  <si>
    <t>2. Address key technology gaps for monitoring GHG emissions and results of climate interventions through the development and dissemination of relevant tools</t>
  </si>
  <si>
    <t>Web portal for managing all NDC transparency information and data, including publicly accessible information developed</t>
  </si>
  <si>
    <t>NDC transparency information and data made available for the Global Coordination Platform</t>
  </si>
  <si>
    <t>Information and data shared with all ministries not directly responsible for climate change/Environment</t>
  </si>
  <si>
    <t>National carbon registry for all sectors to address breadth of accounting needs under the Paris Agreement adjusted, expanded and incorporated into web portal</t>
  </si>
  <si>
    <t>Metadata system on data sources, origin, calculations developed, made public and updated quarterly</t>
  </si>
  <si>
    <t>Specific emission factors for Madagascar established</t>
  </si>
  <si>
    <t>Lessons learned from BNC REDD+/BNCCC work compiled and analyzed to build a national, NDC-wide system</t>
  </si>
  <si>
    <t>BNC REDD+/BNCCC MRV system for national wide reporting launched</t>
  </si>
  <si>
    <t>Over two -year period, XX number of (TBD during PPG phase) government representatives and relevant stakeholders (including CSOs, private sector, universities) trained to effectively monitor activities and report toward key climate targets</t>
  </si>
  <si>
    <t>3. Capacity building for relevant national agencies and stakeholders on transparency activities.</t>
  </si>
  <si>
    <t>Training of Trainers modules and workshops to support long-term sustainability of training efforts developed and launched</t>
  </si>
  <si>
    <t>Equipment and software needed to produce documents (NatComs, BUR etc) obtained and installed and stakeholders trained in operations/ maintenance.</t>
  </si>
  <si>
    <t>Members of the National Committee on Climate Change trained on climate change transparency and reporting</t>
  </si>
  <si>
    <t>1. Improving and integrating transparency framework of the Paris Agreement into Ghana’s Monitoring &amp; Evaluation (M &amp;E) system</t>
  </si>
  <si>
    <t>An effective institutional arrangement to plan, implement and report climate actions established</t>
  </si>
  <si>
    <t>A centralized national infrastructure for improved data access and information management established</t>
  </si>
  <si>
    <t>Five climate change indicators mainstreamed into the medium-term framework (Yr. 2018-2022)</t>
  </si>
  <si>
    <t>Testing and piloting of domestic transparency (MRV) framework in Energy and Transport sector</t>
  </si>
  <si>
    <t>1. Strengthening The Bahamas’ enabling environment and capacity for implementing the Paris Agreement</t>
  </si>
  <si>
    <t>Institutional arrangements established and strengthened to coordinate and manage transparency activities in the Bahamas </t>
  </si>
  <si>
    <t>Technical support, training and tools are provided to the Bahamas, enabling it to submit transparent, consistent, comparable, complete and accurate GHG inventories </t>
  </si>
  <si>
    <t>Technical support, training and tools are provided to the Bahamas, enabling it to track its NDC implementation in a transparent manner </t>
  </si>
  <si>
    <t>Technical support, training and tools are provided to the Bahamas which enables them to incorporate climate analysis into decision-making </t>
  </si>
  <si>
    <t>1. Institutional arrangements enhanced to coordinate preparation of ETF reports for the energy and AFOLU sectors</t>
  </si>
  <si>
    <t>Assessment prepared regarding institutional arrangements, data collection, analysis and reporting capacity gaps and needs for meeting ETF requirements with specific focus on the priority NDC actions for the energy and AFOLU sectors</t>
  </si>
  <si>
    <t>Awareness raised amongst the energy and AFOLU sectors policy makers and practitioners on mainstreaming institutional arrangements in the ETF processes</t>
  </si>
  <si>
    <t>A roadmap for achieving the ETF institutional arrangements for the energy and AFOLU sectors prepared and adopted</t>
  </si>
  <si>
    <t>A sustainable multi-sectoral coordination mechanism strengthened integrating relevant institutions/ stakeholders into national UNFCCC reporting processes.</t>
  </si>
  <si>
    <t>Best practices on data and information acquisition and system infrastructure in the energy and AFOLU sectors collected and shared with other relevant priority sectors</t>
  </si>
  <si>
    <t>Regular and systematic documentation and archiving procedures as well as quality assurance and quality control processes improved to ensure accuracy and sustainability of MRV and M&amp;E systems in the energy and AFOLU sectors</t>
  </si>
  <si>
    <t>Information management system and infrastructure for the energy and AFOLU sectors upgraded and other international tools for monitoring, reporting and verifying the implementation of priority NDC mitigation activities from the energy and AFOLU sectors</t>
  </si>
  <si>
    <t>2. Capacity to assess and report emissions and removals from the energy and AFOLU sectors and to monitor related emission reduction activities strengthened with respect to the ETF</t>
  </si>
  <si>
    <t>Technical capacity enhanced for relevant institutions to adopt and mainstream ETF-enhanced MRV Global Products and other international tools for monitoring, reporting and verifying the implementation of priority NDC mitigation activities from the energy and AFOLU sectors</t>
  </si>
  <si>
    <t>Knowledge of methodologies to collect activity data increased and country-specific emission factors developed in the energy and AFOLU sectors</t>
  </si>
  <si>
    <t>National/ sectoral reports prepared and submitted on inventory of greenhouse gases from the energy and AFOLU sectors consistent with latest UNFCCC reporting guidelines.</t>
  </si>
  <si>
    <t>3. Capacity to monitor and evaluate adaptation activities in energy and AFOLU sectors strengthened with respect to the ETF</t>
  </si>
  <si>
    <t>Technical capacity enhanced in relevant institutions to adopt and mainstream ETF-enhanced M&amp;E Global Products and other international tools for monitoring and evaluating NDC priority adaptation actions in the energy and AFOLU sector s</t>
  </si>
  <si>
    <t>National/sectoral appropriate indicators and monitoring and evaluation framework developed for NDC priority adaptation actions in the energy and AFOLU sectors</t>
  </si>
  <si>
    <t>National reports prepared on priority adaptation activities in the energy and AFOLU sectors consistent with the latest ETF available guidance.</t>
  </si>
  <si>
    <t xml:space="preserve">1. Establishing and strengthening the institutional arrangements for robust GHG emission inventory and MRV system </t>
  </si>
  <si>
    <t>Focal points in each of the 4 key sectors strengthened institutionalized and functioning as hubs of data collection and processing </t>
  </si>
  <si>
    <t>Gender focal points on climate change in the key institutions strengthened </t>
  </si>
  <si>
    <t>Data collecting, processing and sharing arrangements formalized and operational </t>
  </si>
  <si>
    <t>Linkages between the hubs and the MWE established and strengthened </t>
  </si>
  <si>
    <t>A framework for interministerial coordination strengthened, and formal cooperation between government, CSOs private sector and academia defined and institutionalized </t>
  </si>
  <si>
    <t>2. Building capacity of key stakeholders to collect, process and feed gender disaggregated data into the GHG emissions inventory system</t>
  </si>
  <si>
    <t>Field data teams from the key emission sectors (agriculture and land use, energy, transport, industries and waste sectors) convened and trained in collection, processing and transmission of GHG data </t>
  </si>
  <si>
    <t>Fifteen (TBC at PPG) people (from the Hubs and MWE) trained in domestic MRV systems, tracking NDCs, enhancement of GHG inventories and emission projections</t>
  </si>
  <si>
    <t>Lessons learned and best practices scaled out through peer exchange programs for stakeholders on transparency activities </t>
  </si>
  <si>
    <t>3. Testing and piloting the GHG emission inventory and MRV system</t>
  </si>
  <si>
    <t>Data for GHG inventory and MRV system collected and fed into the Global CBIT Coordination Platform </t>
  </si>
  <si>
    <t>National inventory of greenhouse gas emissions (by sources) and removals (by sinks) in place </t>
  </si>
  <si>
    <t>National inventory of greenhouse gas emissions (by sources) and removals (by sinks) made publically available </t>
  </si>
  <si>
    <t>1. National Framework for Climate Transparency of Panama</t>
  </si>
  <si>
    <t>Institutional arrangements for MRV4 , dissemination, and sustainability over time of sectoral climate-related data are established </t>
  </si>
  <si>
    <t>National tools to ensure consistency and standardization in the monitoring and reporting of climate data are disseminated </t>
  </si>
  <si>
    <t>Public engagement mechanism for enhanced transparency framework is designed and implemented </t>
  </si>
  <si>
    <t>National Platform for Climate Transparency is established </t>
  </si>
  <si>
    <t>Training for data compilers, suppliers and platform users is provided </t>
  </si>
  <si>
    <t>1. Strengthening Paraguay's Transparency Monitoring System</t>
  </si>
  <si>
    <t>Institutional arrangements strengthened and consolidated to coordinate and manage transparency activities.</t>
  </si>
  <si>
    <t>Technical support, training and tools provided to Paraguay to submit transparent, consistent, comparable, complete and accurate GHG inventories.</t>
  </si>
  <si>
    <t>Technical support, training and tools developed and provided to Paraguay to track the implementation of its NDC and support received.</t>
  </si>
  <si>
    <t>1. National Registry to support monitoring of NDC implementation and tracking climate change impact</t>
  </si>
  <si>
    <t>Regulations, procedures and guidelines for monitoring, reporting and verifying climate change data are developed</t>
  </si>
  <si>
    <t>Environment Registry is accessible to the public to promote accountability and transparency</t>
  </si>
  <si>
    <t>Data security and climate resilient assessment for the Environment Registry is conducted</t>
  </si>
  <si>
    <t>Country-specific indicators in line with Nationally Determined Contribution targets are developed</t>
  </si>
  <si>
    <t>2. Institutionalization of the national transparency framework across sectors</t>
  </si>
  <si>
    <t>Training to government agencies, private sector, and civil society is provided in order to appropriately and efficiently contribute data to the Environment Registry</t>
  </si>
  <si>
    <t>Evaluation, learning and scaling up of the transparency initiative are conducted</t>
  </si>
  <si>
    <t>1. CBIT platform for coordination, learning opportunities and knowledge sharing</t>
  </si>
  <si>
    <t>A web-based coordination platform on transparency designed and operational </t>
  </si>
  <si>
    <t>Developed and deployed selfassessment tool for Countries to assess the state of their national transparency systems </t>
  </si>
  <si>
    <t>Platform interface for self-progress reporting by national CBIT projects and other transparency initiatives designed </t>
  </si>
  <si>
    <t>Coordination platform populated with data and information on donor and other transparency initiatives, CBIT national projects and country efforts (collected from 1.2 and 1.3) </t>
  </si>
  <si>
    <t>2. CBIT Needs and Gaps</t>
  </si>
  <si>
    <t>Baseline assessment of the global needs/gaps to comply with enhanced Convention transparency framework  </t>
  </si>
  <si>
    <t>Roadmap for Phase 2 to expand the CBIT coordination platform as per the scope of paragraph 21 of the CBIT programming paper, including: institutional arrangements, best practices and community of practice, global and regional capacity building programmes, implementation tracking tool, coordination with other platforms, etc.. </t>
  </si>
  <si>
    <t>3. Emerging practices and methodologies</t>
  </si>
  <si>
    <t>Available transparency-related emerging practices, methodologies, and guidance collected and made available through the coordination platform in 1.1 </t>
  </si>
  <si>
    <t>1. Strengthening national transparency capacities for tracking NDC progress from mitigation activities</t>
  </si>
  <si>
    <t>Institutional platform for transparency strengthened and reorgarnized with the initial assessment of capacity building needs and gaps for transparency;</t>
  </si>
  <si>
    <t>Assessment of the resources (financial and institutional) needed to implement NDC’s specific mitigation policies and measures conducted, with a gender-sensitive approach;</t>
  </si>
  <si>
    <t>System for the assessment and tracking of the implementation of NDCs mitigation activities and their continuous improvement developed, with a gender-sensitive approach;</t>
  </si>
  <si>
    <t>NDCs tracking and reporting training programme for specific institutions prepared, with gender sensitive approach;</t>
  </si>
  <si>
    <t>Capacity building for competent institutions for development of projections that fulfil the criteria of transparency, accuracy, consistency, comparability and completeness conducted;</t>
  </si>
  <si>
    <t>E- tool for reporting on implementation and for planning and continuous improvement of the NDCs sectoral mitigation activities developed.</t>
  </si>
  <si>
    <t>2. Strengthening national transparency capacities for NDC tracking and reporting on vulnerability and adaptation</t>
  </si>
  <si>
    <t>Sectoral vulnerability assessment of climate change impacts conducted;</t>
  </si>
  <si>
    <t>Analytical approach to costs and benefits of the implementation of NDCs adaptation measures, and financing possibilities prepared and conducted;</t>
  </si>
  <si>
    <t>E- tool established for reporting on implementation and for planning and continuous improvement of NDC adaptation measures and on occurrences of floods, extreme temperatures, droughts, and other extreme weather, as well as on their consequences;</t>
  </si>
  <si>
    <t>NDC tracking and reporting training programme on climate change adaptation for specific institutions prepared and conducted, with gender sensitive approach;</t>
  </si>
  <si>
    <t>3. Development of MRV system for NDC, including financing for institutions, local communities and businesses</t>
  </si>
  <si>
    <t>Protocol for developing the technical inputs needed for updating future NDC on a continuous base elaborated;</t>
  </si>
  <si>
    <t>Needs and gaps of relevant institutions and local communities for reporting on received financial support vis-à-vis NDC identified;</t>
  </si>
  <si>
    <t>Guidelines for reporting financial, technology transfer and capacity-building support needed and received into the MRV system, prepared;</t>
  </si>
  <si>
    <t>Etool for exchange of information and for reporting of local communities and business sector on activities relevant for achievement of NDC developed;</t>
  </si>
  <si>
    <t>Country-specific emission factor for CO2 from thermo-power plants and industry sector, as well as for Agriculture, LULUCF, developed.</t>
  </si>
  <si>
    <t>Assessment of available information to include in GHG emission estimations other carbon pools included in the IPCC Guidelines but not estimated in the National GHG Inventory (soil organic carbon and litter) conducted and Inventory improved.</t>
  </si>
  <si>
    <t>Regional peer exchanges on NDC planning and implementation and on the enhanced transparency framework conducted;</t>
  </si>
  <si>
    <t>1. Institutional capacity strengthening for MRV</t>
  </si>
  <si>
    <t>MRV unit established at MOEPP to oversee climate change reporting on national and international commitments</t>
  </si>
  <si>
    <t>Capacity of relevant government organizations strengthened to increase scope and quality of transparency activities</t>
  </si>
  <si>
    <t>National networks established of staff responible for MRV within the key relevant government organizations, as well as local experts.</t>
  </si>
  <si>
    <t>Capacity to ensure gender equality and equity in climate change projects increased</t>
  </si>
  <si>
    <t>2. Training and tools for activities conducted under Article 13</t>
  </si>
  <si>
    <t>Toolkits and templates for mitigation and adaptation reporting developed and disseminated</t>
  </si>
  <si>
    <t>2. Training and tools for activities conducted under Article 14</t>
  </si>
  <si>
    <t>Training program for tranparency activities operationalized</t>
  </si>
  <si>
    <t>2. Training and tools for activities conducted under Article 15</t>
  </si>
  <si>
    <t>Transparency concepts integrated into policies and legislation in key (I)NDC areas</t>
  </si>
  <si>
    <t>2. Training and tools for activities conducted under Article 16</t>
  </si>
  <si>
    <t>Research and training on climate change and gender developed and disseminated</t>
  </si>
  <si>
    <t>3. Design and implementation of a sustainable domestic MRV system</t>
  </si>
  <si>
    <t>Integrated system of tracking tools for transparency-related actions and progress established</t>
  </si>
  <si>
    <t>Tracking tools refined and cross-cutting MRV established</t>
  </si>
  <si>
    <t>MRV system utilized for NDC tracking and reporting</t>
  </si>
  <si>
    <t>Gender-sensitive measurement and reporting established</t>
  </si>
  <si>
    <t xml:space="preserve">1. Strengthen the capacity of national institutions to track NDC implementation and sustain transparency efforts over time  </t>
  </si>
  <si>
    <t>Protocol and methodology for data collection across multiple sectors established</t>
  </si>
  <si>
    <t>Online system for collecting and managing all NDC information and data transparency including GHG inventory in collaboration with Liberian Environmental Protection Agency developed</t>
  </si>
  <si>
    <t>Training for at least 300 stakeholders over the life of the project to utilize the NDC transparency system and manage relevant data conducted</t>
  </si>
  <si>
    <t>Three Training of Trainers workshops to deepen and broaden the knowledge of professionals working in climate change on the transparency requirements conducted</t>
  </si>
  <si>
    <t>Liberia National Climate Change Steering Committee expanded and strengthened to include CSO, Private sector, Development partners and forest- dependent people representative</t>
  </si>
  <si>
    <t>2. Provide direct technical support to harmonize land use, agriculture, energy, transport and waste sectors collection and reporting through training and assistance</t>
  </si>
  <si>
    <t>Processes and protocols for measuring results related to the land use, agriculture, energy, transport and waste sectors established</t>
  </si>
  <si>
    <t>Implementation plans developed and atleast 200 stakeholders trained to land use, agriculture, energy, transport and waste into the NDC</t>
  </si>
  <si>
    <t>3. Integrated Platform for Data Sharing and Policy Making</t>
  </si>
  <si>
    <t>Data for GHG inventory and MRV system aggregated from different sources, and included in the Global CBIT Coordination Platform</t>
  </si>
  <si>
    <t>National inventory of greenhouse gas emissions established and made publically available</t>
  </si>
  <si>
    <t>1. Strengthening national institutions for transparencyrelated activities in line with national priorities</t>
  </si>
  <si>
    <t>National Transparency Task Force for transparency -related activities established, building on existent institutionality (SNRCC).</t>
  </si>
  <si>
    <t>Capacity building needs and gaps assessment of the institutional enabling environment for transparency developed.</t>
  </si>
  <si>
    <t>Capacity Building Program for MVOTMA and other relevant institutions for developing climate change-related initiatives to enhance transparency designed and implemented, with a gender-responsive approach (including PNCC, NDC, Coastal NAP and other sectorial plans and strategies).</t>
  </si>
  <si>
    <t>Knowledge sharing information system from transparency initiatives (MRV, BUR, NC, NDC, NGHGI) implemented and integrated into policy and decision making.</t>
  </si>
  <si>
    <t>2. Tools, training and assistance for meeting the provisions stipulated in Article 13 of the Agreement</t>
  </si>
  <si>
    <t>Protocol for developing the technical inputs needed for updating NDC elaborated.</t>
  </si>
  <si>
    <t>Software tool to calculate the estimations for targets defined in the NDC based on official databases and for tracking the progress towards achieving the targets elaborated.</t>
  </si>
  <si>
    <t>Methodologies for assessing and reporting mitigation actions, policies and their effects identified and adopted, with a gender-sensitive approach.</t>
  </si>
  <si>
    <t>Methodologies for assessing the adequacy and effectiveness of adaptation actions, policies and their effects and for communicating them, identified and adopted. (Methodologies include cost-benefit analysis and impact assessment, with a gender-sensitive approach).</t>
  </si>
  <si>
    <t>Methodologies for assessing and reporting support needed, received and provided by the country, identified and implemented.</t>
  </si>
  <si>
    <t>Country-specific emission factor for CO2 from cement manufacture developed and existing national emission factors for key sources categories such as Agriculture and LULUCF updated.</t>
  </si>
  <si>
    <t>Assessment of available information to include in GHG emission estimations other carbon pools included in the IPCC Guidelines but not estimated in the National GHG Inventory (soil organic carbon and litter) developed.</t>
  </si>
  <si>
    <t>LULUCF matrix elaborated to improve activity data for the NGHGI.</t>
  </si>
  <si>
    <t>Assessment of gaps, constraints and needs to adopt the 2006 IPCC Guidelines for NGHGI developed.</t>
  </si>
  <si>
    <t>Training on 2006 IPCC Guidelines at relevant Ministries carried out.</t>
  </si>
  <si>
    <t>Country specific training and peer exchange programs on transparency activities, such as establishment of domestic MRV system, tracking NDC, enhancement of GHG, and economic and emissions projections, among others, developed.</t>
  </si>
  <si>
    <t>1. Streamlined knowledge development and delivery in support of Article 13</t>
  </si>
  <si>
    <t>Existing CBIT and Global Support Program (GSP) web platforms merged and redesigned into an integrated platform </t>
  </si>
  <si>
    <t>1. Streamlined knowledge development and delivery in support of Article 14</t>
  </si>
  <si>
    <t>Platform content and features managed and updated regularly </t>
  </si>
  <si>
    <t>1. Streamlined knowledge development and delivery in support of Article 15</t>
  </si>
  <si>
    <t>Paris Rulebook knowledge products including training modules updated, developed, and customized    </t>
  </si>
  <si>
    <t>2. Global stakeholder outreach and dissemination of best practices</t>
  </si>
  <si>
    <t>Annual stocktaking of progress, capacity needs, and support to all non- Annex I countries conducted </t>
  </si>
  <si>
    <t>Conference of Parties (COP) side events and outreach efforts organized to disseminate results </t>
  </si>
  <si>
    <t>Coordination among support providers facilitated </t>
  </si>
  <si>
    <t>Assistance provided to countries with integrating the UNFCCC Gender Action Plan into enhanced transparency frameworks </t>
  </si>
  <si>
    <t>1. Institutional arrangements to coordinate preparation for ETF reports for agriculture, land-use and other relevant sectors enhanced</t>
  </si>
  <si>
    <t>Coordination mechanism established/strengthened integrating relevant authorities from the agriculture and land use sector into national UNFCCC reporting processes.</t>
  </si>
  <si>
    <t>Assessment prepared to assess institutional, data collection, analysis and reporting capacity gaps and needs for meeting ETF requirements with specific focus on the priority NDC actions for the agriculture and land-use sectors.</t>
  </si>
  <si>
    <t>National ETF monitoring and reporting roadmap for the agriculture and land-use sectors prepared and adopted</t>
  </si>
  <si>
    <t>Capacity developed to clarify measurement and reporting of key NDC information (baselines, Business-as-Usual targets) and support provided for ETF reporting in the agriculture and land-use sectors</t>
  </si>
  <si>
    <t>Sri Lanka's engagement strengthened in the agriculture and land-use sectors with international transparency-related processes under the UNFCCC.</t>
  </si>
  <si>
    <t>Multi-sectoral strategy and coordination mechanism strengthened integrating relevant authorities into national UNFCCC reporting processes.</t>
  </si>
  <si>
    <t>ETF lessons learned from agriculture and land use sectors captured, up-scaled and shared to enhance wider national reporting.</t>
  </si>
  <si>
    <t>Peer exchange program on transparency activities established for relevant priority sectors</t>
  </si>
  <si>
    <t xml:space="preserve">2. Capacity to assess and report emissions and removals from agriculture and land-use sectors and to monitor related emission reduction activities strengthened </t>
  </si>
  <si>
    <t>Regular and systematic documentation and archiving process established to ensure accuracy and sustainability of the inventory, including quality assurance and quality control, in the agriculture and land-use sectors</t>
  </si>
  <si>
    <t>GHG information management system (MIS) and infrastructure for agriculture and land-use sectors upgraded (interface w/ 3.1.3)</t>
  </si>
  <si>
    <t xml:space="preserve">Capacity and system hardware developed for relevant institutions at different levels to adopt and mainstraim latest tools and methodologies to develop country-specific emission factors (Efs), improve activity data (AD) and better quantify the impact of mitigation policy measures in the agriculture and land-use sectors (interface w/ 3.1.4). </t>
  </si>
  <si>
    <t>National/sectoral reports prepared and submitted on inventory of emissions sources and sinks and emissions reduction activities from agriculture and land-use sectors consistent with latest UNFCCC guidance</t>
  </si>
  <si>
    <t xml:space="preserve">3. Capacity to implement, monitor and report adaptation activities and actions in agriculture and land-use sectors strenghtened </t>
  </si>
  <si>
    <t>Assessment prepared of relevant good practice methodologies and frameworks for monitoring and reporting NDC priority adaptation actions in the agriculture and land-use sectors</t>
  </si>
  <si>
    <t>National/sectoral appropriate indicators and monitoring and reporting framework developed for NDC priority adaptation actions in the agriculture and land-use sectors.</t>
  </si>
  <si>
    <t xml:space="preserve">Adaptation Information Management System (IMS) and system structure for agriculture and and land-use sectors upgraded (interface w/ 2.1.2). </t>
  </si>
  <si>
    <t>National reports prepared and submitted on priority adaptation activities in the agriculture and land-use sectors consistent with latest UNFCC guidance.</t>
  </si>
  <si>
    <t>1. National and subnational GHG inventory System</t>
  </si>
  <si>
    <t>Sectorial templates and consistency guidelines on data collection and reporting are developed and related trainings are provided. </t>
  </si>
  <si>
    <t>Institutional arrangements for sectorial inventories are formalized. </t>
  </si>
  <si>
    <t>Country‐specific emission factors and data activity are developed and/or enhanced for at least two sectors. </t>
  </si>
  <si>
    <t>Expanded information sharing and knowledge management platform on national and subnational GHG inventory is improved. </t>
  </si>
  <si>
    <t>Peer exchange activities for experience sharing are implemented. </t>
  </si>
  <si>
    <t>2. Domestic tracking of mitigation actions and support received</t>
  </si>
  <si>
    <t>Institutional arrangements for domestic tracking of mitigation actions and support received are formalized through the National Climate Change Cabinet. </t>
  </si>
  <si>
    <t>Sectorial templates/software and guidelines on mitigation actions and support received tracking are developed and related trainings are provided. </t>
  </si>
  <si>
    <t>3. Medium and long-term projections</t>
  </si>
  <si>
    <t>Medium term models to evaluate the interactions between sectorial mitigation actions are developed (2020/2025). </t>
  </si>
  <si>
    <t>Economy‐wide long‐term modeling and scenarios are developed (2030/2040/2050). </t>
  </si>
  <si>
    <t>1. Mitigation transparency framework.</t>
  </si>
  <si>
    <t>Institutional long-term agreement with Academia signed</t>
  </si>
  <si>
    <t>Training on mitigation standardized data collection, monitoring, reporting, and verification provided to line Ministries and Academia</t>
  </si>
  <si>
    <t>Equipment for mitigation data collection, monitoring, reporting and verification procured</t>
  </si>
  <si>
    <t>Country specific emissions factors and activity data for energy, transport and industry sectors developed</t>
  </si>
  <si>
    <t>Peer exchange activities for experience sharing are implemented</t>
  </si>
  <si>
    <t>2. NDC information clarification and NDC tracking,</t>
  </si>
  <si>
    <t>Legal instrument signed to coordinate information flows for clarifying NDC information and tracking NDC progress</t>
  </si>
  <si>
    <t>Templates and guidelines to monitor the progress of the mitigation actions towards the achievement of the NDCs in the prioritized sectors developed and related training to line Ministries and Academia provided</t>
  </si>
  <si>
    <t>Synthesis from public consultation is provided to clarify NDC information and to track NDC progress</t>
  </si>
  <si>
    <t>1. Strengthening the Togolese institutional arrangements and capacities to meet the Paris agreement requirements on an enhanced transparency framework</t>
  </si>
  <si>
    <t>The existing institutional framework is upgraded</t>
  </si>
  <si>
    <t>GHG information management system is established</t>
  </si>
  <si>
    <t>Relevant sectors are provided with appropriate equipment to perform their mission</t>
  </si>
  <si>
    <t>National stakeholders in climate change are trained to input data in the system</t>
  </si>
  <si>
    <t>The information management system is tested and functional</t>
  </si>
  <si>
    <t>1. Strengthening Institutional arrangements for Enhanced Transparency Framework</t>
  </si>
  <si>
    <t>Institutional mechanisms for coordinating and monitoring NDC implementation and GHG Inventory is designed and formalization initiated</t>
  </si>
  <si>
    <t>Curriculum on GHG Inventory and MRV is established at the National University and training to relevant staff in line ministries and agencies provided</t>
  </si>
  <si>
    <t>Regional peer to peer exchange and knowledge-sharing activities on transparency implemented</t>
  </si>
  <si>
    <t>2. Establishing Fiji’s Greenhouse Gases (GHG) Inventory Systems</t>
  </si>
  <si>
    <t>Fiji National GHG emissions inventory system developed</t>
  </si>
  <si>
    <t>Sector-specific spreadsheets, toolkits, and consistency guidelines to facilitate data collection and reporting developed to operationalize National GHG Inventory systems</t>
  </si>
  <si>
    <t>Methodology and system for QA/QC for GHG Inventory system is developed and staff trained on use the QA/QC procedures and methodologies</t>
  </si>
  <si>
    <t>3. Establishing Measuring, Reporting and Verification (MRV) framework for climate actions and support</t>
  </si>
  <si>
    <t>MRV systems to monitor NDC implementation, including NDC registry developed and operationalization initiated</t>
  </si>
  <si>
    <t>Monitoring indicators and information matrix to track progress of NDC mitigation actions, including tools, and templates for estimating GHG emissions impacts of NDC actions in Energy and Agriculture sector developed, and capacity build of stakeholders.</t>
  </si>
  <si>
    <t>Systems, templates and training for tracking support received for climate change actions are developed</t>
  </si>
  <si>
    <t>1. Climate Change Mitigation in Peru’s transparency system</t>
  </si>
  <si>
    <t>Emission factors are developed for at least one prioritized sector </t>
  </si>
  <si>
    <t>Capacities on GHG emission projections of GHG inventory teams working with Peru’s INFOCARBONO are enhanced. </t>
  </si>
  <si>
    <t>General guidelines and tools to ensure consistency and comparability of GHG emission projections among sectors are developed. </t>
  </si>
  <si>
    <t>Public servants are trained to integrate long-term strategies and GHG emissions projections into policy and decision-making </t>
  </si>
  <si>
    <t>2. Adaptation to Climate Change in Peru’s transparency system</t>
  </si>
  <si>
    <t>An analysis of current monitoring and evaluation practices and gaps in the health sector is developed with a view to contribute to national level monitoring of adaptation action </t>
  </si>
  <si>
    <t>Technical capacities on monitoring and evaluation of adaptation actions/measures are strengthened in the health sector in collaboration with Peruvian research institutions </t>
  </si>
  <si>
    <t>The M&amp;E system adaptation actions in the health sector is designed </t>
  </si>
  <si>
    <t>3. Means of implementation in Peru’s transparency system</t>
  </si>
  <si>
    <t>Public and private expenditures associated to the implementation of Peru’s NDC are identified and tracked in at least two sectors. </t>
  </si>
  <si>
    <t>Public servants in at least two sectors are trained to identify financial needs and report expenditures related to the NDC based on output 3.1. </t>
  </si>
  <si>
    <t>1. Institutional arrangements enhanced to coordinate preparation of ETF reports for agricultural, landuse, and other relevant sectors.</t>
  </si>
  <si>
    <t xml:space="preserve">Build upon BUR to further pinpoint specific capacity, system and data collection needs meeting ETF requirements with specific focus on priority NDC actions for agriculture and land use sectors. </t>
  </si>
  <si>
    <t>Mongolia's engagement strengthened in the agriculture and land-use sectors with international transparency-related processes under the UNFCCC</t>
  </si>
  <si>
    <t>Multi-sectorial coordination enhanced, strategy and mechanisms strengthened to integrate relevant authorities , data and information systems into national UNFCCC reporting processes</t>
  </si>
  <si>
    <t xml:space="preserve">Agriculture and land use lessons learned monitored, captured, up-scaled and shared (i.e. with the Global Coordination Platform) to enhance national, regional and global ETF programming and reporting. </t>
  </si>
  <si>
    <t>2. Strengthened capacity to measure emissions, removals, and emission-reduction activities from the agricultural and land-use sectors.</t>
  </si>
  <si>
    <t>GHG information management system (MIS) and infrastructure for agriculture and land-use sectors upgraded (link to 3.1.3, adaptation)</t>
  </si>
  <si>
    <t xml:space="preserve">Capacity and system hardware developed for relevant institutions at different levels to adopt and mainstream latest tools and methodologies for estimating GHG emissions from agriculture and land-use sectors (interface w/ 3.1.4). </t>
  </si>
  <si>
    <t>3. Strengthened capacity to measure climatechange impacts, vulnerabilities, and adaptation-related activities in the agricultural and land-use sectors</t>
  </si>
  <si>
    <t>Adaptation information management system (MIS) and system infrastructure for agriculture and land-use sectors upgraded (link to 2.1.2 mitigation data)</t>
  </si>
  <si>
    <t>Capacity and system infrastructure developed supporting relevant institutions at different levels to adopt and mainstream monitoring and reporiting processess for NDC priority adaptation actions in the agriculture and land-use sectors (inter-face w/ 2.1.3)</t>
  </si>
  <si>
    <t>1. Strenghtening of national institutions for transparency related activities</t>
  </si>
  <si>
    <t>Stakeholders sensibilitation, including policy makers, on the importance of climate transparency implemented.</t>
  </si>
  <si>
    <t>Design and adoption of a long term strategy on climate transparency realized.</t>
  </si>
  <si>
    <t>Climate transparency mechanism/unit institutionalized.</t>
  </si>
  <si>
    <t>Establishment of an inter-ministerial coordination mechanism or a national committee with all stakeholders (public sector, private sector, civil society, academia, etc.).</t>
  </si>
  <si>
    <t>Develop a long-term strategy to ensure sustainability of project activities/results beyond project completion.</t>
  </si>
  <si>
    <t>2. Provision of tools, training and assistance for meeting the transparency provisions established in the Paris Agreement</t>
  </si>
  <si>
    <t>Recalculation of the previously submitted GHG inventories using the IPCC 2006 guidelines as well as development of a coherent time series.</t>
  </si>
  <si>
    <t>Development of country specific emission factors and activity data, with a special focus on energy and AFOLU.</t>
  </si>
  <si>
    <t>Development and implementation of a protocol for QA/QC for GHG inventories.</t>
  </si>
  <si>
    <t>Relevant entities trained on GHG inventories and on the use of the IPCC 2006 guidelines.</t>
  </si>
  <si>
    <t>Data management sharing protocols developed and adopted.</t>
  </si>
  <si>
    <t>Data collection widened and improved, including the design and establishment of an online MRV platform for stocking and reporting of GHG data.</t>
  </si>
  <si>
    <t>Design of sectorial interfaces for the domestic MRV system.</t>
  </si>
  <si>
    <t>Peer exchange program at the regional level through the collaboration with the South-South ECOWAS network on MRV.</t>
  </si>
  <si>
    <t>Share feed back informations on the project implementation and on results and lessons learned, into the Global Coordination Platform, in order to make such information available to other Parties and initiatives.</t>
  </si>
  <si>
    <t>3. Improvement of transparency over time</t>
  </si>
  <si>
    <t>Review of information provided in the NDC, including quality review of baseline projections.</t>
  </si>
  <si>
    <t>Develop methodology to keep track of progress in the implementation of NDCs and transparency in place.</t>
  </si>
  <si>
    <t>Implement adoption of progress tracking tool among key national institutions.</t>
  </si>
  <si>
    <t>1. Strengthen National GHG Inventory system</t>
  </si>
  <si>
    <t>Emission factors for agriculture, forestry and land use, energy, transport, industries and waste sectors developed</t>
  </si>
  <si>
    <t>Data collection and processing hubs fully functioning</t>
  </si>
  <si>
    <t>MoUs between REMA and sectors are established to collect data, which are later processed and shared by REMA</t>
  </si>
  <si>
    <t>Robust national system for GHG emission inventories and MRV systems in place</t>
  </si>
  <si>
    <t>Ministry staff use state of the art equipment, tools &amp; protocols to track and report GHG emissions</t>
  </si>
  <si>
    <t>MRV system institutionalized in the government operating structure</t>
  </si>
  <si>
    <t>2. Targeted capacity building of key stakeholders to collect, process and feed data into the GHG emissions inventory system (including on gender disaggregated data management for the GHG emissions inventory and MRV system)</t>
  </si>
  <si>
    <t>Field data teams from the key emission sectors (agriculture, forestry and land use, energy, transport, industries and waste sectors) convened and trained in collection, processing and transmission of GHG data</t>
  </si>
  <si>
    <t>Twenty (TBC at PPG) people from REMA and other sectors trained in domestic MRV systems, tracking NDCs, enhancement of GHG inventories and emission projections</t>
  </si>
  <si>
    <t>Best practices shared and scaled out through peer exchange programs for stakeholders on transparency activities</t>
  </si>
  <si>
    <t>A data integration platform built and established</t>
  </si>
  <si>
    <t>Data for GHG inventory and MRV system aggregated from different sources, entered on data integrating platform and fed into the Global CBIT Coordination Platform</t>
  </si>
  <si>
    <t>Stakeholders capacity to contribute to integration and utilization of data platform strengthened CBIT</t>
  </si>
  <si>
    <t>1. Consultation / diagnostic on MRV at national and subnational level (institutional, legal)</t>
  </si>
  <si>
    <t>Report on MRV practices at national and subnational level as baseline for SIATNDC concept development </t>
  </si>
  <si>
    <t>2. SIAT-NDC electronic platform development and validation</t>
  </si>
  <si>
    <t>Report of SIATNDC concept development </t>
  </si>
  <si>
    <t>Proposal of SIAT-NDC content in the form of variables or database fields to be incorporated </t>
  </si>
  <si>
    <t>SIAT-NDC electronic platform and test results reports </t>
  </si>
  <si>
    <t>Training sessions for potential users </t>
  </si>
  <si>
    <t>SIAT-NDC Operations Manual </t>
  </si>
  <si>
    <t>Consultation Reports </t>
  </si>
  <si>
    <t>3. MRV Guidelines Development</t>
  </si>
  <si>
    <t>MRV Guidance document and training on its use </t>
  </si>
  <si>
    <t>4. Knowledge exchange workshops and activities</t>
  </si>
  <si>
    <t>Dissemination materials and workshops </t>
  </si>
  <si>
    <t>1. National Capacity to track NDC implementation and sustain transparency efforts over time</t>
  </si>
  <si>
    <t>Institutional arrangements for data collection and management established under EPA's coordination in prioritized sectors for both mitigation and adaptation</t>
  </si>
  <si>
    <t>Sectoral transparency guidelines and methodologies including emission factors and indicators for adaptation developed in prioritized sectors</t>
  </si>
  <si>
    <t>Continuous quality control and assurance program for Sierra Leone’s transparency instruments designed (e.g. National Communications, Biennial Communications)</t>
  </si>
  <si>
    <t>Data teams from the prioritized sectors trained in collection, processing and management of data</t>
  </si>
  <si>
    <t>Peer-to-peer learning activities in the region for key stakeholders undertaken and through participation in the CBIT Global Coordination Platform</t>
  </si>
  <si>
    <t>1. Strengthening Azerbaijan’s enabling environment and capacity for implementing the Paris Agreement’s transparency framework</t>
  </si>
  <si>
    <t>Review of current national policies and legal frameworks for the implementation of the Paris Agreement’s transparency framework developed</t>
  </si>
  <si>
    <t>National coordination mechanism to enhance transparency in implementation of the Paris Agreement established</t>
  </si>
  <si>
    <t>National system for tracking progress of the implementation of Azerbaijan’s Nationally Determined Contributions developed</t>
  </si>
  <si>
    <t>Training programme on enhanced transparency processes provided</t>
  </si>
  <si>
    <t>Knowledge-sharing and coordination mechanism with the CBIT Global Coordination Platform established</t>
  </si>
  <si>
    <t>2. Developing a strategy to secure financial resources for the implementation of the country’s Nationally Determined Contributions, including an implementation tracking system</t>
  </si>
  <si>
    <t>Financial strategy outlining means to identify sources of funding needed, and to track financial support received, developed</t>
  </si>
  <si>
    <t>Training programme on identifying sources of funding and tracking financial support processes provided</t>
  </si>
  <si>
    <t>1. Strengthen Swaziland’s National Transparency &amp; MRV framework for climate actions</t>
  </si>
  <si>
    <t>An inter-ministerial climate change coordination framework and focal points established to plan, track and report climate actions</t>
  </si>
  <si>
    <t>Climate transparency mechanism/unit institutionalized</t>
  </si>
  <si>
    <t>Update and endorsement of climate change national strategy document for mainstreaming the Nationally Determined Contributions (NDCs) into the National Climate Change Policy</t>
  </si>
  <si>
    <t>An online Monitoring, Reporting &amp; Verification (MRV) platform is established</t>
  </si>
  <si>
    <t>Tools, templates and guidelines for MRV of climate change data is developed</t>
  </si>
  <si>
    <t>Development of country-specific metrics for tracking NDC</t>
  </si>
  <si>
    <t>Training delivered on the MRV system in Swaziland</t>
  </si>
  <si>
    <t>1. Cross-Cutting: National transparency framework</t>
  </si>
  <si>
    <t>Design of a quality control, assurance and continuous improvement program for Costa Rica’s transparency instruments (e.g. National Communications, Biennial Communications and National GHG Inventories)  </t>
  </si>
  <si>
    <t>Development of a Strategic Climate Planning Unit </t>
  </si>
  <si>
    <t>Implementation of a knowledge sharing platform for MRV-related transparency and data methodologies </t>
  </si>
  <si>
    <t>1. Strengthening vertical integration in Georgia for transparencyrelated activities</t>
  </si>
  <si>
    <t>Modalities, procedures and guidelines for the implementation of the ETF at municipal level are developed</t>
  </si>
  <si>
    <t>Formal coordination mechanism with ETF related responsibilities and mandates among the MDCP stakeholders is defined</t>
  </si>
  <si>
    <t>Training to MDCP stakeholders on measuring, reporting and verification (MRV) processes is provided</t>
  </si>
  <si>
    <t>Procedures are developed and implemented for preparing and submitting MRV reports</t>
  </si>
  <si>
    <t>Standard reporting formats for Sustainable Energy and Climate Action Plans (SECAP) are completed with local authorities</t>
  </si>
  <si>
    <t>2. Georgia’s National greenhouse gas (GHG) Inventory system and HFC data management system are aligned to the enhanced transparency framework (ETF)</t>
  </si>
  <si>
    <t>Higher-tier methods for the relevant source categories of energy, product use and agriculture sectors are used, and country-specific emission factor for pre-selected IPPU4 key source-categories are identified</t>
  </si>
  <si>
    <t>The data management system for agriculture and waste sectors is developed</t>
  </si>
  <si>
    <t>Modalities and procedures for implementation of QA/QC5 are designed and adopted</t>
  </si>
  <si>
    <t>Modalities and procedures for data collection, reporting and enforcement on emissions of HFCs and PFCs are developed and implemented</t>
  </si>
  <si>
    <t>Capacity training for technicians on methodologies for data collection on HFCs to PFCs are designed and implemented</t>
  </si>
  <si>
    <t>National certification scheme for technicians on HFCs and PFCs is implemented</t>
  </si>
  <si>
    <t>1. Strengthen regional transparency frameworks for Monitoring and Tracking NDCs and climate actions</t>
  </si>
  <si>
    <t>A regional climate change co-ordination framework and national focal points for inter-country coordination established to guide GHG data sharing, tracking and reporting of climate actions</t>
  </si>
  <si>
    <t>A national climate change framework for inter-ministerial coordination and GHG data sharing established in each participating country</t>
  </si>
  <si>
    <t>Sectoral Technical guidelines and templates to guide MRV data transmission and communication amongst participating countries established</t>
  </si>
  <si>
    <t>Country specific indicators for tracking NDCs and for the MRV system developed</t>
  </si>
  <si>
    <t>National Green House Gas Inventories (GHGI) and online MRV platforms established and operationalised in each participating country and feeding into the regional online MRV Platform</t>
  </si>
  <si>
    <t>A Regional online MRV platform for COMESA countries established and operationalised</t>
  </si>
  <si>
    <t>National and Regional Trainings and thematic learning events on Tracking NDCs, MRV system</t>
  </si>
  <si>
    <t>2. Strengthen capacity of stakeholders from participating countries to measure, report and verify emissions in AFOLU sector</t>
  </si>
  <si>
    <t>Training program on Terrestrial Carbon Accounting and Agriculture MRV developed, reaching 60 (12 per country) participants, totalling approximately 2500 teaching hours.</t>
  </si>
  <si>
    <t>Training of trainers program delivered to at least two Academic institutions</t>
  </si>
  <si>
    <t>Two Academic institutions deliver training to 60 (12 per country) national participants from 5 participating countries and open to the other COMESA member states</t>
  </si>
  <si>
    <t>1. Strengthening institutional capacity for transparency at national level</t>
  </si>
  <si>
    <t>Domestic accounting, reporting, and assessment institutional design and system building </t>
  </si>
  <si>
    <t>Research on methodologies for tracking progress of national determined contribution (NDC) and support needed </t>
  </si>
  <si>
    <t>Capacity building training for high level implementation of Paris Agreement </t>
  </si>
  <si>
    <t>2. Transparency related institutional research and capacity building at local level</t>
  </si>
  <si>
    <t>Improve the guidelines for local GHG inventory preparation and provincial joint review </t>
  </si>
  <si>
    <t>Research on establishing an annual accounting method and reporting system for provincial and municipal carbon emissions </t>
  </si>
  <si>
    <t>Carry out transparency-related capacity building at the provincial, municipal and county levels </t>
  </si>
  <si>
    <t>3. Transparency related institution research and capacity building at enterprise level</t>
  </si>
  <si>
    <t>Support the transparency regime design and revise the guidelines of key industries </t>
  </si>
  <si>
    <t>Capacity building for key enterprises and third-party verifiers </t>
  </si>
  <si>
    <t>1. Institutionalization of climate transparency to meet the Enhanced Transparency Framework of the Paris Agreement.</t>
  </si>
  <si>
    <t>Awareness raising through training on climate transparency, MRV4 mechanisms and integration of NDC5 and NAP6 in policy provided to decision makers in line ministries.</t>
  </si>
  <si>
    <t>Climate data sharing protocols developed and adopted.</t>
  </si>
  <si>
    <t>Long-term strategy on climate transparency designed and adopted.</t>
  </si>
  <si>
    <t>2. Tracking transparency progress.</t>
  </si>
  <si>
    <t>An analysis of current monitoring and evaluation practices and gaps developed.</t>
  </si>
  <si>
    <t>A domestic MRV system designed, tested and operationalized.</t>
  </si>
  <si>
    <t>Guidelines and tools for consistency and comparability of GHG emission projections, adaptation and resilience between sectors developed.</t>
  </si>
  <si>
    <t>Training on MRV system provided to network members and Ministry agents.</t>
  </si>
  <si>
    <t>Peer exchange activities for experience sharing are implemented.</t>
  </si>
  <si>
    <t>Review of information provided in the NDC and NAP including quality review of baseline projections carried out.</t>
  </si>
  <si>
    <t>Methodology to keep track of progress in the implementation of NDCs, NAP and transparency, including specific indicators, developed.</t>
  </si>
  <si>
    <t>Public and private expenditures related to the implementation of Burkina Faso’s NDC and NAP identified and tracked in at least two sectors.</t>
  </si>
  <si>
    <t>Coordination mechanism established/strengthened integrating relevant authorities from the agriculture and land use sector into national UNFCCC reporting processes</t>
  </si>
  <si>
    <t>Assessment prepared to assess institutional, data collection, analysis and reporting capacity gaps and needs for meeting ETF requirements with specific focus on the priority NDC actions for the agriculture and land-use sectors (in PPG, building on BUR)</t>
  </si>
  <si>
    <t>Cambodia's engagement strengthened in the agriculture and land-use sectors with international transparency-related processes under the UNFCCC</t>
  </si>
  <si>
    <t>Multi-sectorial coordination mechanism strengthened integrating relevant authorities , data and information systems into national UNFCCC reporting processes</t>
  </si>
  <si>
    <t>ETF lessons learned from agriculture and land-use sectors monitored, captured, up-scaled and shared to enhance wider national, and global reporting (e.g. via the Global Coordination Platform.)</t>
  </si>
  <si>
    <t>2. Capacity to assess emissions and removals from the agriculture and land-use sectors and to design and monitor emission reduction activities strengthened</t>
  </si>
  <si>
    <t>Capacity and system hardware developed for relevant institutions at different levels to adopt and mainstream latest tools and methodologies to develop country-specific emissions factors, improve activity data and better quantify mitigation policy measures in the agriculture and land-use sectors (inter-face w/3.1.4).</t>
  </si>
  <si>
    <t>3. Capacity to monitor and report adaptation activities in agriculture and land-use sectors strengthened</t>
  </si>
  <si>
    <t>Assessment prepared of relevant good practice methodologies and frameworks for monitoring and reporting NDC priority adaptation actions in nthe agriculture and land-use sectors</t>
  </si>
  <si>
    <t>National/sectoral appropriate indicators and monitoring and evaluation framework developed for NDC priority adaptation actions in the agriculture and land-use sectors</t>
  </si>
  <si>
    <t>Adaptation information management system (MIS) and system infrastructure for agriculture and land-use sectors upgraded (inter-face w/ 2.1.2)</t>
  </si>
  <si>
    <t>1. Establishment and implementation of a holistic MRV system in Guatemala</t>
  </si>
  <si>
    <t>Capacities in the public and academic sectors to implement the 2006 IPCC Guidelines for calculating Greenhouse Gases (GHG) inventories are improved</t>
  </si>
  <si>
    <t>Inventory data collection and exchange methodolgy including gender-disaggregated information amongst different sectors is designed and implemented</t>
  </si>
  <si>
    <t>Quality Assurance (QA) and Quality Control (QC) methodology, and uncertainty analysis are designed and implemented</t>
  </si>
  <si>
    <t>Gap analysis in activity data are developed and improved in at least two sectors</t>
  </si>
  <si>
    <t>Information Technology (IT) system to storing and sharing with gender-disaggregated data under the framework of the National Climate Change Information System (SNICC) is established</t>
  </si>
  <si>
    <t>Metrics, indicators and methodologies for monitoring the NDC mitigation component are designed and validated.</t>
  </si>
  <si>
    <t>Methodologies for assessing and reporting mitigation actions in NDC is implemented in at least two sectors</t>
  </si>
  <si>
    <t>Capacities in the public and academic sectors for monitoring and evaluation of mitigation actions are strengthened in two different prioritised sectors</t>
  </si>
  <si>
    <t>Metrics, indicators and methodologies for monitoring the NDC adaptation component are validated</t>
  </si>
  <si>
    <t>Base lines, metrics and indicators of adaptation actions are implemented in at least two sectors</t>
  </si>
  <si>
    <t>Capacities in the public and academic sectors with gender-sensitive perspective for monitoring and evaluation of adaptation actions are strengthened</t>
  </si>
  <si>
    <t>Assessment of needs, constraints and gaps on climate finance at domestic and international level are developed</t>
  </si>
  <si>
    <t>Methodologies to strengthening use and availability of climate finance data are developed and implemented</t>
  </si>
  <si>
    <t>Capacities for climate finance data reporting in the public and private sectors, and international cooperation are improved</t>
  </si>
  <si>
    <t>Legal mechanism to formalize the climate sectoral commissions providing monitoring responsabilities on the national adaptation and mitigation system is designed and implemented</t>
  </si>
  <si>
    <t>National monitoring and reporting gender-sensitive strategy is designed and adopted by the climate sectoral commissions</t>
  </si>
  <si>
    <t>Capacities in stakeholders involved in the platforms of the MRV system are strengthened</t>
  </si>
  <si>
    <t>Knowledge management to support the implementation of the domestic MRV system is enhanced</t>
  </si>
  <si>
    <t>1. The Maldives’ National Greenhouse Gas (GHG) Inventory system improvement.</t>
  </si>
  <si>
    <t>Institutional arrangements for cross ministry cooperation to systemize data collection and processing for preparing GHG inventory to comply with the ETF established and formalized.</t>
  </si>
  <si>
    <t>National GHG database management system for GHG data established in the Ministry of Environment</t>
  </si>
  <si>
    <t>Country-specific emission factors, for the relevant source categories of energy, and/or waste sectors, developed to increase the reliability and accuracy of the GHG inventory.</t>
  </si>
  <si>
    <t>Modalities and procedures for implementation of QA/QC designed and adopted by inventory team based in Ministry of Environment</t>
  </si>
  <si>
    <t>2. Maldives Transparency Framework for Mitigation and adaptation actions and resilience building, including tracking support for implementation.</t>
  </si>
  <si>
    <t>Institutional mechanism and legal framework for inter-ministerial cooperation on systemizing data collection and processing established and formalized with Ministry of Environment as a leading agency.</t>
  </si>
  <si>
    <t>Indicators for tracking mitigation actions, methods and tools for estimating indicators, templates and protocols for collecting data to estimate indicators, etc., including data base storage and management system, developed and operationalized.</t>
  </si>
  <si>
    <t>Tracking Adaptation Actions: Metrics for monitoring the implementation of adaptation plans and, actions and assessing the impacts of these in addressing vulnerabilities both at national and local level developed.</t>
  </si>
  <si>
    <t>Tracking support for NDC Implementation: Institutional arrangements, including methodology and tools for monitoring and reporting support and Web based reporting system developed and integrated in national financial systems</t>
  </si>
  <si>
    <t>Partnership and knowledge-sharing activities on transparency in regional level established in coordination with the global CBIT project.</t>
  </si>
  <si>
    <t>1. Strengthening South Africa’s capacity to meet transparency requirement of the Paris Agreement</t>
  </si>
  <si>
    <t>The climate change response M&amp;E system operationalized and functional </t>
  </si>
  <si>
    <t>Relevant entities trained on international MRV guidance </t>
  </si>
  <si>
    <t>Long-term strategy on GHG and mitigation transparency developed </t>
  </si>
  <si>
    <t>1. Strengthening institutional capacities to meet the requirements of the Enhanced Transparency Framework (ETF) of the Paris Agreement in the agricultural and forestry sectors.</t>
  </si>
  <si>
    <t>Consolidated the national coordination platform integrated by the inter-institutional team of the National System of Production, Consumption and Trade to follow up, evaluate strategies and accompany policy proposals in accordance with the requirements of the ETF.</t>
  </si>
  <si>
    <t>Training program for the inter-institutional team for decision making related to integrate knowledge of national processes in accordance with ETF requirements designed and implemented.</t>
  </si>
  <si>
    <t>Exchange program and capture of experiences directed to the inter-institutional working group with platforms and international centers of research linked to the measurement, reporting and verification (MRV) of emissions according to the ETF for the agricultural and forestry sectors, designed and implemented.</t>
  </si>
  <si>
    <t>Strengthened the capacities of the interinstitutional team of INTA, MARENA, INAFOR and INETER in charge of the monitoring and evaluation (M &amp; E) of the adaptation actions of the agricultural and forestry sectors.</t>
  </si>
  <si>
    <t>A national methodological process (roadmap) for monitoring and reporting according to the ETF established and adopted by the inter-institutional coordination body.</t>
  </si>
  <si>
    <t>2. Research and generation of information for strengthening the reporting and the monitoring of progress made with mitigation and adaptation actions in the agricultural and forestry sectors.</t>
  </si>
  <si>
    <t>National Plan of mitigation, evaluation, monitoring and surveillance of GHG emissions for the agricultural and forestry sectors, under the coordination of INTA, designed.</t>
  </si>
  <si>
    <t>INAFOR capacities strengthened in the use of tools (e.g. remote sensing technologies, mobile applications and forest monitoring guidelines) for national forest monitoring, which contributes to the updating of the national forest inventory and the quantification of GHG emissions and capture.</t>
  </si>
  <si>
    <t>INTA capacities strengthened with specialized technical and methodological tools to determine the emissions factors in the agriculture and livestock sector and formulate allometric equations for the forests sector, which will support the generation of reports according to the ETF.</t>
  </si>
  <si>
    <t>Methodologies for the adequacy and application of adaptation actions in the agricultural and forestry sectors identified.</t>
  </si>
  <si>
    <t>3. Dissemination of best practices and lessons learned at the national and international level.</t>
  </si>
  <si>
    <t>Lessons learned and knowledge exchange achieved in the agricultural and forestry sectors shared at national and international platforms (e.g. CBIT Global Coordination Platform) to improve programming and reporting in accordance with ETF requirements.</t>
  </si>
  <si>
    <t>Awareness and dissemination plan on the use of best climate change adaptation and mitigation practices, within the ETF, aimed at public officials, universities and agricultural and forestry producers, designed and implemented.</t>
  </si>
  <si>
    <t>1. Enhancing and Strengthening Namibia’s Institutional Arrangements for robust GHG inventories and Transparency MRV System/ Framework for climate actions and NDC</t>
  </si>
  <si>
    <t>Working groups in each of the 5 key sectors strengthened and functioning as key entities for data collection and processing</t>
  </si>
  <si>
    <t>Legal and/or regulatory requirements for a national transparency framework are drafted and adopted</t>
  </si>
  <si>
    <t>An integrated MRV system (hardware and software) of tracking tools for transparency-related actions and progress established</t>
  </si>
  <si>
    <t>Gender issues mainstreamed into transparency activities</t>
  </si>
  <si>
    <t>Lessons learned are shared at the regional and global level through the CBIT Global Coordination Platform</t>
  </si>
  <si>
    <t>Quality control management system developed and implemented, including enhanced documentation management</t>
  </si>
  <si>
    <t>Activity data in key sectors enhanced, as per findings identified in the GSP-UNFCCC QA exercise held in July 2018</t>
  </si>
  <si>
    <t>Relevant entities trained on GHG inventories and on the use of the IPCC 2006 guidelines and its software</t>
  </si>
  <si>
    <t>Guidelines and data collection templates to track support are developed, also in light of existing experiences developed under CBIT</t>
  </si>
  <si>
    <t>Capacities of key stakeholders from the public and private sectors are developed</t>
  </si>
  <si>
    <t>Data regarding support received and integrated into future NCs and BURs</t>
  </si>
  <si>
    <t>3. NDC tracking</t>
  </si>
  <si>
    <t>Information provided in the NDC reviewed, including quality of baseline projections.</t>
  </si>
  <si>
    <t>Methodology to keep track of progress in the implementation of NDCs and transparency in place developed and adopted.</t>
  </si>
  <si>
    <t>1. Strengthening the NDC governance system</t>
  </si>
  <si>
    <t>A national NDC governance framework is designed and endorsed</t>
  </si>
  <si>
    <t>National MRV guidelines and procedures are established</t>
  </si>
  <si>
    <t>Capacities of subnational stakeholders are strengthened</t>
  </si>
  <si>
    <t>Subnational MRV guidelines and procedures are established</t>
  </si>
  <si>
    <t>2. An integrated MRV system is established</t>
  </si>
  <si>
    <t>Sectoral inventory experts and data focal points are empowered through practical training programmes, site visits and technical assistance</t>
  </si>
  <si>
    <t>A data platform to improve waste management data collection, storage and availability to the GHG-NIS is designed and procured</t>
  </si>
  <si>
    <t>R&amp;D institutes engaged to develop country specific emission factors</t>
  </si>
  <si>
    <t>A data platform specific to the GHG-NIS to improve data feeding, processing and reporting is designed and procured</t>
  </si>
  <si>
    <t>Methodologies and user-friendly planning tools are developed</t>
  </si>
  <si>
    <t>Tools, templates and guidance to track and report GHG mitigation actions are developed</t>
  </si>
  <si>
    <t>Capacities are developed to master the developed tools</t>
  </si>
  <si>
    <t>Guidelines and data collection templates to track support are developed</t>
  </si>
  <si>
    <t>1. Strengthening active stakeholder engagement and embedding MRV of climate action and support within existing sectoral functions and sustainable development goals</t>
  </si>
  <si>
    <t>Streghtening governance, procedures and technical capacities of the CATFF;</t>
  </si>
  <si>
    <t>A transparency Methodologies, Procedures and Guidelines (MPGs) for tracking NDC;</t>
  </si>
  <si>
    <t>A transparency MPGs for tracking adaptation activities;</t>
  </si>
  <si>
    <t>transparency MPG for tracking climate finance.</t>
  </si>
  <si>
    <t>2. Enhancing technical capacities to implement an ambitiotious enhanced transparency framework</t>
  </si>
  <si>
    <t>Improve Montenegro’s GHG inventory and projections ensured and wider benefits of mitigation actions identified to support the Paris Agreement and EU Greenhouse Gas Monitoring Mechanism Regulation (MMR);</t>
  </si>
  <si>
    <t>Selected public authorities’ and scientific institutions’ capacities are built for applying MPGs in the first reporting period on national adaptation actions under article 15 of the MMR;</t>
  </si>
  <si>
    <t>Relevant national institutions are enabled to mainstream gender into the enhanced transparency framework.</t>
  </si>
  <si>
    <t>The transparency portal is strengthened and made fully operative;</t>
  </si>
  <si>
    <t>Public servants are trained to use the portal information to support decision-making;</t>
  </si>
  <si>
    <t>Feedback on project implementation, results and lessons learned are shared through the Global Coordination Platform.</t>
  </si>
  <si>
    <t>A technical draft LCDS is developed in line with the enhanced transparency framework.</t>
  </si>
  <si>
    <t>1. Strengthening national institutions to implement the enhanced transparency framework</t>
  </si>
  <si>
    <t>Transparency baseline established, and priorities set</t>
  </si>
  <si>
    <t>National MRV system established through an MRV network of partners for information-sharing on mitigation, adaptation and support</t>
  </si>
  <si>
    <t>National institutions’ capacities built for the preparation of sectoral GHG inventories using the 2006 IPCC Guidelines</t>
  </si>
  <si>
    <t>National institutions’ capacities built to track and report progress of mitigation and adaptation actions and support received</t>
  </si>
  <si>
    <t>2. Provision of parameters to improve the TACCC of national information</t>
  </si>
  <si>
    <t>Long-term transparency strategy developed</t>
  </si>
  <si>
    <t>Parameters to enhance GHG inventories developed (AD, EF, etc.)</t>
  </si>
  <si>
    <t>Methodologies for QA/QC and uncertainty analysis developed</t>
  </si>
  <si>
    <t>Indicators to track implementation progress of mitigation and adaptation activities and support received developed</t>
  </si>
  <si>
    <t>Web-based knowledge platform designed to share, store and analyze data and indicators</t>
  </si>
  <si>
    <t>Information on the project implementation, best practices, and lessons learned shared with other Parties and initiatives through the Global Coordination Platform and other South-South cooperation networks</t>
  </si>
  <si>
    <t>1. Strengthening of Lao PDR's Transparency Framework for Mitigation</t>
  </si>
  <si>
    <t>Gap analysis of the institutional arrangements and capacities to comply with the ETF is carried out.</t>
  </si>
  <si>
    <t>Institutional mechanism for inter-ministerial cooperation on systemizing data collection and processing is established and formalized</t>
  </si>
  <si>
    <t>National GHG5 database management system is developed.</t>
  </si>
  <si>
    <t>Country-specific emission factors are updated for two key sectors.</t>
  </si>
  <si>
    <t>Sector-specific spreadsheets, toolkits and consistency guidelines to facilitate data collection and reporting are developed.</t>
  </si>
  <si>
    <t>A curriculum at the National University of Laos on GHG Inventory and MRV is established and training to relevant staff in line ministries and agencies is provided.</t>
  </si>
  <si>
    <t>Regional cooperation and knowledge-sharing activities on transparency are carried out</t>
  </si>
  <si>
    <t>1. Strengthening national institutions for transparencyrelated activities</t>
  </si>
  <si>
    <t>MRV system institutionalized in the government operating structure </t>
  </si>
  <si>
    <t>Data sharing protocols developed and adopted by participating institutions </t>
  </si>
  <si>
    <t xml:space="preserve">2. SLEEK System Enhancements to assist with improvement of transparency over time. </t>
  </si>
  <si>
    <t>Reliable, accurate &amp; credible reports generated for UNFCCC &amp; used by decision makers in Kenya &amp; other stakeholders </t>
  </si>
  <si>
    <t>3. Regional Capacity Building</t>
  </si>
  <si>
    <t>SLEEK best practices shared with Uganda, Rwanda, and Tanzania Tools developed based on SLEEK data to inform decisions/interventions     </t>
  </si>
  <si>
    <t>1. Institutional capacity strengthening for climate transparency</t>
  </si>
  <si>
    <t>Institutionalized Climate Transparency mechanism/ unit established </t>
  </si>
  <si>
    <t>Regional Network for Monitoring and Public Awareness developed </t>
  </si>
  <si>
    <t>Gap analysis on Gender Equality conducted </t>
  </si>
  <si>
    <t>Long-term strategy on the access to financial resources, capacity building and technology transfer developed </t>
  </si>
  <si>
    <t>Knowledge shared among key stakeholders </t>
  </si>
  <si>
    <t>2. The development and establishment of robust systems for GHG inventory, and to Measure, report and verify (MRV) emissions in compliance with the Paris Agreement</t>
  </si>
  <si>
    <t>GHG inventory reviews conducted to validate approaches and results </t>
  </si>
  <si>
    <t>Robust activity data and nationally appropriate emission factors enhanced </t>
  </si>
  <si>
    <t>QA / QC plan for national inventories strengthened </t>
  </si>
  <si>
    <t>Plan to continuously improve the quality of the the GHG inventory developed and adopted </t>
  </si>
  <si>
    <t>Capacity of key stakeholders strengthened in the areas of GHG inventories and the use of the IPCC 2006 guidelines </t>
  </si>
  <si>
    <t>Sectoral interfaces for domestic MRV system and improved data collection design engineered. </t>
  </si>
  <si>
    <t>MRV systems piloted at subnational level </t>
  </si>
  <si>
    <t>3. Strengthened NDC Implementation and Tracking Progress</t>
  </si>
  <si>
    <t>Review of information provided in the NDC undertaken, including the quality of baseline projections. </t>
  </si>
  <si>
    <t>Methodologies to track progress in the implementation of NDCs and transparency developed and implemented </t>
  </si>
  <si>
    <t>Capacity for managing the tracking tool methodology of the NDC among key national institutions developed. </t>
  </si>
  <si>
    <t>Implementation of the National Registry for tracking the progress of the NDC (Registration, Validation and veri􀂦cation) strengthened </t>
  </si>
  <si>
    <t>On-going participation established in East Asia and globally in exchanges involving best practice and capacity for transparency </t>
  </si>
  <si>
    <t>1. Creating an enabling environment for enhanced transparency across all the levels of governance</t>
  </si>
  <si>
    <t>Strengthened national mandate and strategies to collect, compile, verify, and report relevant information adhering to the principles of TACCC (Transparency, Accuracy, Completeness, Comparability, Consistency)</t>
  </si>
  <si>
    <t>Developing Standard Operating Procedures (SOPs) and assigning trained focal point among institutions covering each sector and state/union territory (UT).</t>
  </si>
  <si>
    <t>Efficient recordkeeping of activity data, socio-economic indicators, emission factors, methodology and assumptions, etc.</t>
  </si>
  <si>
    <t>Archiving systems for future referencing and performing recalculations</t>
  </si>
  <si>
    <t>Aggregation and exchange of relevant information through NICS</t>
  </si>
  <si>
    <t>2. Strengthening institutional capacities for Measurement, Reporting and Verification (MRV) of climate information</t>
  </si>
  <si>
    <t>Tools, templates, and training for agencies/experts involved in the inventory process.</t>
  </si>
  <si>
    <t>Coverage of precursor and NF3 gas-based emissions</t>
  </si>
  <si>
    <t>Improvement in the energy sector: Achieving granularity with activity data (example: grade wise coal consumption) and bringing clarity on the unorganised sector operations</t>
  </si>
  <si>
    <t>Improvement in Agriculture sector: State-level validation of activity data (example: dung produced per animal, feeding patterns)</t>
  </si>
  <si>
    <t>Improvement in the LULUCF sector: Establishing modelling capacity at the state or institutional level through trained experts and civil-society assistance</t>
  </si>
  <si>
    <t>Improvement in the IPPU sector for transparent and accurate coverage</t>
  </si>
  <si>
    <t>Improvement in the waste sector: Establishing a system to collect activity data aggregated at centralised level. (example: treatment pathway, emission characteristics, etc.)</t>
  </si>
  <si>
    <t>Developing capacity of national experts with equitable participation of men and women nominated from academia, research institutes, civil society and public agencies. Implementing the concept of 'train the trainers' to sustain capacities within institutions</t>
  </si>
  <si>
    <t>Peer-exchange programmes and co-learning activities among states to promote scalability and replication of initiatives in a cost-effective manner.</t>
  </si>
  <si>
    <t>Tools, templates, and training towards tracking progress of NDC with mitigation and adaptation goals</t>
  </si>
  <si>
    <t>An IT-enabled system coupled with the mandated process of reporting information on standardised templates.</t>
  </si>
  <si>
    <t>Establishing baseline of current capacity gaps against best practices recommended by Consultative Group of Experts (CGE) and relevant agencies,and design a strategy to address these gaps.</t>
  </si>
  <si>
    <t>Ensuring each capacity-building element incorporates long term sustainability features in a gender-neutral manner and at all the levels of governance</t>
  </si>
  <si>
    <t>Study of the best practices of select countries and knowledge exchange</t>
  </si>
  <si>
    <t>3. Instituting National Climate Registry (NCR) to share relevant information in a transparent manner</t>
  </si>
  <si>
    <t>Integrating NICS with National Inventory Management System (NIMS) and other online tracking tools to create a centralised registry for disseminating information in the public domain</t>
  </si>
  <si>
    <t>A progress tracker for NDCs, covering inputs from each state and sector towards progress made on mitigation targets and adaptation goals.</t>
  </si>
  <si>
    <t>Evaluation of support activities and capacity development of relevant institutions to mobilise climate finance</t>
  </si>
  <si>
    <t>National classification system of climate finance to be developed and integrated with all policies and schemes across the country</t>
  </si>
  <si>
    <t>Sectoral/sub-national assessment of financial resource needed to implement the NDCs. Also highlighting specific barriers related to technology needs or any other capacity-building support</t>
  </si>
  <si>
    <t>Showcasing case studies and featuring them through GEF global coordination platform.</t>
  </si>
  <si>
    <t>1. Improving the accuracy and localisation of the national greenhouse gas inventory</t>
  </si>
  <si>
    <t>Development of Tier 2 emission factors for key fuels: coal, heavy fuel oil, gasoline, diesel, kerosene and liquified petroleum gas – for application in Energy Industries, Transport, Manufacturing Industry and Construction, and Energy Other Sectors</t>
  </si>
  <si>
    <t>Development of Tier 3 emission factors for Mauritius’s 9 thermal power plants and a real-time grid emission factor – for application in Energy Industries and (increasingly) Transport</t>
  </si>
  <si>
    <t>Development of Tier 2 activity data for Mauritius’s land transport sector (road, Metro), augmented by gender and socio-economic usage data</t>
  </si>
  <si>
    <t>Development of Tier 2 enteric fermentation emission factors and model for livestock</t>
  </si>
  <si>
    <t>Development of Tier 2 allometric equations, root-to-shoot ratios and carbon densities for 4 key tree species in the Mauritian context</t>
  </si>
  <si>
    <t>Ground-truthed forest inventory of privately-held forestland and non-forest tree cover (e.g. along river banks and roadsides)</t>
  </si>
  <si>
    <t>2. Strengthening the national greenhouse gas inventory process</t>
  </si>
  <si>
    <t>Implemented government roadmap for a permanent MRV structure, including firm government financing and institutional commitments</t>
  </si>
  <si>
    <t>Development of an IT-based system to simplify and streamline the inventory data collection process</t>
  </si>
  <si>
    <t>3. Mainstreaming the national greenhouse gas inventory to enhance transparency and support policymaking</t>
  </si>
  <si>
    <t>Targeted training on the use of the new IT-based system and on the use of the inventory for policy formulation, target-setting, scenario analysis and MRV of NDC commitments</t>
  </si>
  <si>
    <t>Enhancing the role of the Climate Change Information Centre (CCIC) as a transparency portal</t>
  </si>
  <si>
    <t>1. Establishing the National Monitoring, Reporting and Verification (MRV) system.</t>
  </si>
  <si>
    <t>MRV stakeholders mapped and legal &amp; regulatory framework on climate initiatives assessed to define roles and responsibilities.</t>
  </si>
  <si>
    <t>arrangements formalized in EAD and relevant government structures established to assign a climate transparency unit in charge of the national MRV system operation.</t>
  </si>
  <si>
    <t>Tools and protocols developed for use by EAD and other Ministry staff to track and report GHG emissions, climate actions implemented and support received</t>
  </si>
  <si>
    <t>Collaborative data collection and processing centres established with formal agreement signed with EAD to enable and advance information exchange</t>
  </si>
  <si>
    <t>Country-specific emission factors for energy, Agriculture, Forestry, and Other Land Use (AFOLU), transport, industry and waste sectors developed</t>
  </si>
  <si>
    <t>2. Develop an integrated platform for data collection, sharing and decision making</t>
  </si>
  <si>
    <t>A data collection, integration and sharing platform established and operationalized</t>
  </si>
  <si>
    <t>The climate transparency unit members and relevant stakeholders trained to effectively use the data platform and collaborate on planning and decision-making</t>
  </si>
  <si>
    <t>Data of GHG inventory and MRV system aggregated, entered into and made publicly available through the integrated data platform</t>
  </si>
  <si>
    <t>3. Targeted capacity building to strengthen institutional and individual capacities to meet the Paris agreement requirements on an enhanced transparency framework</t>
  </si>
  <si>
    <t>Field data teams from the key sectors (AFOLU, energy, transport, industry and waste sectors) assigned and trained in collection, processing and transmission of GHG data</t>
  </si>
  <si>
    <t>The climate transparency unit, EAD staff and relevant agencies and/or departments trained on MRV systems, tracking NDC, GHG inventories and emissions projections</t>
  </si>
  <si>
    <t>Best practices, including gender mainstreaming, shared and scaled up through peer exchange programs for stakeholders on transparency activities</t>
  </si>
  <si>
    <t>1. Developing policies and technical capacities on national MRV for GHG emissions inventory and mitigation actions</t>
  </si>
  <si>
    <t>Institutional arrangements regarding the national GHG inventory and mitigation system developed</t>
  </si>
  <si>
    <t>Roadmap to strengthen the national institutions to meet enhanced transparency requirements of the Paris Agreement in place</t>
  </si>
  <si>
    <t>Relevant stakeholders, including Universities, trained on cross-sectoral framework, data collection, QA/QC and analysis for the national GHG inventory</t>
  </si>
  <si>
    <t>Sectoral Training modules for GHG inventories developed and or adapted on Energy, Industrial Processes, AFOLU and Wastes and used to train relevant stakeholders, including universities</t>
  </si>
  <si>
    <t>A flexible national tool is developed to compile the national GHG emission inventory according to IPCC Guidelines</t>
  </si>
  <si>
    <t>Data collection is organized and experts are accompanied to develop a consistent time-series inventory</t>
  </si>
  <si>
    <t>Sectoral and QA/QC procedures are written and archiving of all relevant documents, tools and results is organized</t>
  </si>
  <si>
    <t>Capacity of national experts strengthened for implementing and reporting of Haiti’s NIRs</t>
  </si>
  <si>
    <t>Sectoral experts trained on methodologies to establish projections and sectoral tools for energy and AFOLU</t>
  </si>
  <si>
    <t>Detailed sectoral guidelines are developed to ensure progress tracking of the NDC</t>
  </si>
  <si>
    <t>Progress against the NDC is tracked based on the methodologies developed</t>
  </si>
  <si>
    <t>2. Enhancing technical capacities to support the M&amp;E system on adaptation</t>
  </si>
  <si>
    <t>M&amp;E Guidelines and procedures including indicators developed for priority sectors</t>
  </si>
  <si>
    <t>Gender indicator system is in place</t>
  </si>
  <si>
    <t>Experts trained on overall approaches to monitor and evaluate adaptation activities</t>
  </si>
  <si>
    <t>Pilot M&amp;E applied in priority sectors</t>
  </si>
  <si>
    <t>3. Project learning and exchange of good practices</t>
  </si>
  <si>
    <t>Project good practices are exchanged internally and with francophone countries as part of difficulties encountered and solutions brought will be common</t>
  </si>
  <si>
    <t>Gender-disaggregated indicators of the participation in the process are monitored and reported</t>
  </si>
  <si>
    <t>1. Institutional capacity development.</t>
  </si>
  <si>
    <t>A permanent inter-ministerial body for high-level leadership and planning support instituted for periodic ENDC update in meeting Multilateral Agreements</t>
  </si>
  <si>
    <t>Clearly defined roles and tasks of stakeholders for the implementation of the transparency requirements</t>
  </si>
  <si>
    <t>National system for GHG emission inventory, and functional GHG database and information system established</t>
  </si>
  <si>
    <t>2. Technical capacity development tools, training and assistance.</t>
  </si>
  <si>
    <t>Guidelines on the formulation of GHG mitigation policy measures</t>
  </si>
  <si>
    <t>Methods to quantify and integrate support needs into the public budget system and report on effective utilization of the support received</t>
  </si>
  <si>
    <t>Experts, in key sectoral ministries, regional states and city administrations, fully conversant on the transparency framework</t>
  </si>
  <si>
    <t>Data collection widened and improved to sustain the use of the 2006 IPCC Guidelines</t>
  </si>
  <si>
    <t>Training on the use of 2006 IPCC Guidelines at relevant Ministries and universities carried out</t>
  </si>
  <si>
    <t>National universities engaged to support the Competent Authority in establishing QA/QC procedures and uncertainty analysis of the GHG inventory</t>
  </si>
  <si>
    <t>1. Institutional arrangements to meet the Enhanced Transparency Framework and monitoring of NDC activities.</t>
  </si>
  <si>
    <t>Capacity gaps and needs of DoE for meeting the requirements of the ETF identified with particular focus on AFOLU and waste sectors.</t>
  </si>
  <si>
    <t>Systematic and updated documentation and archiving system established in DoE with particular focus on ETF requirements for the AFOLU and waste sectors.</t>
  </si>
  <si>
    <t>Established collaboration and coordination mechanism among national entities involved in AFOLU and waste sector for data sharing.</t>
  </si>
  <si>
    <t>National ETF monitoring and reporting road maps prepared and adopted involving AFOLU and waste sectors.</t>
  </si>
  <si>
    <t>Strengthened multi-sectoral coordination mechanism focusing on AFOLU and waste sector for national and international reporting.</t>
  </si>
  <si>
    <t>AFOLU and waste sectors lessons learned at the national level are replicated at the division level</t>
  </si>
  <si>
    <t>2. Strengthened technical capacity to assess the emissions and removals, and monitor mitigation activities of NDC.</t>
  </si>
  <si>
    <t>Enhanced technical capacity of DoE through specific training program on institutional source software on GIS using Open Foris tools for land cover change analysis, data collection, management, and statistical analysis and reporting related with greenhouse gas (GHG) emissions and removals.</t>
  </si>
  <si>
    <t>Established GIS unit at DoE with necessary hardware, institutional source software and network in DoE.</t>
  </si>
  <si>
    <t>Established national environment database in DoE with comprehensive datasets for transparent monitoring and reporting different environmental aspects including pollutions and GHG emissions.</t>
  </si>
  <si>
    <t>Established interoperability national environmental monitoring system equipped with GHG information monitoring system under DoE.</t>
  </si>
  <si>
    <t>3. Strengthened capacity to monitor and report adaptation activities in support of the NDC.</t>
  </si>
  <si>
    <t>Assessment prepared for good practice methodologies and frameworks for transparent monitoring and reporting of adaptation measures.</t>
  </si>
  <si>
    <t>Nationally appropriate indicators, monitoring and reporting framework developed for NDC priority adaptation activities in the AFOLU sectors.</t>
  </si>
  <si>
    <t>Established adaptation information management system (AIMS).</t>
  </si>
  <si>
    <t>Enhanced capacity of relevant national entities through training program at different levels on monitoring and reporting processes for NDC priority adaptation activities in the AFOLU sectors.</t>
  </si>
  <si>
    <t>National reports prepared and submitted on priority adaptation activities in the AFOLU sectors consistent with latest UNFCC guidance.</t>
  </si>
  <si>
    <t>1. Strengthening institutional capacity in the agriculture, forestry and other land-use (AFOLU) sector to respond to the Enhanced Transparency Framework (ETF), in line with national priorities on mitigation</t>
  </si>
  <si>
    <t>A report containing a coordination mechanism and institutional arrangements to integrate and plan transparencyrelated activities in the AFOLU sector is prepared      </t>
  </si>
  <si>
    <t>Equatorial Guinea's MRV action plan for REDD+ is updated according to the new knowledge and institutional arrangements to respond to the ETF </t>
  </si>
  <si>
    <t>Government personnel, in speci􀂦c national correspondents responsible for international reporting, is trained on different international reporting processes (GHG inventory/ Forest Reference Level to the UNFCCC and FAO-FRA) and consistency requirements </t>
  </si>
  <si>
    <t>2. Enhancement of technical capacity to collect and analyze data to respond to support sustainable forest management (SFM) and transparency-related requirements in the AFOLU sector</t>
  </si>
  <si>
    <t>A report is developed containing national data for different land use classes collected and analyzed. </t>
  </si>
  <si>
    <t>A land classification system and a land use/cover map is developed </t>
  </si>
  <si>
    <t>A report is developed containing country-specific emission factors for different land classes in order to support estimates of carbon stocks.</t>
  </si>
  <si>
    <t>Government personnel and key actors (e.g. from university) with a role in national capacity development (i.e. train-the-trainers) is trained on data collection consistent with MRV requirements as outlined by IPCC and additional relevant guidance like GFOI, GOFCGOLD </t>
  </si>
  <si>
    <t>3. Strengthening technical capacity to assess and report emissions and removals and exchange knowledge at regional level in the AFOLU sector</t>
  </si>
  <si>
    <t>An archiving and dissemination system is developed for documentation, data and products for the AFOLU sector and to support the preparation of the national greenhouse gas (GHG) </t>
  </si>
  <si>
    <t>A South-South cooperation and exchange meeting is organized on ETF experiences, the 2006 IPCC Guidelines, and national GHG inventories and projections of emissions/removals for the AFOLU sector</t>
  </si>
  <si>
    <t>1. Strengthening institutional capacity in the agriculture, forestry and other land-use sector to respond to the Enhanced Transparency Framework (ETF) in line with national priorities.</t>
  </si>
  <si>
    <t>Coordination mechanism for the agriculture, forestry and other land-use sector to integrate, coordinate and plan transparency related activities established</t>
  </si>
  <si>
    <t>Capacity needs and gaps for the agriculture, forestry and other land-use sector to meet the ETF requirements assessed</t>
  </si>
  <si>
    <t>Action plan (roadmap) to integrate transparency-related knowledge into national policy and track the NDC implementation for the agriculture, forestry and other land-use sector designed and adopted</t>
  </si>
  <si>
    <t>Capacity-building program related to ETF and the action plan (output 1.1.3) to key experts and public servants from the agriculture, forestry and other land-use sector implemented</t>
  </si>
  <si>
    <t>2. Strengthening technical capacity in the agriculture, forestry and other land-use sector to assess and report emissions and removals and mitigation actions.</t>
  </si>
  <si>
    <t xml:space="preserve">Capacity-building activities (e.g. training, on-the job learning, coaching, mentoring etc.) and peer exchange initiatives on the 2006 IPCC Guidelines and projections of emission/removals for the agriculture, forestry and other land-use sector implemented. </t>
  </si>
  <si>
    <t xml:space="preserve">Technical assistance and peer exchange initiatives on measurement, reporting and verification (MRV) for the agriculture, forestry and other land-use sector to update the national GHG inventory, track NDC implementation, REDD+ and reporting processes provided. </t>
  </si>
  <si>
    <t xml:space="preserve">Capacity-building activities to quantify and report the impact of mitigation actions from the agriculture, forestry and other land-use sector implemented. </t>
  </si>
  <si>
    <t>3. Strengthening technical capacity in the agriculture, forestry and other land-use to monitor and report climate change impacts and adaptation actions.</t>
  </si>
  <si>
    <t>Capacity-building activities to clarify key NDC information on adaptation, for the agriculture, forestry and land-use sector and in line with Tarea vida designed and implemented..</t>
  </si>
  <si>
    <t xml:space="preserve">Integrating knowledge on transparency-related initiatives into national adaptation policy and decision-making, for the agriculture, forestry and other land-use sector achieved. </t>
  </si>
  <si>
    <t xml:space="preserve">Capacity building activities on adaptation monitoring, evaluation, and information management system, in line with transparency requirements designed and implemented. </t>
  </si>
  <si>
    <t>1. Implementing an unified analytical framework for the measuring, reporting and verifying (MRV) of anthropogenic greenhouse gas (GHG) emissions and removals at a national level</t>
  </si>
  <si>
    <t>National GHG SINGEI is strengthened.</t>
  </si>
  <si>
    <t>SINGEI protocols are implemented.</t>
  </si>
  <si>
    <t>Uncertainty management training program designed and delivered across key data providers for prioritized inventory categories (AFOLU and Energy).</t>
  </si>
  <si>
    <t>Uncertainty of the data used to estimate emissions and removals in prioritized GHG inventory categories is estimated and reported.</t>
  </si>
  <si>
    <t>Good practices and lessons learned disseminated with relevant national partners and other Parties and initiatives through the Global Coordination Platform and other South-South cooperation networks</t>
  </si>
  <si>
    <t>2. Improving GHG emissions estimates for Colombia's Energy sector</t>
  </si>
  <si>
    <t>Tier 2 and/or Tier 3 methods to estimate GHG emissions from stationary combustion and fugitive emissions in the oil &amp; gas sector are developed.</t>
  </si>
  <si>
    <t>Institutional arrangements to improve information flows for the generation of the Colombian Energy Balance (BECO) - including energy use and fuel consumption in mining activities and the manufacturing industry - are established.</t>
  </si>
  <si>
    <t>Procedures for reporting and validation activities related to the Environmental Unified Registry for the Manufacturing Sector (RUA Manufacturero) is implemented.</t>
  </si>
  <si>
    <t>Country-specific data on key variables to estimate GHG emissions from transportation are developed and/or updated and systematized.</t>
  </si>
  <si>
    <t>Data on fuel use for energy purposes in the commercial, institutional, residential and agricultural sectors and BECO are available at a subnational (department/level) scale.</t>
  </si>
  <si>
    <t>Information flows and policy-relevant indicators for the generation of the BECO, including energy use and fuel consumption (mining and the manufacturing industry), elaborated and strengthened.</t>
  </si>
  <si>
    <t>3. Improving GHG emissions and removals estimates, and projections in Colombia’s prioritized sectors (Energy and AFOLU)</t>
  </si>
  <si>
    <t>Database providing country-specific emission factors with associated documentation for key land-cover change categories of the AFOLU sector is available.</t>
  </si>
  <si>
    <t>Data gaps on forest fires, logging and firewood consumption filled through an updated National Forestry Information System (SNIF).</t>
  </si>
  <si>
    <t>Estimates of CO2 emissions and removals resulting from carbon stock changes in key land-cover categories of the AFOLU sector are published in Colombia’s Third Biennial Update Report (BUR), to be submitted in 2020.</t>
  </si>
  <si>
    <t>The methodologies for the calculation of baselines are defined and validated as a main instrument to be used in the construction of the national GHG’s scenarios</t>
  </si>
  <si>
    <t>Scenarios and projections until 2030 are calculated, which will be used in order to adjust the NDC baseline</t>
  </si>
  <si>
    <t>1. Strengthening the BiH wideTransparen cy Framework</t>
  </si>
  <si>
    <t>Revise relevant environmental and air protection laws related to monitoring and reporting on GHG emissions</t>
  </si>
  <si>
    <t>Establishment of an inter-ministerial coordination committee with all existing stakeholders (public sector, private sector, civil society, academia, etc.) in order to improve reporting praxis</t>
  </si>
  <si>
    <t>Design and implementation of a domestic MRV system</t>
  </si>
  <si>
    <t>Improvement of the GHG inventory development process, including enhanced use of the IPCC 2006 guidelines, data collection and QA/QC.</t>
  </si>
  <si>
    <t>Clarifying key NDC information, e.g. baseline projections including for business-as-usual targets, and assisting in reporting progress towards achieving BiH NDC</t>
  </si>
  <si>
    <t>Integrating gender considerations in NDC and enhanced transparency framework</t>
  </si>
  <si>
    <t>A regional peer exchange program in place to improve transparency related capacities through best practices and information and lessons learned exchange</t>
  </si>
  <si>
    <t>1. National institutional arrangements for an enhanced transparency framework (ETF)</t>
  </si>
  <si>
    <t>Institutional arrangements for a national transparency (MRV) framework are designed</t>
  </si>
  <si>
    <t>2. MRV systems in support of an ETF</t>
  </si>
  <si>
    <t>MRV system (hardware and software) with tracking tools designed and launched</t>
  </si>
  <si>
    <t>On-line portal to provide access to data and national reports established</t>
  </si>
  <si>
    <t>3. Capacity building to support transparency-related activities over time</t>
  </si>
  <si>
    <t>Sectoral templates and consistency guidelines on data collection and reporting are developed for the GHG inventory</t>
  </si>
  <si>
    <t>Sectoral emissions estimates are strengthened for selected sectors and sources</t>
  </si>
  <si>
    <t>Analysis of the GHG inventory is enhanced</t>
  </si>
  <si>
    <t>Sectoral templates and guidelines for assessing and reporting on mitigation policies and actions and their effects developed and related training provided</t>
  </si>
  <si>
    <t>Methodologies for assessing and prioritizing adaptation actions, policies and their effects identified and applied</t>
  </si>
  <si>
    <t>Methodology for reporting on support received developed and related training provided</t>
  </si>
  <si>
    <t>Progress against the NDC tracked</t>
  </si>
  <si>
    <t>On-line portal for transparency initiatives maintained and knowledge shared</t>
  </si>
  <si>
    <t>Lessons learned and best practices shared with other Parties through the Global Coordination Platform and other cooperation networks</t>
  </si>
  <si>
    <t>1. Enhancing institutional coordination for the preparation of ETF reports in all relevant sectors, with a particular focus on the Agriculture, Forestry and Other Land Use (AFOLU) sector.</t>
  </si>
  <si>
    <t>The NEPA Climate Change Division has established, and has the capacity to implement, a regular coordination and information sharing mechanism for ETF reporting with relevant ministries and other related bodies at national and provincial level, ensuring participation of women.</t>
  </si>
  <si>
    <t>A national ETF monitoring and reporting roadmap is prepared and adopted, building on previous efforts on UNFCCC reporting in Afghanistan.</t>
  </si>
  <si>
    <t>A systematic and updated database and documentation system on mitigation, adaptation and climate financing is established/upgraded in NEPA that is responsive to ETF requirements for the AFOLU and other sectors.</t>
  </si>
  <si>
    <t>ETF reporting best practices in the AFOLU and other sectors are prepared and shared with national and provincial stakeholders as well as with the CBIT Global Coordination Platform.</t>
  </si>
  <si>
    <t>2. Strengthening capacity for monitoring and reporting on mitigation targets in the AFOLU and other sectors.</t>
  </si>
  <si>
    <t>Regular and systematic assessment, documentation and archiving processes established to ensure accuracy and sustainability of emissions and removals data, including quality assurance and quality control.</t>
  </si>
  <si>
    <t>GHG information management system (IMS) and infrastructure for agriculture, land-use and other sectors established in the relevant line ministries.</t>
  </si>
  <si>
    <t>Gender-sensitive training programme developed and implemented2 for relevant institutions at different levels to adopt and mainstream latest tools and methodologies for estimating GHG emissions and removals from agriculture, land-use and other sectors and to design related emission reduction activities.</t>
  </si>
  <si>
    <t>Data collected for national/sectoral reports on inventory of emissions sources and sinks and emission reduction activities from agriculture, land-use and other sectors consistent with latest IPCC guidance.</t>
  </si>
  <si>
    <t>3. Strengthening capacity for monitoring and reporting on adaptation targets in the AFOLU and other sectors.</t>
  </si>
  <si>
    <t>Assessment prepared of good practices for monitoring and reporting on NDC priority adaptation actions in the AFOLU and other relevant sectors.</t>
  </si>
  <si>
    <t>National/sectorally appropriate, gender-sensitive indicators and monitoring and reporting framework developed for NDC priority adaptation actions.</t>
  </si>
  <si>
    <t>Adaptation information management system (IMS) and system infrastructure for AFOLU and other sectors established in the relevant line ministries.</t>
  </si>
  <si>
    <t>Gender-sensitive training programme developed and implemented3 supporting relevant institutions at different levels to adopt and mainstream monitoring and reporting processes for NDC priority adaptation actions and to design related adaptation activities.</t>
  </si>
  <si>
    <t>Data collected for national reports on priority adaptation activities consistent with latest UNFCCC guidance.</t>
  </si>
  <si>
    <t>4. Improve integration of existing transparency related data platforms </t>
  </si>
  <si>
    <t>Improve the existing policy database </t>
  </si>
  <si>
    <t>Research on connection of data platfrom between different levels and sectors </t>
  </si>
  <si>
    <t>Develop function to support international experts review </t>
  </si>
  <si>
    <t>5. Project monitoring and evaluation </t>
  </si>
  <si>
    <t>Updating the guidelines for provincial inventory preparation and peer review and strengthening their capacity </t>
  </si>
  <si>
    <t>Revision on GHG accounting and reporting guidelines for enterprises and strengthening their capacity </t>
  </si>
  <si>
    <t>3. Climate Change Mitigation in Georgia’s transparency system</t>
  </si>
  <si>
    <t>Methodologies for assessing and reporting mitigation actions and policies, their effects and support needed and received are designed</t>
  </si>
  <si>
    <t>Methodologies and tools for identification of constraints and gaps for fulfilling the NDC goals are designed</t>
  </si>
  <si>
    <t>The data management system on transferred technology supporting the NDC implementation is developed</t>
  </si>
  <si>
    <t>4. Coordination and exchange events</t>
  </si>
  <si>
    <t>Coordination platform launched in kick-off event</t>
  </si>
  <si>
    <t>Regional workshops on transparency organized and executed </t>
  </si>
  <si>
    <t>2. Strengthening Lao PDR's capacity to monitor and report on means of implementation</t>
  </si>
  <si>
    <t>Needs and information gaps for the establishment of a tracking system for public and private expenditures associated to the implementation of Lao PDR’s NDC identified.</t>
  </si>
  <si>
    <t>Training for public institutions on reporting climate finance developed and conducted.</t>
  </si>
  <si>
    <t>3. Establishment of a regional CBIT integrated platform for learning and knowledge management of transparency related activities</t>
  </si>
  <si>
    <t>A regional web-based integrated platform for learning and knowledge management of transparency related activities designed and operational</t>
  </si>
  <si>
    <t>Regional and National Transparency Strategy and Action Plans for enhanced transparency systems and CBIT coordination developed</t>
  </si>
  <si>
    <t>Linkages and partnerships established between government institutions and stakeholders to implement the transparency action plans at national and regional level</t>
  </si>
  <si>
    <t>Regional and National published reports and policy briefs capturing lessons learnt, best case practices, challenges and opportunities from participating countries</t>
  </si>
  <si>
    <t>2. Integrated Platform for Data Sharing and Policy Making hosted by EPA</t>
  </si>
  <si>
    <t>Online system for collecting and managing all NDC information including data about climate finance developed and hosted by EPA in partnership with academia.</t>
  </si>
  <si>
    <t>Training on GHG emissions projections and climate vulnerability projections delivered to strengthen NDC policy making</t>
  </si>
  <si>
    <t xml:space="preserve">1. Strengthening Mauritania’s capacity to collect and process climate change data into useful information for policymaking and reporting to the United Nations Framework Convention on Climate Change (UNFCCC) </t>
  </si>
  <si>
    <t>National institutions strengthened to coordinate, manage and implement climate transparency activities</t>
  </si>
  <si>
    <t>Technical support, training and tools provided to the country to submit transparent, consistent, comparable, complete and accurate greenhouse gas (GHG) inventories</t>
  </si>
  <si>
    <t>Technical support, training and tools provided to the country to track Nationally Determined Contributions (NDCs) on Mitigation, Adaptation &amp; Vulnerability and support needed and received</t>
  </si>
  <si>
    <t>1. Strengthening and formalizing Tanzania's institutional arrangements for the national MRV system, and enhancing access to national climate information.</t>
  </si>
  <si>
    <t>Technical assistance provided to the Government of Tanzania to review, update and formalize institutional arrangements concerning the national MRV system.</t>
  </si>
  <si>
    <t>A centralized national climate information platform and management system established and made available online by the National Climate and Monitoring Centre (NCMC) working in close collaboration with Vice President?s Office, Division of Environment.</t>
  </si>
  <si>
    <t>2. Strengthening data management for GHG inventories and tracking and reporting of the Nationally Determined Contribution implementatio n progress, targeting mitigation, adaptation as well as support needed and received.</t>
  </si>
  <si>
    <t>Guidance developed and selected staff from key government agencies and other stakeholders trained in: GHG Inventory elaboration Quality Assurance/Qualit y Control (QA/QC) and related guidelines.</t>
  </si>
  <si>
    <t>Technical assistance provided to develop appropriate GHG emissions modelling to inform decisionmaking</t>
  </si>
  <si>
    <t>Technical assistance and training provided to the Government of Tanzania in the monitoring of indicators, tracking and reporting of progress of NDC mitigation actions.</t>
  </si>
  <si>
    <t>Technical assistance and training provided to the Government of Tanzania to enhance tracking of financial support needed and received for NDC implementation.</t>
  </si>
  <si>
    <t>Technical</t>
  </si>
  <si>
    <t>1. Strengthenin g Lesotho's capacity to collect and process climate change data into useful information for policymaking and reporting to the United Nations Framework Convention on Climate Change (UNFCCC).</t>
  </si>
  <si>
    <t>Institutional arrangements and legal framework to collect and manage GHG Inventory data and NDC tracking data drafted and submitted to the government for adoption.</t>
  </si>
  <si>
    <t>National GHG Inventory Management System improved and relevant stakeholders trained on IPCC?s latest guidelines and tools for national GHG inventories.</t>
  </si>
  <si>
    <t>National MRV system designed, tested and operationalized and Ministry staff/local authorities and other relevant stakeholders trained on tracking Nationally Determined Contributions according to the ETF, including cobenefits for SDGs achievement.</t>
  </si>
  <si>
    <t>1. Strengthenin g Burundi’s capacity to collect and process climate change data into useful information for policymaking and reporting to the United Nations Framework Convention on Climate Change (UNFCCC)</t>
  </si>
  <si>
    <t>Institutional arrangements and legal framework to collect and manage data for the GHG Inventories and NDC tracking drafted and submitted to the government for adoption</t>
  </si>
  <si>
    <t xml:space="preserve">National GHG Inventory System designed, tested and operationalized, and relevant stakeholders trained on IPCC 2006 / latest guidelines / tools for GHG inventories </t>
  </si>
  <si>
    <t>National MRV system designed, tested and operationalized and Ministry staff / local authorities, and relevant stakeholders trained on tracking NDC implementation, including support needed and received</t>
  </si>
  <si>
    <t>Legal and regulatory framework strengthened to take climate change into account in development programmes, and relevant stakeholders trained on how to integrate climate data into decisionmaking processes</t>
  </si>
  <si>
    <t>1. Enhancing institutional frameworks, knowledge and capacities for the preparation, reporting and use of transparency information</t>
  </si>
  <si>
    <t>Institutional arrangements and procedures reviewed and formalized, including for NDC tracking (mitigation and adaptation), GHG inventory and climate financing support</t>
  </si>
  <si>
    <t>Partnerships with key training institute(s) identified and established to support capacity building and knowledge creation on a continuous basis.</t>
  </si>
  <si>
    <t xml:space="preserve"> National Environment Information Management System (EIMS) and sectoral information systems upgraded in line with ETF requirements, including alignment between various sector information systems.</t>
  </si>
  <si>
    <t>Analysis of gender gaps undertaken and framework to mainstream gender into ETF reporting and future NDC updates developed</t>
  </si>
  <si>
    <t>Analysis to assess near and long-term impacts of key climate change policies and measures developed.</t>
  </si>
  <si>
    <t>System and guidelines developed to track/tag climate change financing in national budgetary framework to monitor, evaluate and report climate finance</t>
  </si>
  <si>
    <t>ETF reporting best practices are prepared and shared with national and local stakeholders</t>
  </si>
  <si>
    <t>2. Establis hing system to monitor and report on NDC mitigati on targets, includin g strength ening of MRV system</t>
  </si>
  <si>
    <t>Gaps for transition from the 1996 to latest IPCC guidelines of the GHG inventory report identified, including identifying new sources of emissions, data collection mechanisms that need to be established, countryspecific emission factors, and analysis of the impact of emissions.</t>
  </si>
  <si>
    <t>Sector specific inventory guidelines and protocols developed, including national level emission factors for select sector(s).</t>
  </si>
  <si>
    <t>System established to track implementation and progress in achieving NDC mitigation targets.</t>
  </si>
  <si>
    <t>Relevant institutions and stakeholders trained on the inventory guidelines and protocols, and on the NDC tracking system, in view of the preparation of ETF reports.</t>
  </si>
  <si>
    <t>Data collected by national and local stakeholders from public and private sectors in preparation of the biennial transparency report (BTR).</t>
  </si>
  <si>
    <t>3. Strength ening capacity to monitor and report on NDC adaptati on actions.</t>
  </si>
  <si>
    <t>Framework and indicators for monitoring and reporting on NDC priority adaptation actions under the ETF developed in line with the NAP[1] process.</t>
  </si>
  <si>
    <t>Relevant institutions trained on monitoring and reporting on NDC priority adaptation actions, in view of the preparation of ETF reports consistent with latest UNFCCC guidance.</t>
  </si>
  <si>
    <t>Values</t>
  </si>
  <si>
    <t>GHG inventory</t>
  </si>
  <si>
    <t>Mitigation</t>
  </si>
  <si>
    <t>Adaptation</t>
  </si>
  <si>
    <t>Finance</t>
  </si>
  <si>
    <t>Introduction</t>
  </si>
  <si>
    <t>Methodology</t>
  </si>
  <si>
    <t>Table of Contents</t>
  </si>
  <si>
    <t>0. Introduction</t>
  </si>
  <si>
    <t>Summary description and documentation of database content.</t>
  </si>
  <si>
    <r>
      <t xml:space="preserve">
</t>
    </r>
    <r>
      <rPr>
        <b/>
        <sz val="20"/>
        <color theme="0"/>
        <rFont val="Calibri"/>
        <family val="2"/>
      </rPr>
      <t>Database of CBIT projects</t>
    </r>
  </si>
  <si>
    <t>Interactive dashboard of CBIT funding by thematic category of reporting</t>
  </si>
  <si>
    <t>Sum of undefined_gef</t>
  </si>
  <si>
    <t>Value of outputs of which thematic focus is undefined*:</t>
  </si>
  <si>
    <t xml:space="preserve">List of project outputs and the amount of GEF funding this output requests for each of the four pillars of reporting (GHG inventory, mitigation, adaptation, finance). Also contains meta information on region, implementing agency, LDC/SIDS status, year of approval of the PIF document. </t>
  </si>
  <si>
    <t>3. Background data</t>
  </si>
  <si>
    <t xml:space="preserve">This table hold additional background information. It includes the original project component and output text from the PIF document as well as how these were coded into the four thematic pillars of reporting (GHG inventory, mitigation, adaptation, finance). Beyond showing the GEF funding, this table also includes co-finance. </t>
  </si>
  <si>
    <t xml:space="preserve">This database uses as its data source approved Project Identification Forms (PIF) submitted by countries applying for CBIT funds. Each of these documents contain project components and outputs that hold information on what the project is to achieve. Moreover, the documents also indicate the amount of funding requested for each of the components/outputs. This database classifies each project component based on the four key pillars of reporting (GHG inventory, mitigation, adaptation, support) and holds the corresponding amount of funding. For a detailed account of the methodology please read more here: https://edepot.wur.nl/558528 </t>
  </si>
  <si>
    <t>Author</t>
  </si>
  <si>
    <t xml:space="preserve">The Capacity-building Initiative for Transparency (CBIT) is a trust fund managed by the Global Environmental Facility providing support to developing countries. The main aim of the initiative is to build the capacities of developing countries to participate in reporting and review mechanisms under the Paris Agreement. Climate reporting under the Paris Agreement consists of four areas: reporting on greenhouse gas (GHG) inventories, mitigation actions, climate impacts and adaptation actions, and financial, technology development and transfer and capacity-building support provided, needed and received. The CBIT allows for funds to be requested for each of these areas of reporting. The primary aim of this database is to assess for which of these areas of reporting funds have been requested in practice.   </t>
  </si>
  <si>
    <t>1. Dashboard</t>
  </si>
  <si>
    <t>2. Data</t>
  </si>
  <si>
    <t>Last update</t>
  </si>
  <si>
    <t>December 28, 2021</t>
  </si>
  <si>
    <t xml:space="preserve">Max van Deursen, Wageningen University and Research, Max.vandeursen@wur.nl </t>
  </si>
  <si>
    <t>Overview of requested CBIT funding based on approved PIF documents</t>
  </si>
  <si>
    <t>Suggested citation</t>
  </si>
  <si>
    <t xml:space="preserve">Deursen, van M. (2022). Database of CBIT projects (Version V20211228) [Data set]. TRANSGOV.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</si>
</sst>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09]#,##0"/>
  </numFmts>
  <fonts count="17">
    <font>
      <sz val="11"/>
      <color theme="1"/>
      <name val="Calibri"/>
      <family val="2"/>
      <scheme val="minor"/>
    </font>
    <font>
      <b/>
      <sz val="11"/>
      <color theme="1"/>
      <name val="Calibri"/>
      <family val="2"/>
      <scheme val="minor"/>
    </font>
    <font>
      <sz val="8"/>
      <name val="Calibri"/>
      <family val="2"/>
      <scheme val="minor"/>
    </font>
    <font>
      <b/>
      <sz val="11"/>
      <color theme="0"/>
      <name val="Calibri"/>
      <family val="2"/>
      <scheme val="minor"/>
    </font>
    <font>
      <sz val="26"/>
      <color theme="4" tint="-0.499984740745262"/>
      <name val="Calibri"/>
      <family val="2"/>
      <scheme val="minor"/>
    </font>
    <font>
      <sz val="14"/>
      <color rgb="FF595959"/>
      <name val="Calibri"/>
      <family val="2"/>
      <scheme val="minor"/>
    </font>
    <font>
      <sz val="26"/>
      <color theme="4" tint="-0.499984740745262"/>
      <name val="Times New Roman"/>
      <family val="1"/>
    </font>
    <font>
      <b/>
      <sz val="16"/>
      <color theme="0"/>
      <name val="HGPｺﾞｼｯｸM"/>
      <family val="3"/>
      <charset val="128"/>
    </font>
    <font>
      <b/>
      <sz val="20"/>
      <color theme="0"/>
      <name val="Calibri"/>
      <family val="2"/>
    </font>
    <font>
      <b/>
      <sz val="12"/>
      <color theme="1"/>
      <name val="Calibri"/>
      <family val="2"/>
      <scheme val="minor"/>
    </font>
    <font>
      <b/>
      <sz val="12"/>
      <color theme="0"/>
      <name val="Calibri"/>
      <family val="2"/>
      <scheme val="minor"/>
    </font>
    <font>
      <sz val="12"/>
      <name val="Calibri"/>
      <family val="2"/>
    </font>
    <font>
      <i/>
      <sz val="12"/>
      <color theme="1"/>
      <name val="Calibri"/>
      <family val="2"/>
      <scheme val="minor"/>
    </font>
    <font>
      <sz val="11"/>
      <color theme="1"/>
      <name val="Times New Roman"/>
      <family val="1"/>
    </font>
    <font>
      <sz val="12"/>
      <color theme="1"/>
      <name val="Calibri"/>
      <family val="2"/>
      <scheme val="minor"/>
    </font>
    <font>
      <sz val="11"/>
      <color rgb="FFFF0000"/>
      <name val="Calibri"/>
      <family val="2"/>
      <scheme val="minor"/>
    </font>
    <font>
      <sz val="11"/>
      <color rgb="FFFF0000"/>
      <name val="Calibri (Body)_x0000_"/>
    </font>
  </fonts>
  <fills count="10">
    <fill>
      <patternFill patternType="none"/>
    </fill>
    <fill>
      <patternFill patternType="gray125"/>
    </fill>
    <fill>
      <patternFill patternType="solid">
        <fgColor theme="7" tint="0.79998168889431442"/>
        <bgColor theme="7" tint="0.79998168889431442"/>
      </patternFill>
    </fill>
    <fill>
      <patternFill patternType="solid">
        <fgColor theme="7"/>
        <bgColor theme="7"/>
      </patternFill>
    </fill>
    <fill>
      <patternFill patternType="solid">
        <fgColor theme="4" tint="0.59999389629810485"/>
        <bgColor indexed="64"/>
      </patternFill>
    </fill>
    <fill>
      <patternFill patternType="solid">
        <fgColor theme="4" tint="0.79998168889431442"/>
        <bgColor indexed="64"/>
      </patternFill>
    </fill>
    <fill>
      <patternFill patternType="solid">
        <fgColor theme="4" tint="0.79998168889431442"/>
        <bgColor theme="4" tint="0.79998168889431442"/>
      </patternFill>
    </fill>
    <fill>
      <patternFill patternType="solid">
        <fgColor theme="0"/>
        <bgColor indexed="64"/>
      </patternFill>
    </fill>
    <fill>
      <patternFill patternType="solid">
        <fgColor theme="6"/>
        <bgColor indexed="64"/>
      </patternFill>
    </fill>
    <fill>
      <patternFill patternType="solid">
        <fgColor theme="6" tint="0.79998168889431442"/>
        <bgColor indexed="64"/>
      </patternFill>
    </fill>
  </fills>
  <borders count="7">
    <border>
      <left/>
      <right/>
      <top/>
      <bottom/>
      <diagonal/>
    </border>
    <border>
      <left style="thin">
        <color theme="7" tint="0.39997558519241921"/>
      </left>
      <right/>
      <top style="thin">
        <color theme="7" tint="0.39997558519241921"/>
      </top>
      <bottom style="thin">
        <color theme="7" tint="0.39997558519241921"/>
      </bottom>
      <diagonal/>
    </border>
    <border>
      <left/>
      <right/>
      <top style="thin">
        <color theme="7" tint="0.39997558519241921"/>
      </top>
      <bottom style="thin">
        <color theme="7" tint="0.39997558519241921"/>
      </bottom>
      <diagonal/>
    </border>
    <border>
      <left style="thin">
        <color theme="7" tint="0.39997558519241921"/>
      </left>
      <right/>
      <top/>
      <bottom/>
      <diagonal/>
    </border>
    <border>
      <left style="thin">
        <color theme="7" tint="0.39997558519241921"/>
      </left>
      <right/>
      <top style="thin">
        <color theme="7" tint="0.39997558519241921"/>
      </top>
      <bottom/>
      <diagonal/>
    </border>
    <border>
      <left/>
      <right/>
      <top style="thin">
        <color theme="7" tint="0.39997558519241921"/>
      </top>
      <bottom/>
      <diagonal/>
    </border>
    <border>
      <left/>
      <right/>
      <top/>
      <bottom style="thin">
        <color theme="7" tint="0.39997558519241921"/>
      </bottom>
      <diagonal/>
    </border>
  </borders>
  <cellStyleXfs count="1">
    <xf numFmtId="0" fontId="0" fillId="0" borderId="0"/>
  </cellStyleXfs>
  <cellXfs count="51">
    <xf numFmtId="0" fontId="0" fillId="0" borderId="0" xfId="0"/>
    <xf numFmtId="0" fontId="1" fillId="0" borderId="0" xfId="0" applyFont="1"/>
    <xf numFmtId="0" fontId="0" fillId="2" borderId="1" xfId="0" applyFill="1" applyBorder="1"/>
    <xf numFmtId="0" fontId="0" fillId="2" borderId="2" xfId="0" applyFill="1" applyBorder="1"/>
    <xf numFmtId="0" fontId="0" fillId="2" borderId="0" xfId="0" applyFill="1"/>
    <xf numFmtId="164" fontId="0" fillId="2" borderId="0" xfId="0" applyNumberFormat="1" applyFill="1"/>
    <xf numFmtId="3" fontId="0" fillId="0" borderId="0" xfId="0" applyNumberFormat="1"/>
    <xf numFmtId="0" fontId="0" fillId="0" borderId="1" xfId="0" applyBorder="1"/>
    <xf numFmtId="0" fontId="0" fillId="0" borderId="2" xfId="0" applyBorder="1"/>
    <xf numFmtId="0" fontId="0" fillId="0" borderId="0" xfId="0" applyAlignment="1">
      <alignment vertical="center"/>
    </xf>
    <xf numFmtId="164" fontId="0" fillId="0" borderId="0" xfId="0" applyNumberFormat="1"/>
    <xf numFmtId="0" fontId="0" fillId="2" borderId="3" xfId="0" applyFill="1" applyBorder="1"/>
    <xf numFmtId="0" fontId="0" fillId="2" borderId="2" xfId="0" applyFill="1" applyBorder="1" applyAlignment="1">
      <alignment vertical="center"/>
    </xf>
    <xf numFmtId="0" fontId="0" fillId="2" borderId="0" xfId="0" applyFill="1" applyAlignment="1">
      <alignment vertical="center"/>
    </xf>
    <xf numFmtId="3" fontId="0" fillId="2" borderId="2" xfId="0" applyNumberFormat="1" applyFill="1" applyBorder="1"/>
    <xf numFmtId="0" fontId="0" fillId="2" borderId="4" xfId="0" applyFill="1" applyBorder="1"/>
    <xf numFmtId="0" fontId="0" fillId="2" borderId="5" xfId="0" applyFill="1" applyBorder="1"/>
    <xf numFmtId="0" fontId="0" fillId="0" borderId="3" xfId="0" applyBorder="1"/>
    <xf numFmtId="0" fontId="3" fillId="3" borderId="2" xfId="0" applyFont="1" applyFill="1" applyBorder="1"/>
    <xf numFmtId="0" fontId="0" fillId="2" borderId="6" xfId="0" applyFill="1" applyBorder="1"/>
    <xf numFmtId="0" fontId="3" fillId="3" borderId="0" xfId="0" applyFont="1" applyFill="1"/>
    <xf numFmtId="0" fontId="0" fillId="0" borderId="0" xfId="0" pivotButton="1"/>
    <xf numFmtId="0" fontId="0" fillId="0" borderId="0" xfId="0" applyAlignment="1">
      <alignment horizontal="left"/>
    </xf>
    <xf numFmtId="0" fontId="0" fillId="4" borderId="0" xfId="0" applyFill="1"/>
    <xf numFmtId="0" fontId="4" fillId="4" borderId="0" xfId="0" applyFont="1" applyFill="1"/>
    <xf numFmtId="0" fontId="4" fillId="5" borderId="0" xfId="0" applyFont="1" applyFill="1"/>
    <xf numFmtId="0" fontId="0" fillId="5" borderId="0" xfId="0" applyFill="1"/>
    <xf numFmtId="0" fontId="1" fillId="6" borderId="0" xfId="0" applyFont="1" applyFill="1"/>
    <xf numFmtId="0" fontId="5" fillId="5" borderId="0" xfId="0" applyFont="1" applyFill="1" applyAlignment="1">
      <alignment horizontal="center" vertical="center" readingOrder="1"/>
    </xf>
    <xf numFmtId="0" fontId="6" fillId="4" borderId="0" xfId="0" applyFont="1" applyFill="1"/>
    <xf numFmtId="0" fontId="0" fillId="7" borderId="0" xfId="0" applyFill="1" applyAlignment="1">
      <alignment vertical="center"/>
    </xf>
    <xf numFmtId="0" fontId="9" fillId="9" borderId="0" xfId="0" applyFont="1" applyFill="1" applyAlignment="1">
      <alignment vertical="center"/>
    </xf>
    <xf numFmtId="0" fontId="13" fillId="0" borderId="0" xfId="0" applyFont="1"/>
    <xf numFmtId="164" fontId="13" fillId="0" borderId="0" xfId="0" applyNumberFormat="1" applyFont="1"/>
    <xf numFmtId="164" fontId="0" fillId="0" borderId="0" xfId="0" applyNumberFormat="1" applyFill="1"/>
    <xf numFmtId="0" fontId="0" fillId="0" borderId="0" xfId="0" applyFill="1"/>
    <xf numFmtId="0" fontId="0" fillId="0" borderId="0" xfId="0" applyFill="1" applyBorder="1"/>
    <xf numFmtId="0" fontId="1" fillId="0" borderId="0" xfId="0" applyFont="1" applyFill="1" applyBorder="1"/>
    <xf numFmtId="0" fontId="15" fillId="0" borderId="0" xfId="0" applyFont="1"/>
    <xf numFmtId="0" fontId="16" fillId="0" borderId="0" xfId="0" applyFont="1"/>
    <xf numFmtId="0" fontId="10" fillId="8" borderId="0" xfId="0" applyFont="1" applyFill="1" applyAlignment="1">
      <alignment horizontal="left" vertical="center"/>
    </xf>
    <xf numFmtId="0" fontId="9" fillId="8" borderId="0" xfId="0" applyFont="1" applyFill="1" applyAlignment="1">
      <alignment horizontal="left" vertical="center"/>
    </xf>
    <xf numFmtId="0" fontId="0" fillId="0" borderId="0" xfId="0" applyAlignment="1">
      <alignment horizontal="left"/>
    </xf>
    <xf numFmtId="0" fontId="14" fillId="0" borderId="0" xfId="0" applyFont="1" applyAlignment="1">
      <alignment horizontal="left" vertical="top" wrapText="1"/>
    </xf>
    <xf numFmtId="0" fontId="0" fillId="0" borderId="0" xfId="0" applyAlignment="1">
      <alignment horizontal="left" vertical="top" wrapText="1"/>
    </xf>
    <xf numFmtId="0" fontId="0" fillId="0" borderId="0" xfId="0" applyFont="1" applyAlignment="1">
      <alignment horizontal="left" vertical="top" wrapText="1"/>
    </xf>
    <xf numFmtId="0" fontId="12" fillId="0" borderId="0" xfId="0" applyFont="1" applyAlignment="1">
      <alignment horizontal="left" vertical="top" wrapText="1"/>
    </xf>
    <xf numFmtId="0" fontId="7" fillId="8" borderId="0" xfId="0" applyFont="1" applyFill="1" applyAlignment="1">
      <alignment horizontal="center" vertical="top" wrapText="1"/>
    </xf>
    <xf numFmtId="0" fontId="7" fillId="8" borderId="0" xfId="0" applyFont="1" applyFill="1" applyAlignment="1">
      <alignment horizontal="center" vertical="top"/>
    </xf>
    <xf numFmtId="0" fontId="9" fillId="0" borderId="0" xfId="0" applyFont="1" applyAlignment="1">
      <alignment horizontal="center" vertical="center"/>
    </xf>
    <xf numFmtId="0" fontId="11" fillId="0" borderId="0" xfId="0" applyFont="1" applyAlignment="1">
      <alignment horizontal="left" vertical="top" wrapText="1"/>
    </xf>
  </cellXfs>
  <cellStyles count="1">
    <cellStyle name="Normal" xfId="0" builtinId="0"/>
  </cellStyles>
  <dxfs count="61">
    <dxf>
      <numFmt numFmtId="164" formatCode="[$$-409]#,##0"/>
    </dxf>
    <dxf>
      <numFmt numFmtId="164" formatCode="[$$-409]#,##0"/>
    </dxf>
    <dxf>
      <fill>
        <patternFill patternType="solid">
          <fgColor theme="7" tint="0.79998168889431442"/>
          <bgColor theme="7" tint="0.79998168889431442"/>
        </patternFill>
      </fill>
      <border diagonalUp="0" diagonalDown="0">
        <left/>
        <right/>
        <top style="thin">
          <color theme="7" tint="0.39997558519241921"/>
        </top>
        <bottom style="thin">
          <color theme="7" tint="0.39997558519241921"/>
        </bottom>
        <vertical/>
        <horizontal/>
      </border>
    </dxf>
    <dxf>
      <fill>
        <patternFill patternType="solid">
          <fgColor theme="7" tint="0.79998168889431442"/>
          <bgColor theme="7" tint="0.79998168889431442"/>
        </patternFill>
      </fill>
      <border diagonalUp="0" diagonalDown="0">
        <left/>
        <right/>
        <top style="thin">
          <color theme="7" tint="0.39997558519241921"/>
        </top>
        <bottom style="thin">
          <color theme="7" tint="0.39997558519241921"/>
        </bottom>
        <vertical/>
        <horizontal/>
      </border>
    </dxf>
    <dxf>
      <fill>
        <patternFill patternType="solid">
          <fgColor theme="7" tint="0.79998168889431442"/>
          <bgColor theme="7" tint="0.79998168889431442"/>
        </patternFill>
      </fill>
      <border diagonalUp="0" diagonalDown="0">
        <left/>
        <right/>
        <top style="thin">
          <color theme="7" tint="0.39997558519241921"/>
        </top>
        <bottom style="thin">
          <color theme="7" tint="0.39997558519241921"/>
        </bottom>
        <vertical/>
        <horizontal/>
      </border>
    </dxf>
    <dxf>
      <fill>
        <patternFill patternType="solid">
          <fgColor theme="7" tint="0.79998168889431442"/>
          <bgColor theme="7" tint="0.79998168889431442"/>
        </patternFill>
      </fill>
      <border diagonalUp="0" diagonalDown="0">
        <left/>
        <right/>
        <top style="thin">
          <color theme="7" tint="0.39997558519241921"/>
        </top>
        <bottom style="thin">
          <color theme="7" tint="0.39997558519241921"/>
        </bottom>
        <vertical/>
        <horizontal/>
      </border>
    </dxf>
    <dxf>
      <border outline="0">
        <left style="thin">
          <color theme="7" tint="0.39997558519241921"/>
        </left>
      </border>
    </dxf>
    <dxf>
      <fill>
        <patternFill patternType="solid">
          <fgColor theme="7" tint="0.79998168889431442"/>
          <bgColor theme="7" tint="0.79998168889431442"/>
        </patternFill>
      </fill>
    </dxf>
    <dxf>
      <font>
        <b/>
        <i val="0"/>
        <strike val="0"/>
        <condense val="0"/>
        <extend val="0"/>
        <outline val="0"/>
        <shadow val="0"/>
        <u val="none"/>
        <vertAlign val="baseline"/>
        <sz val="11"/>
        <color theme="0"/>
        <name val="Calibri"/>
        <family val="2"/>
        <scheme val="minor"/>
      </font>
      <fill>
        <patternFill patternType="solid">
          <fgColor theme="7"/>
          <bgColor theme="7"/>
        </patternFill>
      </fill>
    </dxf>
    <dxf>
      <numFmt numFmtId="0" formatCode="General"/>
      <fill>
        <patternFill patternType="solid">
          <fgColor theme="7" tint="0.79998168889431442"/>
          <bgColor theme="7" tint="0.79998168889431442"/>
        </patternFill>
      </fill>
    </dxf>
    <dxf>
      <numFmt numFmtId="0" formatCode="General"/>
      <fill>
        <patternFill patternType="solid">
          <fgColor theme="7" tint="0.79998168889431442"/>
          <bgColor theme="7" tint="0.79998168889431442"/>
        </patternFill>
      </fill>
    </dxf>
    <dxf>
      <numFmt numFmtId="0" formatCode="General"/>
      <fill>
        <patternFill patternType="solid">
          <fgColor theme="7" tint="0.79998168889431442"/>
          <bgColor theme="7" tint="0.79998168889431442"/>
        </patternFill>
      </fill>
    </dxf>
    <dxf>
      <numFmt numFmtId="0" formatCode="General"/>
      <fill>
        <patternFill patternType="solid">
          <fgColor theme="7" tint="0.79998168889431442"/>
          <bgColor theme="7" tint="0.79998168889431442"/>
        </patternFill>
      </fill>
    </dxf>
    <dxf>
      <numFmt numFmtId="0" formatCode="General"/>
      <fill>
        <patternFill patternType="solid">
          <fgColor theme="7" tint="0.79998168889431442"/>
          <bgColor theme="7" tint="0.79998168889431442"/>
        </patternFill>
      </fill>
    </dxf>
    <dxf>
      <numFmt numFmtId="0" formatCode="General"/>
      <fill>
        <patternFill patternType="solid">
          <fgColor theme="7" tint="0.79998168889431442"/>
          <bgColor theme="7" tint="0.79998168889431442"/>
        </patternFill>
      </fill>
    </dxf>
    <dxf>
      <numFmt numFmtId="0" formatCode="General"/>
      <fill>
        <patternFill patternType="solid">
          <fgColor theme="7" tint="0.79998168889431442"/>
          <bgColor theme="7" tint="0.79998168889431442"/>
        </patternFill>
      </fill>
    </dxf>
    <dxf>
      <numFmt numFmtId="0" formatCode="General"/>
      <fill>
        <patternFill patternType="solid">
          <fgColor theme="7" tint="0.79998168889431442"/>
          <bgColor theme="7" tint="0.79998168889431442"/>
        </patternFill>
      </fill>
    </dxf>
    <dxf>
      <numFmt numFmtId="0" formatCode="General"/>
      <fill>
        <patternFill patternType="solid">
          <fgColor theme="7" tint="0.79998168889431442"/>
          <bgColor theme="7" tint="0.79998168889431442"/>
        </patternFill>
      </fill>
    </dxf>
    <dxf>
      <numFmt numFmtId="0" formatCode="General"/>
      <fill>
        <patternFill patternType="solid">
          <fgColor theme="7" tint="0.79998168889431442"/>
          <bgColor theme="7" tint="0.79998168889431442"/>
        </patternFill>
      </fill>
    </dxf>
    <dxf>
      <numFmt numFmtId="0" formatCode="General"/>
      <fill>
        <patternFill patternType="solid">
          <fgColor theme="7" tint="0.79998168889431442"/>
          <bgColor theme="7" tint="0.79998168889431442"/>
        </patternFill>
      </fill>
    </dxf>
    <dxf>
      <numFmt numFmtId="0" formatCode="General"/>
      <fill>
        <patternFill patternType="solid">
          <fgColor theme="7" tint="0.79998168889431442"/>
          <bgColor theme="7" tint="0.79998168889431442"/>
        </patternFill>
      </fill>
    </dxf>
    <dxf>
      <numFmt numFmtId="0" formatCode="General"/>
      <fill>
        <patternFill patternType="solid">
          <fgColor theme="7" tint="0.79998168889431442"/>
          <bgColor theme="7" tint="0.79998168889431442"/>
        </patternFill>
      </fill>
    </dxf>
    <dxf>
      <numFmt numFmtId="164" formatCode="[$$-409]#,##0"/>
      <fill>
        <patternFill patternType="solid">
          <fgColor theme="7" tint="0.79998168889431442"/>
          <bgColor theme="7" tint="0.79998168889431442"/>
        </patternFill>
      </fill>
    </dxf>
    <dxf>
      <numFmt numFmtId="164" formatCode="[$$-409]#,##0"/>
      <fill>
        <patternFill patternType="solid">
          <fgColor theme="7" tint="0.79998168889431442"/>
          <bgColor theme="7" tint="0.79998168889431442"/>
        </patternFill>
      </fill>
    </dxf>
    <dxf>
      <numFmt numFmtId="0" formatCode="General"/>
      <fill>
        <patternFill patternType="solid">
          <fgColor theme="7" tint="0.79998168889431442"/>
          <bgColor theme="7" tint="0.79998168889431442"/>
        </patternFill>
      </fill>
    </dxf>
    <dxf>
      <numFmt numFmtId="0" formatCode="General"/>
      <fill>
        <patternFill patternType="solid">
          <fgColor theme="7" tint="0.79998168889431442"/>
          <bgColor theme="7" tint="0.79998168889431442"/>
        </patternFill>
      </fill>
    </dxf>
    <dxf>
      <numFmt numFmtId="164" formatCode="[$$-409]#,##0"/>
      <fill>
        <patternFill patternType="solid">
          <fgColor theme="7" tint="0.79998168889431442"/>
          <bgColor theme="7" tint="0.79998168889431442"/>
        </patternFill>
      </fill>
    </dxf>
    <dxf>
      <numFmt numFmtId="164" formatCode="[$$-409]#,##0"/>
      <fill>
        <patternFill patternType="solid">
          <fgColor theme="7" tint="0.79998168889431442"/>
          <bgColor theme="7" tint="0.79998168889431442"/>
        </patternFill>
      </fill>
    </dxf>
    <dxf>
      <numFmt numFmtId="164" formatCode="[$$-409]#,##0"/>
      <fill>
        <patternFill patternType="solid">
          <fgColor theme="7" tint="0.79998168889431442"/>
          <bgColor theme="7" tint="0.79998168889431442"/>
        </patternFill>
      </fill>
    </dxf>
    <dxf>
      <numFmt numFmtId="164" formatCode="[$$-409]#,##0"/>
      <fill>
        <patternFill patternType="solid">
          <fgColor theme="7" tint="0.79998168889431442"/>
          <bgColor theme="7" tint="0.79998168889431442"/>
        </patternFill>
      </fill>
    </dxf>
    <dxf>
      <numFmt numFmtId="0" formatCode="General"/>
      <fill>
        <patternFill patternType="solid">
          <fgColor theme="7" tint="0.79998168889431442"/>
          <bgColor theme="7" tint="0.79998168889431442"/>
        </patternFill>
      </fill>
    </dxf>
    <dxf>
      <fill>
        <patternFill patternType="solid">
          <fgColor theme="7" tint="0.79998168889431442"/>
          <bgColor theme="7" tint="0.79998168889431442"/>
        </patternFill>
      </fill>
    </dxf>
    <dxf>
      <fill>
        <patternFill patternType="solid">
          <fgColor theme="7" tint="0.79998168889431442"/>
          <bgColor theme="7" tint="0.79998168889431442"/>
        </patternFill>
      </fill>
    </dxf>
    <dxf>
      <fill>
        <patternFill patternType="solid">
          <fgColor theme="7" tint="0.79998168889431442"/>
          <bgColor theme="7" tint="0.79998168889431442"/>
        </patternFill>
      </fill>
    </dxf>
    <dxf>
      <fill>
        <patternFill patternType="solid">
          <fgColor theme="7" tint="0.79998168889431442"/>
          <bgColor theme="7" tint="0.79998168889431442"/>
        </patternFill>
      </fill>
    </dxf>
    <dxf>
      <fill>
        <patternFill patternType="solid">
          <fgColor theme="7" tint="0.79998168889431442"/>
          <bgColor theme="7" tint="0.79998168889431442"/>
        </patternFill>
      </fill>
    </dxf>
    <dxf>
      <numFmt numFmtId="3" formatCode="#,##0"/>
    </dxf>
    <dxf>
      <numFmt numFmtId="3" formatCode="#,##0"/>
    </dxf>
    <dxf>
      <numFmt numFmtId="3" formatCode="#,##0"/>
    </dxf>
    <dxf>
      <numFmt numFmtId="3" formatCode="#,##0"/>
    </dxf>
    <dxf>
      <numFmt numFmtId="0" formatCode="General"/>
    </dxf>
    <dxf>
      <numFmt numFmtId="0" formatCode="General"/>
    </dxf>
    <dxf>
      <numFmt numFmtId="0" formatCode="General"/>
    </dxf>
    <dxf>
      <numFmt numFmtId="0" formatCode="General"/>
    </dxf>
    <dxf>
      <numFmt numFmtId="0" formatCode="General"/>
    </dxf>
    <dxf>
      <fill>
        <patternFill patternType="solid">
          <fgColor theme="7" tint="0.79998168889431442"/>
          <bgColor theme="7" tint="0.79998168889431442"/>
        </patternFill>
      </fill>
    </dxf>
    <dxf>
      <numFmt numFmtId="0" formatCode="General"/>
      <fill>
        <patternFill patternType="solid">
          <fgColor theme="7" tint="0.79998168889431442"/>
          <bgColor theme="7" tint="0.79998168889431442"/>
        </patternFill>
      </fill>
      <border diagonalUp="0" diagonalDown="0">
        <left/>
        <right/>
        <top style="thin">
          <color theme="7" tint="0.39997558519241921"/>
        </top>
        <bottom/>
        <vertical/>
        <horizontal/>
      </border>
    </dxf>
    <dxf>
      <numFmt numFmtId="0" formatCode="General"/>
      <fill>
        <patternFill patternType="solid">
          <fgColor theme="7" tint="0.79998168889431442"/>
          <bgColor theme="7" tint="0.79998168889431442"/>
        </patternFill>
      </fill>
      <border diagonalUp="0" diagonalDown="0">
        <left/>
        <right/>
        <top style="thin">
          <color theme="7" tint="0.39997558519241921"/>
        </top>
        <bottom/>
        <vertical/>
        <horizontal/>
      </border>
    </dxf>
    <dxf>
      <numFmt numFmtId="0" formatCode="General"/>
      <fill>
        <patternFill patternType="solid">
          <fgColor theme="7" tint="0.79998168889431442"/>
          <bgColor theme="7" tint="0.79998168889431442"/>
        </patternFill>
      </fill>
      <border diagonalUp="0" diagonalDown="0">
        <left/>
        <right/>
        <top style="thin">
          <color theme="7" tint="0.39997558519241921"/>
        </top>
        <bottom/>
        <vertical/>
        <horizontal/>
      </border>
    </dxf>
    <dxf>
      <numFmt numFmtId="0" formatCode="General"/>
      <fill>
        <patternFill patternType="solid">
          <fgColor theme="7" tint="0.79998168889431442"/>
          <bgColor theme="7" tint="0.79998168889431442"/>
        </patternFill>
      </fill>
      <border diagonalUp="0" diagonalDown="0">
        <left/>
        <right/>
        <top style="thin">
          <color theme="7" tint="0.39997558519241921"/>
        </top>
        <bottom/>
        <vertical/>
        <horizontal/>
      </border>
    </dxf>
    <dxf>
      <fill>
        <patternFill patternType="solid">
          <fgColor theme="7" tint="0.79998168889431442"/>
          <bgColor theme="7" tint="0.79998168889431442"/>
        </patternFill>
      </fill>
      <border diagonalUp="0" diagonalDown="0">
        <left/>
        <right/>
        <top style="thin">
          <color theme="7" tint="0.39997558519241921"/>
        </top>
        <bottom/>
        <vertical/>
        <horizontal/>
      </border>
    </dxf>
    <dxf>
      <fill>
        <patternFill patternType="solid">
          <fgColor theme="7" tint="0.79998168889431442"/>
          <bgColor theme="7" tint="0.79998168889431442"/>
        </patternFill>
      </fill>
      <border diagonalUp="0" diagonalDown="0">
        <left style="thin">
          <color theme="7" tint="0.39997558519241921"/>
        </left>
        <right/>
        <top style="thin">
          <color theme="7" tint="0.39997558519241921"/>
        </top>
        <bottom style="thin">
          <color theme="7" tint="0.39997558519241921"/>
        </bottom>
        <vertical/>
        <horizontal/>
      </border>
    </dxf>
    <dxf>
      <numFmt numFmtId="164" formatCode="[$$-409]#,##0"/>
    </dxf>
    <dxf>
      <numFmt numFmtId="164" formatCode="[$$-409]#,##0"/>
    </dxf>
    <dxf>
      <numFmt numFmtId="164" formatCode="[$$-409]#,##0"/>
    </dxf>
    <dxf>
      <numFmt numFmtId="164" formatCode="[$$-409]#,##0"/>
    </dxf>
    <dxf>
      <numFmt numFmtId="164" formatCode="[$$-409]#,##0"/>
    </dxf>
    <dxf>
      <font>
        <name val="Times New Roman"/>
        <family val="1"/>
        <scheme val="none"/>
      </font>
    </dxf>
    <dxf>
      <font>
        <name val="Times New Roman"/>
        <family val="1"/>
        <scheme val="none"/>
      </font>
    </dxf>
    <dxf>
      <font>
        <name val="Times New Roman"/>
        <family val="1"/>
        <scheme val="none"/>
      </font>
    </dxf>
    <dxf>
      <numFmt numFmtId="164" formatCode="[$$-409]#,##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microsoft.com/office/2007/relationships/slicerCache" Target="slicerCaches/slicerCache4.xml"/><Relationship Id="rId18" Type="http://schemas.openxmlformats.org/officeDocument/2006/relationships/sheetMetadata" Target="metadata.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microsoft.com/office/2007/relationships/slicerCache" Target="slicerCaches/slicerCache3.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07/relationships/slicerCache" Target="slicerCaches/slicerCache2.xml"/><Relationship Id="rId5" Type="http://schemas.openxmlformats.org/officeDocument/2006/relationships/worksheet" Target="worksheets/sheet5.xml"/><Relationship Id="rId15" Type="http://schemas.openxmlformats.org/officeDocument/2006/relationships/connections" Target="connections.xml"/><Relationship Id="rId10" Type="http://schemas.microsoft.com/office/2007/relationships/slicerCache" Target="slicerCaches/slicerCache1.xml"/><Relationship Id="rId19" Type="http://schemas.openxmlformats.org/officeDocument/2006/relationships/powerPivotData" Target="model/item.data"/><Relationship Id="rId4" Type="http://schemas.openxmlformats.org/officeDocument/2006/relationships/worksheet" Target="worksheets/sheet4.xml"/><Relationship Id="rId9" Type="http://schemas.openxmlformats.org/officeDocument/2006/relationships/pivotCacheDefinition" Target="pivotCache/pivotCacheDefinition1.xml"/><Relationship Id="rId14" Type="http://schemas.openxmlformats.org/officeDocument/2006/relationships/theme" Target="theme/theme1.xml"/><Relationship Id="rId22"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[TRANSGOV Database of CBIT projects_v20211228.xlsx]piv!PivotTable1</c:name>
    <c:fmtId val="2"/>
  </c:pivotSource>
  <c:chart>
    <c:title>
      <c:tx>
        <c:rich>
          <a:bodyPr rot="0" spcFirstLastPara="1" vertOverflow="ellipsis" vert="horz" wrap="square" anchor="ctr" anchorCtr="1"/>
          <a:lstStyle/>
          <a:p>
            <a:pPr>
              <a:defRPr sz="1400" b="0" i="0" u="none" strike="noStrike" kern="1200" spc="0" baseline="0">
                <a:solidFill>
                  <a:sysClr val="windowText" lastClr="000000"/>
                </a:solidFill>
                <a:latin typeface="Times New Roman" panose="02020603050405020304" pitchFamily="18" charset="0"/>
                <a:ea typeface="+mn-ea"/>
                <a:cs typeface="Times New Roman" panose="02020603050405020304" pitchFamily="18" charset="0"/>
              </a:defRPr>
            </a:pPr>
            <a:r>
              <a:rPr lang="en-US">
                <a:solidFill>
                  <a:sysClr val="windowText" lastClr="000000"/>
                </a:solidFill>
                <a:latin typeface="Times New Roman" panose="02020603050405020304" pitchFamily="18" charset="0"/>
                <a:cs typeface="Times New Roman" panose="02020603050405020304" pitchFamily="18" charset="0"/>
              </a:rPr>
              <a:t>Requested CBIT funding </a:t>
            </a:r>
            <a:r>
              <a:rPr lang="en-US" baseline="0">
                <a:solidFill>
                  <a:sysClr val="windowText" lastClr="000000"/>
                </a:solidFill>
                <a:latin typeface="Times New Roman" panose="02020603050405020304" pitchFamily="18" charset="0"/>
                <a:cs typeface="Times New Roman" panose="02020603050405020304" pitchFamily="18" charset="0"/>
              </a:rPr>
              <a:t>by area of reporting</a:t>
            </a:r>
            <a:endParaRPr lang="en-US">
              <a:solidFill>
                <a:sysClr val="windowText" lastClr="000000"/>
              </a:solidFill>
              <a:latin typeface="Times New Roman" panose="02020603050405020304" pitchFamily="18" charset="0"/>
              <a:cs typeface="Times New Roman" panose="02020603050405020304" pitchFamily="18" charset="0"/>
            </a:endParaRPr>
          </a:p>
        </c:rich>
      </c:tx>
      <c:layout>
        <c:manualLayout>
          <c:xMode val="edge"/>
          <c:yMode val="edge"/>
          <c:x val="0.24441146220543386"/>
          <c:y val="4.7489613049397798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Times New Roman" panose="02020603050405020304" pitchFamily="18" charset="0"/>
              <a:ea typeface="+mn-ea"/>
              <a:cs typeface="Times New Roman" panose="02020603050405020304" pitchFamily="18" charset="0"/>
            </a:defRPr>
          </a:pPr>
          <a:endParaRPr lang="nl-NL"/>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43"/>
        <c:spPr>
          <a:noFill/>
          <a:ln w="12700">
            <a:solidFill>
              <a:sysClr val="windowText" lastClr="000000"/>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0.20387911955685617"/>
          <c:y val="0.11896148068874149"/>
          <c:w val="0.70288607125309599"/>
          <c:h val="0.73545518420173894"/>
        </c:manualLayout>
      </c:layout>
      <c:barChart>
        <c:barDir val="col"/>
        <c:grouping val="clustered"/>
        <c:varyColors val="0"/>
        <c:ser>
          <c:idx val="0"/>
          <c:order val="0"/>
          <c:tx>
            <c:strRef>
              <c:f>piv!$B$3</c:f>
              <c:strCache>
                <c:ptCount val="1"/>
                <c:pt idx="0">
                  <c:v>Total</c:v>
                </c:pt>
              </c:strCache>
            </c:strRef>
          </c:tx>
          <c:spPr>
            <a:noFill/>
            <a:ln w="12700">
              <a:solidFill>
                <a:sysClr val="windowText" lastClr="000000"/>
              </a:solidFill>
            </a:ln>
            <a:effectLst/>
          </c:spPr>
          <c:invertIfNegative val="0"/>
          <c:cat>
            <c:strRef>
              <c:f>piv!$A$4:$A$7</c:f>
              <c:strCache>
                <c:ptCount val="4"/>
                <c:pt idx="0">
                  <c:v>GHG inventory</c:v>
                </c:pt>
                <c:pt idx="1">
                  <c:v>Mitigation</c:v>
                </c:pt>
                <c:pt idx="2">
                  <c:v>Adaptation</c:v>
                </c:pt>
                <c:pt idx="3">
                  <c:v>Finance</c:v>
                </c:pt>
              </c:strCache>
            </c:strRef>
          </c:cat>
          <c:val>
            <c:numRef>
              <c:f>piv!$B$4:$B$7</c:f>
              <c:numCache>
                <c:formatCode>[$$-409]#,##0</c:formatCode>
                <c:ptCount val="4"/>
                <c:pt idx="0">
                  <c:v>25860133.978174612</c:v>
                </c:pt>
                <c:pt idx="1">
                  <c:v>24373643.63860029</c:v>
                </c:pt>
                <c:pt idx="2">
                  <c:v>8052441.9564935081</c:v>
                </c:pt>
                <c:pt idx="3">
                  <c:v>5557467.3993506478</c:v>
                </c:pt>
              </c:numCache>
            </c:numRef>
          </c:val>
          <c:extLst>
            <c:ext xmlns:c16="http://schemas.microsoft.com/office/drawing/2014/chart" uri="{C3380CC4-5D6E-409C-BE32-E72D297353CC}">
              <c16:uniqueId val="{00000000-1D1B-4003-89B9-0B81BB892A64}"/>
            </c:ext>
          </c:extLst>
        </c:ser>
        <c:dLbls>
          <c:showLegendKey val="0"/>
          <c:showVal val="0"/>
          <c:showCatName val="0"/>
          <c:showSerName val="0"/>
          <c:showPercent val="0"/>
          <c:showBubbleSize val="0"/>
        </c:dLbls>
        <c:gapWidth val="219"/>
        <c:overlap val="-27"/>
        <c:axId val="530590288"/>
        <c:axId val="530592584"/>
      </c:barChart>
      <c:catAx>
        <c:axId val="530590288"/>
        <c:scaling>
          <c:orientation val="minMax"/>
        </c:scaling>
        <c:delete val="0"/>
        <c:axPos val="b"/>
        <c:title>
          <c:tx>
            <c:rich>
              <a:bodyPr rot="0" spcFirstLastPara="1" vertOverflow="ellipsis" vert="horz" wrap="square" anchor="ctr" anchorCtr="1"/>
              <a:lstStyle/>
              <a:p>
                <a:pPr>
                  <a:defRPr sz="11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r>
                  <a:rPr lang="nl-NL" sz="1100" i="1">
                    <a:solidFill>
                      <a:sysClr val="windowText" lastClr="000000"/>
                    </a:solidFill>
                    <a:latin typeface="Times New Roman" panose="02020603050405020304" pitchFamily="18" charset="0"/>
                    <a:cs typeface="Times New Roman" panose="02020603050405020304" pitchFamily="18" charset="0"/>
                  </a:rPr>
                  <a:t>Area of reporting</a:t>
                </a:r>
              </a:p>
            </c:rich>
          </c:tx>
          <c:layout>
            <c:manualLayout>
              <c:xMode val="edge"/>
              <c:yMode val="edge"/>
              <c:x val="0.44811313660018642"/>
              <c:y val="0.92995282075213825"/>
            </c:manualLayout>
          </c:layout>
          <c:overlay val="0"/>
          <c:spPr>
            <a:noFill/>
            <a:ln>
              <a:noFill/>
            </a:ln>
            <a:effectLst/>
          </c:spPr>
          <c:txPr>
            <a:bodyPr rot="0" spcFirstLastPara="1" vertOverflow="ellipsis" vert="horz" wrap="square" anchor="ctr" anchorCtr="1"/>
            <a:lstStyle/>
            <a:p>
              <a:pPr>
                <a:defRPr sz="11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nl-NL"/>
            </a:p>
          </c:txPr>
        </c:title>
        <c:numFmt formatCode="General" sourceLinked="1"/>
        <c:majorTickMark val="none"/>
        <c:minorTickMark val="none"/>
        <c:tickLblPos val="nextTo"/>
        <c:spPr>
          <a:noFill/>
          <a:ln w="9525" cap="flat" cmpd="sng" algn="ctr">
            <a:solidFill>
              <a:sysClr val="windowText" lastClr="000000"/>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nl-NL"/>
          </a:p>
        </c:txPr>
        <c:crossAx val="530592584"/>
        <c:crosses val="autoZero"/>
        <c:auto val="1"/>
        <c:lblAlgn val="ctr"/>
        <c:lblOffset val="100"/>
        <c:noMultiLvlLbl val="0"/>
      </c:catAx>
      <c:valAx>
        <c:axId val="530592584"/>
        <c:scaling>
          <c:orientation val="minMax"/>
        </c:scaling>
        <c:delete val="0"/>
        <c:axPos val="l"/>
        <c:title>
          <c:tx>
            <c:rich>
              <a:bodyPr rot="-5400000" spcFirstLastPara="1" vertOverflow="ellipsis" vert="horz" wrap="square" anchor="ctr" anchorCtr="1"/>
              <a:lstStyle/>
              <a:p>
                <a:pPr>
                  <a:defRPr sz="11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r>
                  <a:rPr lang="nl-NL" sz="1100" i="1">
                    <a:solidFill>
                      <a:sysClr val="windowText" lastClr="000000"/>
                    </a:solidFill>
                    <a:latin typeface="Times New Roman" panose="02020603050405020304" pitchFamily="18" charset="0"/>
                    <a:cs typeface="Times New Roman" panose="02020603050405020304" pitchFamily="18" charset="0"/>
                  </a:rPr>
                  <a:t>Requested CBIT funding</a:t>
                </a:r>
              </a:p>
            </c:rich>
          </c:tx>
          <c:layout>
            <c:manualLayout>
              <c:xMode val="edge"/>
              <c:yMode val="edge"/>
              <c:x val="2.0466177627083682E-2"/>
              <c:y val="0.33551766856662513"/>
            </c:manualLayout>
          </c:layout>
          <c:overlay val="0"/>
          <c:spPr>
            <a:noFill/>
            <a:ln>
              <a:noFill/>
            </a:ln>
            <a:effectLst/>
          </c:spPr>
          <c:txPr>
            <a:bodyPr rot="-5400000" spcFirstLastPara="1" vertOverflow="ellipsis" vert="horz" wrap="square" anchor="ctr" anchorCtr="1"/>
            <a:lstStyle/>
            <a:p>
              <a:pPr>
                <a:defRPr sz="11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nl-NL"/>
            </a:p>
          </c:txPr>
        </c:title>
        <c:numFmt formatCode="[$$-409]#,##0" sourceLinked="1"/>
        <c:majorTickMark val="none"/>
        <c:minorTickMark val="out"/>
        <c:tickLblPos val="nextTo"/>
        <c:spPr>
          <a:noFill/>
          <a:ln w="12700">
            <a:solidFill>
              <a:schemeClr val="tx1"/>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nl-NL"/>
          </a:p>
        </c:txPr>
        <c:crossAx val="530590288"/>
        <c:crosses val="autoZero"/>
        <c:crossBetween val="between"/>
        <c:minorUnit val="5000000"/>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nl-NL"/>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[TRANSGOV Database of CBIT projects_v20211228.xlsx]piv!PivotTable1</c:name>
    <c:fmtId val="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GEF funding under</a:t>
            </a:r>
            <a:r>
              <a:rPr lang="en-US" baseline="0"/>
              <a:t> the CBIT by thematic focus of project outputs</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NL"/>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piv!$B$3</c:f>
              <c:strCache>
                <c:ptCount val="1"/>
                <c:pt idx="0">
                  <c:v>Total</c:v>
                </c:pt>
              </c:strCache>
            </c:strRef>
          </c:tx>
          <c:spPr>
            <a:solidFill>
              <a:schemeClr val="accent1"/>
            </a:solidFill>
            <a:ln>
              <a:noFill/>
            </a:ln>
            <a:effectLst/>
          </c:spPr>
          <c:invertIfNegative val="0"/>
          <c:cat>
            <c:strRef>
              <c:f>piv!$A$4:$A$7</c:f>
              <c:strCache>
                <c:ptCount val="4"/>
                <c:pt idx="0">
                  <c:v>GHG inventory</c:v>
                </c:pt>
                <c:pt idx="1">
                  <c:v>Mitigation</c:v>
                </c:pt>
                <c:pt idx="2">
                  <c:v>Adaptation</c:v>
                </c:pt>
                <c:pt idx="3">
                  <c:v>Finance</c:v>
                </c:pt>
              </c:strCache>
            </c:strRef>
          </c:cat>
          <c:val>
            <c:numRef>
              <c:f>piv!$B$4:$B$7</c:f>
              <c:numCache>
                <c:formatCode>[$$-409]#,##0</c:formatCode>
                <c:ptCount val="4"/>
                <c:pt idx="0">
                  <c:v>25860133.978174612</c:v>
                </c:pt>
                <c:pt idx="1">
                  <c:v>24373643.63860029</c:v>
                </c:pt>
                <c:pt idx="2">
                  <c:v>8052441.9564935081</c:v>
                </c:pt>
                <c:pt idx="3">
                  <c:v>5557467.3993506478</c:v>
                </c:pt>
              </c:numCache>
            </c:numRef>
          </c:val>
          <c:extLst>
            <c:ext xmlns:c16="http://schemas.microsoft.com/office/drawing/2014/chart" uri="{C3380CC4-5D6E-409C-BE32-E72D297353CC}">
              <c16:uniqueId val="{00000000-2E08-4833-8414-C80216148E3E}"/>
            </c:ext>
          </c:extLst>
        </c:ser>
        <c:dLbls>
          <c:showLegendKey val="0"/>
          <c:showVal val="0"/>
          <c:showCatName val="0"/>
          <c:showSerName val="0"/>
          <c:showPercent val="0"/>
          <c:showBubbleSize val="0"/>
        </c:dLbls>
        <c:gapWidth val="219"/>
        <c:overlap val="-27"/>
        <c:axId val="530590288"/>
        <c:axId val="530592584"/>
      </c:barChart>
      <c:catAx>
        <c:axId val="53059028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nl-NL"/>
                  <a:t>Thematic focus</a:t>
                </a:r>
                <a:r>
                  <a:rPr lang="nl-NL" baseline="0"/>
                  <a:t> of project outputs</a:t>
                </a:r>
                <a:endParaRPr lang="nl-NL"/>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nl-NL"/>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530592584"/>
        <c:crosses val="autoZero"/>
        <c:auto val="1"/>
        <c:lblAlgn val="ctr"/>
        <c:lblOffset val="100"/>
        <c:noMultiLvlLbl val="0"/>
      </c:catAx>
      <c:valAx>
        <c:axId val="53059258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nl-NL"/>
                  <a:t>GEF funding</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nl-NL"/>
            </a:p>
          </c:txPr>
        </c:title>
        <c:numFmt formatCode="[$$-409]#,##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crossAx val="53059028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nl-NL"/>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2</xdr:col>
      <xdr:colOff>0</xdr:colOff>
      <xdr:row>2</xdr:row>
      <xdr:rowOff>233947</xdr:rowOff>
    </xdr:from>
    <xdr:to>
      <xdr:col>6</xdr:col>
      <xdr:colOff>504825</xdr:colOff>
      <xdr:row>29</xdr:row>
      <xdr:rowOff>57149</xdr:rowOff>
    </xdr:to>
    <xdr:graphicFrame macro="">
      <xdr:nvGraphicFramePr>
        <xdr:cNvPr id="2" name="Chart 1">
          <a:extLst>
            <a:ext uri="{FF2B5EF4-FFF2-40B4-BE49-F238E27FC236}">
              <a16:creationId xmlns:a16="http://schemas.microsoft.com/office/drawing/2014/main" id="{E15D2C60-0221-48B5-B45B-DC80DD4FE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7</xdr:col>
      <xdr:colOff>0</xdr:colOff>
      <xdr:row>2</xdr:row>
      <xdr:rowOff>219075</xdr:rowOff>
    </xdr:from>
    <xdr:to>
      <xdr:col>11</xdr:col>
      <xdr:colOff>25401</xdr:colOff>
      <xdr:row>11</xdr:row>
      <xdr:rowOff>0</xdr:rowOff>
    </xdr:to>
    <mc:AlternateContent xmlns:mc="http://schemas.openxmlformats.org/markup-compatibility/2006" xmlns:a14="http://schemas.microsoft.com/office/drawing/2010/main">
      <mc:Choice Requires="a14">
        <xdr:graphicFrame macro="">
          <xdr:nvGraphicFramePr>
            <xdr:cNvPr id="4" name="implementing_agency 1">
              <a:extLst>
                <a:ext uri="{FF2B5EF4-FFF2-40B4-BE49-F238E27FC236}">
                  <a16:creationId xmlns:a16="http://schemas.microsoft.com/office/drawing/2014/main" id="{05C10BE5-DF36-43CD-96E2-252BCA3F31B6}"/>
                </a:ext>
              </a:extLst>
            </xdr:cNvPr>
            <xdr:cNvGraphicFramePr/>
          </xdr:nvGraphicFramePr>
          <xdr:xfrm>
            <a:off x="0" y="0"/>
            <a:ext cx="0" cy="0"/>
          </xdr:xfrm>
          <a:graphic>
            <a:graphicData uri="http://schemas.microsoft.com/office/drawing/2010/slicer">
              <sle:slicer xmlns:sle="http://schemas.microsoft.com/office/drawing/2010/slicer" name="implementing_agency 1"/>
            </a:graphicData>
          </a:graphic>
        </xdr:graphicFrame>
      </mc:Choice>
      <mc:Fallback xmlns="">
        <xdr:sp macro="" textlink="">
          <xdr:nvSpPr>
            <xdr:cNvPr id="0" name=""/>
            <xdr:cNvSpPr>
              <a:spLocks noTextEdit="1"/>
            </xdr:cNvSpPr>
          </xdr:nvSpPr>
          <xdr:spPr>
            <a:xfrm>
              <a:off x="7562850" y="1130300"/>
              <a:ext cx="2038350" cy="1965325"/>
            </a:xfrm>
            <a:prstGeom prst="rect">
              <a:avLst/>
            </a:prstGeom>
            <a:solidFill>
              <a:prstClr val="white"/>
            </a:solidFill>
            <a:ln w="1">
              <a:solidFill>
                <a:prstClr val="green"/>
              </a:solidFill>
            </a:ln>
          </xdr:spPr>
          <xdr:txBody>
            <a:bodyPr vertOverflow="clip" horzOverflow="clip"/>
            <a:lstStyle/>
            <a:p>
              <a:r>
                <a:rPr lang="nl-NL"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6</xdr:col>
      <xdr:colOff>2451099</xdr:colOff>
      <xdr:row>18</xdr:row>
      <xdr:rowOff>34925</xdr:rowOff>
    </xdr:from>
    <xdr:to>
      <xdr:col>10</xdr:col>
      <xdr:colOff>593724</xdr:colOff>
      <xdr:row>29</xdr:row>
      <xdr:rowOff>63500</xdr:rowOff>
    </xdr:to>
    <mc:AlternateContent xmlns:mc="http://schemas.openxmlformats.org/markup-compatibility/2006" xmlns:a14="http://schemas.microsoft.com/office/drawing/2010/main">
      <mc:Choice Requires="a14">
        <xdr:graphicFrame macro="">
          <xdr:nvGraphicFramePr>
            <xdr:cNvPr id="5" name="year_approval">
              <a:extLst>
                <a:ext uri="{FF2B5EF4-FFF2-40B4-BE49-F238E27FC236}">
                  <a16:creationId xmlns:a16="http://schemas.microsoft.com/office/drawing/2014/main" id="{9963502A-5EBE-40A1-9640-0705527DA5C6}"/>
                </a:ext>
              </a:extLst>
            </xdr:cNvPr>
            <xdr:cNvGraphicFramePr/>
          </xdr:nvGraphicFramePr>
          <xdr:xfrm>
            <a:off x="0" y="0"/>
            <a:ext cx="0" cy="0"/>
          </xdr:xfrm>
          <a:graphic>
            <a:graphicData uri="http://schemas.microsoft.com/office/drawing/2010/slicer">
              <sle:slicer xmlns:sle="http://schemas.microsoft.com/office/drawing/2010/slicer" name="year_approval"/>
            </a:graphicData>
          </a:graphic>
        </xdr:graphicFrame>
      </mc:Choice>
      <mc:Fallback xmlns="">
        <xdr:sp macro="" textlink="">
          <xdr:nvSpPr>
            <xdr:cNvPr id="0" name=""/>
            <xdr:cNvSpPr>
              <a:spLocks noTextEdit="1"/>
            </xdr:cNvSpPr>
          </xdr:nvSpPr>
          <xdr:spPr>
            <a:xfrm>
              <a:off x="7562849" y="4397375"/>
              <a:ext cx="1993900" cy="2022475"/>
            </a:xfrm>
            <a:prstGeom prst="rect">
              <a:avLst/>
            </a:prstGeom>
            <a:solidFill>
              <a:prstClr val="white"/>
            </a:solidFill>
            <a:ln w="1">
              <a:solidFill>
                <a:prstClr val="green"/>
              </a:solidFill>
            </a:ln>
          </xdr:spPr>
          <xdr:txBody>
            <a:bodyPr vertOverflow="clip" horzOverflow="clip"/>
            <a:lstStyle/>
            <a:p>
              <a:r>
                <a:rPr lang="nl-NL"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6</xdr:col>
      <xdr:colOff>2419350</xdr:colOff>
      <xdr:row>11</xdr:row>
      <xdr:rowOff>171450</xdr:rowOff>
    </xdr:from>
    <xdr:to>
      <xdr:col>11</xdr:col>
      <xdr:colOff>6351</xdr:colOff>
      <xdr:row>17</xdr:row>
      <xdr:rowOff>53975</xdr:rowOff>
    </xdr:to>
    <mc:AlternateContent xmlns:mc="http://schemas.openxmlformats.org/markup-compatibility/2006" xmlns:a14="http://schemas.microsoft.com/office/drawing/2010/main">
      <mc:Choice Requires="a14">
        <xdr:graphicFrame macro="">
          <xdr:nvGraphicFramePr>
            <xdr:cNvPr id="6" name="ldc_or_sids 1">
              <a:extLst>
                <a:ext uri="{FF2B5EF4-FFF2-40B4-BE49-F238E27FC236}">
                  <a16:creationId xmlns:a16="http://schemas.microsoft.com/office/drawing/2014/main" id="{5FF9F17B-E01B-4A7C-BBA4-08F73829E608}"/>
                </a:ext>
              </a:extLst>
            </xdr:cNvPr>
            <xdr:cNvGraphicFramePr/>
          </xdr:nvGraphicFramePr>
          <xdr:xfrm>
            <a:off x="0" y="0"/>
            <a:ext cx="0" cy="0"/>
          </xdr:xfrm>
          <a:graphic>
            <a:graphicData uri="http://schemas.microsoft.com/office/drawing/2010/slicer">
              <sle:slicer xmlns:sle="http://schemas.microsoft.com/office/drawing/2010/slicer" name="ldc_or_sids 1"/>
            </a:graphicData>
          </a:graphic>
        </xdr:graphicFrame>
      </mc:Choice>
      <mc:Fallback xmlns="">
        <xdr:sp macro="" textlink="">
          <xdr:nvSpPr>
            <xdr:cNvPr id="0" name=""/>
            <xdr:cNvSpPr>
              <a:spLocks noTextEdit="1"/>
            </xdr:cNvSpPr>
          </xdr:nvSpPr>
          <xdr:spPr>
            <a:xfrm>
              <a:off x="7562850" y="3267075"/>
              <a:ext cx="2019300" cy="968375"/>
            </a:xfrm>
            <a:prstGeom prst="rect">
              <a:avLst/>
            </a:prstGeom>
            <a:solidFill>
              <a:prstClr val="white"/>
            </a:solidFill>
            <a:ln w="1">
              <a:solidFill>
                <a:prstClr val="green"/>
              </a:solidFill>
            </a:ln>
          </xdr:spPr>
          <xdr:txBody>
            <a:bodyPr vertOverflow="clip" horzOverflow="clip"/>
            <a:lstStyle/>
            <a:p>
              <a:r>
                <a:rPr lang="nl-NL"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2</xdr:col>
      <xdr:colOff>9070</xdr:colOff>
      <xdr:row>32</xdr:row>
      <xdr:rowOff>78469</xdr:rowOff>
    </xdr:from>
    <xdr:to>
      <xdr:col>16</xdr:col>
      <xdr:colOff>247650</xdr:colOff>
      <xdr:row>42</xdr:row>
      <xdr:rowOff>104775</xdr:rowOff>
    </xdr:to>
    <xdr:sp macro="" textlink="">
      <xdr:nvSpPr>
        <xdr:cNvPr id="16" name="TextBox 15">
          <a:extLst>
            <a:ext uri="{FF2B5EF4-FFF2-40B4-BE49-F238E27FC236}">
              <a16:creationId xmlns:a16="http://schemas.microsoft.com/office/drawing/2014/main" id="{E1AC3F98-0549-4CC1-A603-8C0805294F52}"/>
            </a:ext>
          </a:extLst>
        </xdr:cNvPr>
        <xdr:cNvSpPr txBox="1"/>
      </xdr:nvSpPr>
      <xdr:spPr>
        <a:xfrm>
          <a:off x="1094920" y="6974569"/>
          <a:ext cx="10658930" cy="183605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0">
              <a:latin typeface="Times New Roman" panose="02020603050405020304" pitchFamily="18" charset="0"/>
              <a:cs typeface="Times New Roman" panose="02020603050405020304" pitchFamily="18" charset="0"/>
            </a:rPr>
            <a:t>*For</a:t>
          </a:r>
          <a:r>
            <a:rPr lang="en-US" sz="1100" b="0" baseline="0">
              <a:latin typeface="Times New Roman" panose="02020603050405020304" pitchFamily="18" charset="0"/>
              <a:cs typeface="Times New Roman" panose="02020603050405020304" pitchFamily="18" charset="0"/>
            </a:rPr>
            <a:t> some outputs the thematic focus could not be ascertained, these are classified as 'undefined' (e.g. crosscutting outputs such as gender responsive reporting). </a:t>
          </a:r>
          <a:endParaRPr lang="en-US" sz="1100" b="0">
            <a:latin typeface="Times New Roman" panose="02020603050405020304" pitchFamily="18" charset="0"/>
            <a:cs typeface="Times New Roman" panose="02020603050405020304" pitchFamily="18" charset="0"/>
          </a:endParaRPr>
        </a:p>
        <a:p>
          <a:r>
            <a:rPr lang="en-US" sz="1100" b="1">
              <a:latin typeface="Times New Roman" panose="02020603050405020304" pitchFamily="18" charset="0"/>
              <a:cs typeface="Times New Roman" panose="02020603050405020304" pitchFamily="18" charset="0"/>
            </a:rPr>
            <a:t>Notes:</a:t>
          </a:r>
        </a:p>
        <a:p>
          <a:r>
            <a:rPr lang="en-US" sz="1100">
              <a:latin typeface="Times New Roman" panose="02020603050405020304" pitchFamily="18" charset="0"/>
              <a:cs typeface="Times New Roman" panose="02020603050405020304" pitchFamily="18" charset="0"/>
            </a:rPr>
            <a:t>The</a:t>
          </a:r>
          <a:r>
            <a:rPr lang="en-US" sz="1100" baseline="0">
              <a:latin typeface="Times New Roman" panose="02020603050405020304" pitchFamily="18" charset="0"/>
              <a:cs typeface="Times New Roman" panose="02020603050405020304" pitchFamily="18" charset="0"/>
            </a:rPr>
            <a:t> above figure shows the amount of GEF funding by thematic focus of project outputs as described in approved project identification forms. For some outputs the thematic scope could not be identified, these outputs are not included in the figure. </a:t>
          </a:r>
        </a:p>
        <a:p>
          <a:r>
            <a:rPr lang="en-US" sz="1100" b="1" baseline="0">
              <a:latin typeface="Times New Roman" panose="02020603050405020304" pitchFamily="18" charset="0"/>
              <a:cs typeface="Times New Roman" panose="02020603050405020304" pitchFamily="18" charset="0"/>
            </a:rPr>
            <a:t>Key:</a:t>
          </a:r>
        </a:p>
        <a:p>
          <a:r>
            <a:rPr lang="en-US" sz="1100" b="0" baseline="0">
              <a:latin typeface="Times New Roman" panose="02020603050405020304" pitchFamily="18" charset="0"/>
              <a:cs typeface="Times New Roman" panose="02020603050405020304" pitchFamily="18" charset="0"/>
            </a:rPr>
            <a:t>GHG Inventory: project outputs targeted at increasing capacities related to creating greenhouse gas inventories. These are primarily focussed on reporting past emissions. </a:t>
          </a:r>
        </a:p>
        <a:p>
          <a:r>
            <a:rPr lang="en-US" sz="1100" b="0" baseline="0">
              <a:latin typeface="Times New Roman" panose="02020603050405020304" pitchFamily="18" charset="0"/>
              <a:cs typeface="Times New Roman" panose="02020603050405020304" pitchFamily="18" charset="0"/>
            </a:rPr>
            <a:t>Mitigation: project outputs targeted at increasing capacities to report on mitigation efforts, including tracking progress on mitigation components of countries' Nationally Determined Contributions. </a:t>
          </a:r>
        </a:p>
        <a:p>
          <a:r>
            <a:rPr lang="en-US" sz="1100" b="0" baseline="0">
              <a:latin typeface="Times New Roman" panose="02020603050405020304" pitchFamily="18" charset="0"/>
              <a:cs typeface="Times New Roman" panose="02020603050405020304" pitchFamily="18" charset="0"/>
            </a:rPr>
            <a:t>Adaptation: project outputs targeted at increasing capacities to report on climate impacts, vulnerability, and adaptation. </a:t>
          </a:r>
        </a:p>
        <a:p>
          <a:r>
            <a:rPr lang="en-US" sz="1100" b="0" baseline="0">
              <a:latin typeface="Times New Roman" panose="02020603050405020304" pitchFamily="18" charset="0"/>
              <a:cs typeface="Times New Roman" panose="02020603050405020304" pitchFamily="18" charset="0"/>
            </a:rPr>
            <a:t>Finance: </a:t>
          </a:r>
          <a:r>
            <a:rPr lang="en-US" sz="1100" b="0" baseline="0">
              <a:solidFill>
                <a:schemeClr val="dk1"/>
              </a:solidFill>
              <a:effectLst/>
              <a:latin typeface="Times New Roman" panose="02020603050405020304" pitchFamily="18" charset="0"/>
              <a:ea typeface="+mn-ea"/>
              <a:cs typeface="Times New Roman" panose="02020603050405020304" pitchFamily="18" charset="0"/>
            </a:rPr>
            <a:t>project outputs targeted at increasing capacities to report on financial as well as other forms of support provided, needed and received. </a:t>
          </a:r>
          <a:endParaRPr lang="en-US" sz="1100" b="0">
            <a:latin typeface="Times New Roman" panose="02020603050405020304" pitchFamily="18" charset="0"/>
            <a:cs typeface="Times New Roman" panose="02020603050405020304" pitchFamily="18" charset="0"/>
          </a:endParaRPr>
        </a:p>
      </xdr:txBody>
    </xdr:sp>
    <xdr:clientData/>
  </xdr:twoCellAnchor>
  <xdr:twoCellAnchor>
    <xdr:from>
      <xdr:col>11</xdr:col>
      <xdr:colOff>104322</xdr:colOff>
      <xdr:row>2</xdr:row>
      <xdr:rowOff>221342</xdr:rowOff>
    </xdr:from>
    <xdr:to>
      <xdr:col>16</xdr:col>
      <xdr:colOff>104775</xdr:colOff>
      <xdr:row>11</xdr:row>
      <xdr:rowOff>3174</xdr:rowOff>
    </xdr:to>
    <xdr:sp macro="" textlink="">
      <xdr:nvSpPr>
        <xdr:cNvPr id="22" name="TextBox 21">
          <a:extLst>
            <a:ext uri="{FF2B5EF4-FFF2-40B4-BE49-F238E27FC236}">
              <a16:creationId xmlns:a16="http://schemas.microsoft.com/office/drawing/2014/main" id="{A1967B2F-C61D-42BA-8229-0B0F3CB75B29}"/>
            </a:ext>
          </a:extLst>
        </xdr:cNvPr>
        <xdr:cNvSpPr txBox="1"/>
      </xdr:nvSpPr>
      <xdr:spPr>
        <a:xfrm>
          <a:off x="11000922" y="1135742"/>
          <a:ext cx="3048453" cy="196305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0">
              <a:latin typeface="Times New Roman" panose="02020603050405020304" pitchFamily="18" charset="0"/>
              <a:cs typeface="Times New Roman" panose="02020603050405020304" pitchFamily="18" charset="0"/>
            </a:rPr>
            <a:t>CBIT</a:t>
          </a:r>
          <a:r>
            <a:rPr lang="en-US" sz="1100" b="0" baseline="0">
              <a:latin typeface="Times New Roman" panose="02020603050405020304" pitchFamily="18" charset="0"/>
              <a:cs typeface="Times New Roman" panose="02020603050405020304" pitchFamily="18" charset="0"/>
            </a:rPr>
            <a:t> projects must work through an</a:t>
          </a:r>
          <a:r>
            <a:rPr lang="en-US" sz="1100" b="0" baseline="0">
              <a:solidFill>
                <a:srgbClr val="FF0000"/>
              </a:solidFill>
              <a:latin typeface="Times New Roman" panose="02020603050405020304" pitchFamily="18" charset="0"/>
              <a:cs typeface="Times New Roman" panose="02020603050405020304" pitchFamily="18" charset="0"/>
            </a:rPr>
            <a:t> </a:t>
          </a:r>
          <a:r>
            <a:rPr lang="en-US" sz="1100" b="0" baseline="0">
              <a:latin typeface="Times New Roman" panose="02020603050405020304" pitchFamily="18" charset="0"/>
              <a:cs typeface="Times New Roman" panose="02020603050405020304" pitchFamily="18" charset="0"/>
            </a:rPr>
            <a:t>implementing agency </a:t>
          </a:r>
          <a:r>
            <a:rPr lang="en-US" sz="1100" b="0" baseline="0">
              <a:solidFill>
                <a:schemeClr val="dk1"/>
              </a:solidFill>
              <a:latin typeface="Times New Roman" panose="02020603050405020304" pitchFamily="18" charset="0"/>
              <a:ea typeface="+mn-ea"/>
              <a:cs typeface="Times New Roman" panose="02020603050405020304" pitchFamily="18" charset="0"/>
            </a:rPr>
            <a:t>(It must be GEF accredited)</a:t>
          </a:r>
          <a:r>
            <a:rPr lang="en-US" sz="1100" b="0" baseline="0">
              <a:latin typeface="Times New Roman" panose="02020603050405020304" pitchFamily="18" charset="0"/>
              <a:cs typeface="Times New Roman" panose="02020603050405020304" pitchFamily="18" charset="0"/>
            </a:rPr>
            <a:t>. The button on the left allows to filter the data for agencies of interest. </a:t>
          </a:r>
          <a:endParaRPr lang="en-US" sz="1100" b="1">
            <a:latin typeface="Times New Roman" panose="02020603050405020304" pitchFamily="18" charset="0"/>
            <a:cs typeface="Times New Roman" panose="02020603050405020304" pitchFamily="18" charset="0"/>
          </a:endParaRPr>
        </a:p>
        <a:p>
          <a:r>
            <a:rPr lang="en-US" sz="1100" b="1">
              <a:latin typeface="Times New Roman" panose="02020603050405020304" pitchFamily="18" charset="0"/>
              <a:cs typeface="Times New Roman" panose="02020603050405020304" pitchFamily="18" charset="0"/>
            </a:rPr>
            <a:t>Key:</a:t>
          </a:r>
        </a:p>
        <a:p>
          <a:r>
            <a:rPr lang="en-US" sz="1100" b="0">
              <a:latin typeface="Times New Roman" panose="02020603050405020304" pitchFamily="18" charset="0"/>
              <a:cs typeface="Times New Roman" panose="02020603050405020304" pitchFamily="18" charset="0"/>
            </a:rPr>
            <a:t>CI:</a:t>
          </a:r>
          <a:r>
            <a:rPr lang="en-US" sz="1100" b="0" baseline="0">
              <a:latin typeface="Times New Roman" panose="02020603050405020304" pitchFamily="18" charset="0"/>
              <a:cs typeface="Times New Roman" panose="02020603050405020304" pitchFamily="18" charset="0"/>
            </a:rPr>
            <a:t> Conservation International</a:t>
          </a:r>
        </a:p>
        <a:p>
          <a:r>
            <a:rPr lang="en-US" sz="1100" b="0" baseline="0">
              <a:latin typeface="Times New Roman" panose="02020603050405020304" pitchFamily="18" charset="0"/>
              <a:cs typeface="Times New Roman" panose="02020603050405020304" pitchFamily="18" charset="0"/>
            </a:rPr>
            <a:t>FAO: Food and Agriculture Organisation</a:t>
          </a:r>
        </a:p>
        <a:p>
          <a:r>
            <a:rPr lang="en-US" sz="1100" b="0" baseline="0">
              <a:latin typeface="Times New Roman" panose="02020603050405020304" pitchFamily="18" charset="0"/>
              <a:cs typeface="Times New Roman" panose="02020603050405020304" pitchFamily="18" charset="0"/>
            </a:rPr>
            <a:t>FECO: Foreign Economic Cooperation Office</a:t>
          </a:r>
        </a:p>
        <a:p>
          <a:r>
            <a:rPr lang="en-US" sz="1100" b="0" baseline="0">
              <a:latin typeface="Times New Roman" panose="02020603050405020304" pitchFamily="18" charset="0"/>
              <a:cs typeface="Times New Roman" panose="02020603050405020304" pitchFamily="18" charset="0"/>
            </a:rPr>
            <a:t>IADB: Inter-American Development Bank</a:t>
          </a:r>
        </a:p>
        <a:p>
          <a:r>
            <a:rPr lang="en-US" sz="1100" b="0" baseline="0">
              <a:latin typeface="Times New Roman" panose="02020603050405020304" pitchFamily="18" charset="0"/>
              <a:cs typeface="Times New Roman" panose="02020603050405020304" pitchFamily="18" charset="0"/>
            </a:rPr>
            <a:t>UNDP: United Nations Development Programme</a:t>
          </a:r>
        </a:p>
        <a:p>
          <a:r>
            <a:rPr lang="en-US" sz="1100" b="0" baseline="0">
              <a:latin typeface="Times New Roman" panose="02020603050405020304" pitchFamily="18" charset="0"/>
              <a:cs typeface="Times New Roman" panose="02020603050405020304" pitchFamily="18" charset="0"/>
            </a:rPr>
            <a:t>UNEP: United Nations Environmental Programme</a:t>
          </a:r>
        </a:p>
        <a:p>
          <a:endParaRPr lang="en-US" sz="1100" b="0"/>
        </a:p>
      </xdr:txBody>
    </xdr:sp>
    <xdr:clientData/>
  </xdr:twoCellAnchor>
  <xdr:twoCellAnchor>
    <xdr:from>
      <xdr:col>11</xdr:col>
      <xdr:colOff>126547</xdr:colOff>
      <xdr:row>12</xdr:row>
      <xdr:rowOff>2267</xdr:rowOff>
    </xdr:from>
    <xdr:to>
      <xdr:col>16</xdr:col>
      <xdr:colOff>101600</xdr:colOff>
      <xdr:row>15</xdr:row>
      <xdr:rowOff>161925</xdr:rowOff>
    </xdr:to>
    <xdr:sp macro="" textlink="">
      <xdr:nvSpPr>
        <xdr:cNvPr id="23" name="TextBox 22">
          <a:extLst>
            <a:ext uri="{FF2B5EF4-FFF2-40B4-BE49-F238E27FC236}">
              <a16:creationId xmlns:a16="http://schemas.microsoft.com/office/drawing/2014/main" id="{C12A4674-AB9A-4B2D-88F3-DA64E5332531}"/>
            </a:ext>
          </a:extLst>
        </xdr:cNvPr>
        <xdr:cNvSpPr txBox="1"/>
      </xdr:nvSpPr>
      <xdr:spPr>
        <a:xfrm>
          <a:off x="11023147" y="3278867"/>
          <a:ext cx="3023053" cy="70258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0">
              <a:latin typeface="Times New Roman" panose="02020603050405020304" pitchFamily="18" charset="0"/>
              <a:cs typeface="Times New Roman" panose="02020603050405020304" pitchFamily="18" charset="0"/>
            </a:rPr>
            <a:t>Filter </a:t>
          </a:r>
          <a:r>
            <a:rPr lang="en-US" sz="1100" b="0" baseline="0">
              <a:latin typeface="Times New Roman" panose="02020603050405020304" pitchFamily="18" charset="0"/>
              <a:cs typeface="Times New Roman" panose="02020603050405020304" pitchFamily="18" charset="0"/>
            </a:rPr>
            <a:t>the data for LDC/SIDS. "0" shows results for non-LDC/SIDS, while "1" shows results for LDC/SIDS. </a:t>
          </a:r>
          <a:endParaRPr lang="en-US" sz="1100" b="0">
            <a:latin typeface="Times New Roman" panose="02020603050405020304" pitchFamily="18" charset="0"/>
            <a:cs typeface="Times New Roman" panose="02020603050405020304" pitchFamily="18" charset="0"/>
          </a:endParaRPr>
        </a:p>
      </xdr:txBody>
    </xdr:sp>
    <xdr:clientData/>
  </xdr:twoCellAnchor>
  <xdr:twoCellAnchor>
    <xdr:from>
      <xdr:col>11</xdr:col>
      <xdr:colOff>123372</xdr:colOff>
      <xdr:row>18</xdr:row>
      <xdr:rowOff>49891</xdr:rowOff>
    </xdr:from>
    <xdr:to>
      <xdr:col>16</xdr:col>
      <xdr:colOff>114300</xdr:colOff>
      <xdr:row>22</xdr:row>
      <xdr:rowOff>57150</xdr:rowOff>
    </xdr:to>
    <xdr:sp macro="" textlink="">
      <xdr:nvSpPr>
        <xdr:cNvPr id="24" name="TextBox 23">
          <a:extLst>
            <a:ext uri="{FF2B5EF4-FFF2-40B4-BE49-F238E27FC236}">
              <a16:creationId xmlns:a16="http://schemas.microsoft.com/office/drawing/2014/main" id="{B039E285-48C8-4269-9EAA-3CE382AFFA8F}"/>
            </a:ext>
          </a:extLst>
        </xdr:cNvPr>
        <xdr:cNvSpPr txBox="1"/>
      </xdr:nvSpPr>
      <xdr:spPr>
        <a:xfrm>
          <a:off x="11019972" y="4412341"/>
          <a:ext cx="3038928" cy="73115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0" baseline="0">
              <a:latin typeface="Times New Roman" panose="02020603050405020304" pitchFamily="18" charset="0"/>
              <a:cs typeface="Times New Roman" panose="02020603050405020304" pitchFamily="18" charset="0"/>
            </a:rPr>
            <a:t>Filter the data for the year in which the project identification form (PIF) was approved. </a:t>
          </a:r>
          <a:endParaRPr lang="en-US" sz="1100" b="0">
            <a:latin typeface="Times New Roman" panose="02020603050405020304" pitchFamily="18" charset="0"/>
            <a:cs typeface="Times New Roman" panose="02020603050405020304" pitchFamily="18" charset="0"/>
          </a:endParaRPr>
        </a:p>
      </xdr:txBody>
    </xdr:sp>
    <xdr:clientData/>
  </xdr:twoCellAnchor>
  <xdr:twoCellAnchor editAs="oneCell">
    <xdr:from>
      <xdr:col>16</xdr:col>
      <xdr:colOff>247650</xdr:colOff>
      <xdr:row>2</xdr:row>
      <xdr:rowOff>228600</xdr:rowOff>
    </xdr:from>
    <xdr:to>
      <xdr:col>19</xdr:col>
      <xdr:colOff>247651</xdr:colOff>
      <xdr:row>9</xdr:row>
      <xdr:rowOff>152400</xdr:rowOff>
    </xdr:to>
    <mc:AlternateContent xmlns:mc="http://schemas.openxmlformats.org/markup-compatibility/2006" xmlns:a14="http://schemas.microsoft.com/office/drawing/2010/main">
      <mc:Choice Requires="a14">
        <xdr:graphicFrame macro="">
          <xdr:nvGraphicFramePr>
            <xdr:cNvPr id="3" name="region">
              <a:extLst>
                <a:ext uri="{FF2B5EF4-FFF2-40B4-BE49-F238E27FC236}">
                  <a16:creationId xmlns:a16="http://schemas.microsoft.com/office/drawing/2014/main" id="{5487472F-1F31-4728-B3ED-A67768A2408D}"/>
                </a:ext>
              </a:extLst>
            </xdr:cNvPr>
            <xdr:cNvGraphicFramePr/>
          </xdr:nvGraphicFramePr>
          <xdr:xfrm>
            <a:off x="0" y="0"/>
            <a:ext cx="0" cy="0"/>
          </xdr:xfrm>
          <a:graphic>
            <a:graphicData uri="http://schemas.microsoft.com/office/drawing/2010/slicer">
              <sle:slicer xmlns:sle="http://schemas.microsoft.com/office/drawing/2010/slicer" name="region"/>
            </a:graphicData>
          </a:graphic>
        </xdr:graphicFrame>
      </mc:Choice>
      <mc:Fallback xmlns="">
        <xdr:sp macro="" textlink="">
          <xdr:nvSpPr>
            <xdr:cNvPr id="0" name=""/>
            <xdr:cNvSpPr>
              <a:spLocks noTextEdit="1"/>
            </xdr:cNvSpPr>
          </xdr:nvSpPr>
          <xdr:spPr>
            <a:xfrm>
              <a:off x="12020550" y="1143000"/>
              <a:ext cx="1828800" cy="1743075"/>
            </a:xfrm>
            <a:prstGeom prst="rect">
              <a:avLst/>
            </a:prstGeom>
            <a:solidFill>
              <a:prstClr val="white"/>
            </a:solidFill>
            <a:ln w="1">
              <a:solidFill>
                <a:prstClr val="green"/>
              </a:solidFill>
            </a:ln>
          </xdr:spPr>
          <xdr:txBody>
            <a:bodyPr vertOverflow="clip" horzOverflow="clip"/>
            <a:lstStyle/>
            <a:p>
              <a:r>
                <a:rPr lang="nl-NL"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19</xdr:col>
      <xdr:colOff>295275</xdr:colOff>
      <xdr:row>2</xdr:row>
      <xdr:rowOff>228600</xdr:rowOff>
    </xdr:from>
    <xdr:to>
      <xdr:col>22</xdr:col>
      <xdr:colOff>254000</xdr:colOff>
      <xdr:row>3</xdr:row>
      <xdr:rowOff>133350</xdr:rowOff>
    </xdr:to>
    <xdr:sp macro="" textlink="">
      <xdr:nvSpPr>
        <xdr:cNvPr id="11" name="TextBox 10">
          <a:extLst>
            <a:ext uri="{FF2B5EF4-FFF2-40B4-BE49-F238E27FC236}">
              <a16:creationId xmlns:a16="http://schemas.microsoft.com/office/drawing/2014/main" id="{7ECDDE0E-3770-4334-9E61-6F2C36AAFE3A}"/>
            </a:ext>
          </a:extLst>
        </xdr:cNvPr>
        <xdr:cNvSpPr txBox="1"/>
      </xdr:nvSpPr>
      <xdr:spPr>
        <a:xfrm>
          <a:off x="14735175" y="1143000"/>
          <a:ext cx="1787525" cy="3333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0" baseline="0">
              <a:latin typeface="Times New Roman" panose="02020603050405020304" pitchFamily="18" charset="0"/>
              <a:cs typeface="Times New Roman" panose="02020603050405020304" pitchFamily="18" charset="0"/>
            </a:rPr>
            <a:t>Filter the data by region.  </a:t>
          </a:r>
          <a:r>
            <a:rPr lang="en-US" sz="1100" b="0" baseline="0">
              <a:solidFill>
                <a:srgbClr val="FF0000"/>
              </a:solidFill>
              <a:latin typeface="Times New Roman" panose="02020603050405020304" pitchFamily="18" charset="0"/>
              <a:cs typeface="Times New Roman" panose="02020603050405020304" pitchFamily="18" charset="0"/>
            </a:rPr>
            <a:t>(Could  region be capitalized?</a:t>
          </a:r>
          <a:endParaRPr lang="en-US" sz="1100" b="0">
            <a:solidFill>
              <a:srgbClr val="FF0000"/>
            </a:solidFill>
            <a:latin typeface="Times New Roman" panose="02020603050405020304" pitchFamily="18" charset="0"/>
            <a:cs typeface="Times New Roman" panose="02020603050405020304" pitchFamily="18"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19</xdr:row>
      <xdr:rowOff>6350</xdr:rowOff>
    </xdr:from>
    <xdr:to>
      <xdr:col>2</xdr:col>
      <xdr:colOff>165100</xdr:colOff>
      <xdr:row>32</xdr:row>
      <xdr:rowOff>57150</xdr:rowOff>
    </xdr:to>
    <mc:AlternateContent xmlns:mc="http://schemas.openxmlformats.org/markup-compatibility/2006" xmlns:a14="http://schemas.microsoft.com/office/drawing/2010/main">
      <mc:Choice Requires="a14">
        <xdr:graphicFrame macro="">
          <xdr:nvGraphicFramePr>
            <xdr:cNvPr id="2" name="ldc_or_sids">
              <a:extLst>
                <a:ext uri="{FF2B5EF4-FFF2-40B4-BE49-F238E27FC236}">
                  <a16:creationId xmlns:a16="http://schemas.microsoft.com/office/drawing/2014/main" id="{DDB32862-605E-4E4F-ABEF-02CC09750AAA}"/>
                </a:ext>
              </a:extLst>
            </xdr:cNvPr>
            <xdr:cNvGraphicFramePr/>
          </xdr:nvGraphicFramePr>
          <xdr:xfrm>
            <a:off x="0" y="0"/>
            <a:ext cx="0" cy="0"/>
          </xdr:xfrm>
          <a:graphic>
            <a:graphicData uri="http://schemas.microsoft.com/office/drawing/2010/slicer">
              <sle:slicer xmlns:sle="http://schemas.microsoft.com/office/drawing/2010/slicer" name="ldc_or_sids"/>
            </a:graphicData>
          </a:graphic>
        </xdr:graphicFrame>
      </mc:Choice>
      <mc:Fallback xmlns="">
        <xdr:sp macro="" textlink="">
          <xdr:nvSpPr>
            <xdr:cNvPr id="0" name=""/>
            <xdr:cNvSpPr>
              <a:spLocks noTextEdit="1"/>
            </xdr:cNvSpPr>
          </xdr:nvSpPr>
          <xdr:spPr>
            <a:xfrm>
              <a:off x="0" y="3448050"/>
              <a:ext cx="1835150" cy="2400300"/>
            </a:xfrm>
            <a:prstGeom prst="rect">
              <a:avLst/>
            </a:prstGeom>
            <a:solidFill>
              <a:prstClr val="white"/>
            </a:solidFill>
            <a:ln w="1">
              <a:solidFill>
                <a:prstClr val="green"/>
              </a:solidFill>
            </a:ln>
          </xdr:spPr>
          <xdr:txBody>
            <a:bodyPr vertOverflow="clip" horzOverflow="clip"/>
            <a:lstStyle/>
            <a:p>
              <a:r>
                <a:rPr lang="nl-NL"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2</xdr:col>
      <xdr:colOff>806450</xdr:colOff>
      <xdr:row>1</xdr:row>
      <xdr:rowOff>174624</xdr:rowOff>
    </xdr:from>
    <xdr:to>
      <xdr:col>11</xdr:col>
      <xdr:colOff>463550</xdr:colOff>
      <xdr:row>26</xdr:row>
      <xdr:rowOff>22224</xdr:rowOff>
    </xdr:to>
    <xdr:graphicFrame macro="">
      <xdr:nvGraphicFramePr>
        <xdr:cNvPr id="3" name="Chart 2">
          <a:extLst>
            <a:ext uri="{FF2B5EF4-FFF2-40B4-BE49-F238E27FC236}">
              <a16:creationId xmlns:a16="http://schemas.microsoft.com/office/drawing/2014/main" id="{2A94A47E-B7F3-45E6-B5FD-AC228BA6F2E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33</xdr:row>
      <xdr:rowOff>34925</xdr:rowOff>
    </xdr:from>
    <xdr:to>
      <xdr:col>2</xdr:col>
      <xdr:colOff>168275</xdr:colOff>
      <xdr:row>47</xdr:row>
      <xdr:rowOff>28575</xdr:rowOff>
    </xdr:to>
    <mc:AlternateContent xmlns:mc="http://schemas.openxmlformats.org/markup-compatibility/2006" xmlns:a14="http://schemas.microsoft.com/office/drawing/2010/main">
      <mc:Choice Requires="a14">
        <xdr:graphicFrame macro="">
          <xdr:nvGraphicFramePr>
            <xdr:cNvPr id="5" name="implementing_agency">
              <a:extLst>
                <a:ext uri="{FF2B5EF4-FFF2-40B4-BE49-F238E27FC236}">
                  <a16:creationId xmlns:a16="http://schemas.microsoft.com/office/drawing/2014/main" id="{EF7D327F-4E94-4254-83DB-BA460E3362DB}"/>
                </a:ext>
              </a:extLst>
            </xdr:cNvPr>
            <xdr:cNvGraphicFramePr/>
          </xdr:nvGraphicFramePr>
          <xdr:xfrm>
            <a:off x="0" y="0"/>
            <a:ext cx="0" cy="0"/>
          </xdr:xfrm>
          <a:graphic>
            <a:graphicData uri="http://schemas.microsoft.com/office/drawing/2010/slicer">
              <sle:slicer xmlns:sle="http://schemas.microsoft.com/office/drawing/2010/slicer" name="implementing_agency"/>
            </a:graphicData>
          </a:graphic>
        </xdr:graphicFrame>
      </mc:Choice>
      <mc:Fallback xmlns="">
        <xdr:sp macro="" textlink="">
          <xdr:nvSpPr>
            <xdr:cNvPr id="0" name=""/>
            <xdr:cNvSpPr>
              <a:spLocks noTextEdit="1"/>
            </xdr:cNvSpPr>
          </xdr:nvSpPr>
          <xdr:spPr>
            <a:xfrm>
              <a:off x="0" y="6007100"/>
              <a:ext cx="1838325" cy="2527300"/>
            </a:xfrm>
            <a:prstGeom prst="rect">
              <a:avLst/>
            </a:prstGeom>
            <a:solidFill>
              <a:prstClr val="white"/>
            </a:solidFill>
            <a:ln w="1">
              <a:solidFill>
                <a:prstClr val="green"/>
              </a:solidFill>
            </a:ln>
          </xdr:spPr>
          <xdr:txBody>
            <a:bodyPr vertOverflow="clip" horzOverflow="clip"/>
            <a:lstStyle/>
            <a:p>
              <a:r>
                <a:rPr lang="nl-NL"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personal/max_vandeursen_wur_nl/Documents/WURFiles/Other/Thesis/Chapters/Ch%204%20CBIT%20meta%20analysis/Analysis%201%20general%20PIF/Analysis%201%20general%20PIF%20clea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shboard"/>
      <sheetName val="Data"/>
      <sheetName val="Sheet1"/>
      <sheetName val="piv 1 total GEF"/>
      <sheetName val="piv duration and funding"/>
      <sheetName val="piv 2 total co-finance"/>
      <sheetName val="piv 3 pie funding continent"/>
      <sheetName val="piv 4 pie funding agency"/>
      <sheetName val="piv 5 pie funding LDCSIDS"/>
      <sheetName val="piv 6 avg funding continent"/>
      <sheetName val="piv 7 avg funding agency"/>
      <sheetName val="piv 8 funding time "/>
      <sheetName val="piv 9 duration"/>
      <sheetName val="piv 10 wait time"/>
      <sheetName val="Analysis 1 general PIF clea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Set>
  </externalBook>
</externalLink>
</file>

<file path=xl/persons/person.xml><?xml version="1.0" encoding="utf-8"?>
<personList xmlns="http://schemas.microsoft.com/office/spreadsheetml/2018/threadedcomments" xmlns:x="http://schemas.openxmlformats.org/spreadsheetml/2006/main">
  <person displayName="max van deursen" id="{D08FF321-844A-4E27-9B46-875AAF3AF8B5}" userId="885294d3a72b090e" providerId="Windows Live"/>
  <person displayName="Deursen, Max van" id="{0708D439-92C1-4ADD-A74A-FD945D306489}" userId="Deursen, Max van" providerId="None"/>
</personList>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eursen, Max van" refreshedDate="44558.754552314815" createdVersion="6" refreshedVersion="6" minRefreshableVersion="3" recordCount="727" xr:uid="{6D76EF02-5BA4-46FD-9C16-B94C2AA41277}">
  <cacheSource type="worksheet">
    <worksheetSource name="Table1_110"/>
  </cacheSource>
  <cacheFields count="16">
    <cacheField name="country" numFmtId="0">
      <sharedItems/>
    </cacheField>
    <cacheField name="region" numFmtId="0">
      <sharedItems count="5">
        <s v="America"/>
        <s v="Africa"/>
        <s v="Global"/>
        <s v="Asia"/>
        <s v="Europe"/>
      </sharedItems>
    </cacheField>
    <cacheField name="implementing_agency" numFmtId="0">
      <sharedItems count="6">
        <s v="IADB"/>
        <s v="UNEP"/>
        <s v="FAO"/>
        <s v="CI"/>
        <s v="UNDP"/>
        <s v="FECO"/>
      </sharedItems>
    </cacheField>
    <cacheField name="year_approval" numFmtId="0">
      <sharedItems count="6">
        <s v="2018"/>
        <s v="2020"/>
        <s v="2017"/>
        <s v="2019"/>
        <s v="2016"/>
        <s v="2021"/>
      </sharedItems>
    </cacheField>
    <cacheField name="ldc_or_sids" numFmtId="0">
      <sharedItems containsSemiMixedTypes="0" containsString="0" containsNumber="1" containsInteger="1" minValue="0" maxValue="1" count="2">
        <n v="0"/>
        <n v="1"/>
      </sharedItems>
    </cacheField>
    <cacheField name="ghg_inventory_gef" numFmtId="164">
      <sharedItems containsSemiMixedTypes="0" containsString="0" containsNumber="1" minValue="0" maxValue="690683"/>
    </cacheField>
    <cacheField name="mitigation_gef" numFmtId="164">
      <sharedItems containsSemiMixedTypes="0" containsString="0" containsNumber="1" minValue="0" maxValue="650000"/>
    </cacheField>
    <cacheField name="climate_change_impacts_and_adaptation_gef" numFmtId="164">
      <sharedItems containsSemiMixedTypes="0" containsString="0" containsNumber="1" minValue="0" maxValue="260000"/>
    </cacheField>
    <cacheField name="support_needed_and_received_gef" numFmtId="164">
      <sharedItems containsSemiMixedTypes="0" containsString="0" containsNumber="1" minValue="0" maxValue="587500"/>
    </cacheField>
    <cacheField name="undefined_gef" numFmtId="164">
      <sharedItems containsSemiMixedTypes="0" containsString="0" containsNumber="1" minValue="0" maxValue="453600"/>
    </cacheField>
    <cacheField name="ghg_inventory_co_finance" numFmtId="164">
      <sharedItems containsSemiMixedTypes="0" containsString="0" containsNumber="1" minValue="0" maxValue="1333039"/>
    </cacheField>
    <cacheField name="mitigation_co_finance" numFmtId="164">
      <sharedItems containsSemiMixedTypes="0" containsString="0" containsNumber="1" minValue="0" maxValue="1000000"/>
    </cacheField>
    <cacheField name="climate_change_impacts_and_adaptation_co_finance" numFmtId="164">
      <sharedItems containsSemiMixedTypes="0" containsString="0" containsNumber="1" minValue="0" maxValue="1462353"/>
    </cacheField>
    <cacheField name="support_needed_and_received_co_finance" numFmtId="164">
      <sharedItems containsSemiMixedTypes="0" containsString="0" containsNumber="1" minValue="0" maxValue="113657"/>
    </cacheField>
    <cacheField name="undefined_co_finance" numFmtId="164">
      <sharedItems containsSemiMixedTypes="0" containsString="0" containsNumber="1" minValue="0" maxValue="1000000"/>
    </cacheField>
    <cacheField name="Field1" numFmtId="0" formula=" 0" databaseField="0"/>
  </cacheFields>
  <extLst>
    <ext xmlns:x14="http://schemas.microsoft.com/office/spreadsheetml/2009/9/main" uri="{725AE2AE-9491-48be-B2B4-4EB974FC3084}">
      <x14:pivotCacheDefinition pivotCacheId="1692491431"/>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727">
  <r>
    <s v="Jamaica"/>
    <x v="0"/>
    <x v="0"/>
    <x v="0"/>
    <x v="0"/>
    <n v="0"/>
    <n v="0"/>
    <n v="0"/>
    <n v="0"/>
    <n v="41000"/>
    <n v="0"/>
    <n v="0"/>
    <n v="0"/>
    <n v="0"/>
    <n v="21000"/>
  </r>
  <r>
    <s v="Jamaica"/>
    <x v="0"/>
    <x v="0"/>
    <x v="0"/>
    <x v="0"/>
    <n v="0"/>
    <n v="0"/>
    <n v="0"/>
    <n v="0"/>
    <n v="41000"/>
    <n v="0"/>
    <n v="0"/>
    <n v="0"/>
    <n v="0"/>
    <n v="21000"/>
  </r>
  <r>
    <s v="Jamaica"/>
    <x v="0"/>
    <x v="0"/>
    <x v="0"/>
    <x v="0"/>
    <n v="0"/>
    <n v="0"/>
    <n v="0"/>
    <n v="0"/>
    <n v="41000"/>
    <n v="0"/>
    <n v="0"/>
    <n v="0"/>
    <n v="0"/>
    <n v="21000"/>
  </r>
  <r>
    <s v="Jamaica"/>
    <x v="0"/>
    <x v="0"/>
    <x v="0"/>
    <x v="0"/>
    <n v="0"/>
    <n v="0"/>
    <n v="0"/>
    <n v="0"/>
    <n v="186666.66666666666"/>
    <n v="0"/>
    <n v="0"/>
    <n v="0"/>
    <n v="0"/>
    <n v="16000"/>
  </r>
  <r>
    <s v="Jamaica"/>
    <x v="0"/>
    <x v="0"/>
    <x v="0"/>
    <x v="0"/>
    <n v="0"/>
    <n v="62222.222222222219"/>
    <n v="62222.222222222219"/>
    <n v="62222.222222222219"/>
    <n v="0"/>
    <n v="0"/>
    <n v="5333.333333333333"/>
    <n v="5333.333333333333"/>
    <n v="5333.333333333333"/>
    <n v="0"/>
  </r>
  <r>
    <s v="Jamaica"/>
    <x v="0"/>
    <x v="0"/>
    <x v="0"/>
    <x v="0"/>
    <n v="0"/>
    <n v="186666.66666666666"/>
    <n v="0"/>
    <n v="0"/>
    <n v="0"/>
    <n v="0"/>
    <n v="16000"/>
    <n v="0"/>
    <n v="0"/>
    <n v="0"/>
  </r>
  <r>
    <s v="Jamaica"/>
    <x v="0"/>
    <x v="0"/>
    <x v="0"/>
    <x v="0"/>
    <n v="0"/>
    <n v="0"/>
    <n v="0"/>
    <n v="0"/>
    <n v="166666.66666666666"/>
    <n v="0"/>
    <n v="0"/>
    <n v="0"/>
    <n v="0"/>
    <n v="16000"/>
  </r>
  <r>
    <s v="Jamaica"/>
    <x v="0"/>
    <x v="0"/>
    <x v="0"/>
    <x v="0"/>
    <n v="0"/>
    <n v="0"/>
    <n v="0"/>
    <n v="0"/>
    <n v="166666.66666666666"/>
    <n v="0"/>
    <n v="0"/>
    <n v="0"/>
    <n v="0"/>
    <n v="16000"/>
  </r>
  <r>
    <s v="Jamaica"/>
    <x v="0"/>
    <x v="0"/>
    <x v="0"/>
    <x v="0"/>
    <n v="0"/>
    <n v="0"/>
    <n v="0"/>
    <n v="0"/>
    <n v="166666.66666666666"/>
    <n v="0"/>
    <n v="0"/>
    <n v="0"/>
    <n v="0"/>
    <n v="16000"/>
  </r>
  <r>
    <s v="Cameroon"/>
    <x v="1"/>
    <x v="1"/>
    <x v="1"/>
    <x v="0"/>
    <n v="0"/>
    <n v="0"/>
    <n v="0"/>
    <n v="0"/>
    <n v="135230"/>
    <n v="0"/>
    <n v="0"/>
    <n v="0"/>
    <n v="0"/>
    <n v="500"/>
  </r>
  <r>
    <s v="Cameroon"/>
    <x v="1"/>
    <x v="1"/>
    <x v="1"/>
    <x v="0"/>
    <n v="690683"/>
    <n v="0"/>
    <n v="0"/>
    <n v="0"/>
    <n v="0"/>
    <n v="20140"/>
    <n v="0"/>
    <n v="0"/>
    <n v="0"/>
    <n v="0"/>
  </r>
  <r>
    <s v="Cameroon"/>
    <x v="1"/>
    <x v="1"/>
    <x v="1"/>
    <x v="0"/>
    <n v="0"/>
    <n v="141833.33333333334"/>
    <n v="141833.33333333334"/>
    <n v="141833.33333333334"/>
    <n v="0"/>
    <n v="0"/>
    <n v="69500"/>
    <n v="69500"/>
    <n v="69500"/>
    <n v="0"/>
  </r>
  <r>
    <s v="Cameroon"/>
    <x v="1"/>
    <x v="1"/>
    <x v="1"/>
    <x v="0"/>
    <n v="0"/>
    <n v="0"/>
    <n v="0"/>
    <n v="0"/>
    <n v="200860"/>
    <n v="0"/>
    <n v="0"/>
    <n v="0"/>
    <n v="0"/>
    <n v="500"/>
  </r>
  <r>
    <s v="Global"/>
    <x v="2"/>
    <x v="2"/>
    <x v="2"/>
    <x v="0"/>
    <n v="0"/>
    <n v="0"/>
    <n v="0"/>
    <n v="0"/>
    <n v="62500"/>
    <n v="0"/>
    <n v="0"/>
    <n v="0"/>
    <n v="0"/>
    <n v="125000"/>
  </r>
  <r>
    <s v="Global"/>
    <x v="2"/>
    <x v="2"/>
    <x v="2"/>
    <x v="0"/>
    <n v="0"/>
    <n v="0"/>
    <n v="0"/>
    <n v="0"/>
    <n v="62500"/>
    <n v="0"/>
    <n v="0"/>
    <n v="0"/>
    <n v="0"/>
    <n v="125000"/>
  </r>
  <r>
    <s v="Global"/>
    <x v="2"/>
    <x v="2"/>
    <x v="2"/>
    <x v="0"/>
    <n v="0"/>
    <n v="0"/>
    <n v="0"/>
    <n v="0"/>
    <n v="62500"/>
    <n v="0"/>
    <n v="0"/>
    <n v="0"/>
    <n v="0"/>
    <n v="125000"/>
  </r>
  <r>
    <s v="Global"/>
    <x v="2"/>
    <x v="2"/>
    <x v="2"/>
    <x v="0"/>
    <n v="0"/>
    <n v="0"/>
    <n v="0"/>
    <n v="0"/>
    <n v="62500"/>
    <n v="0"/>
    <n v="0"/>
    <n v="0"/>
    <n v="0"/>
    <n v="125000"/>
  </r>
  <r>
    <s v="Global"/>
    <x v="2"/>
    <x v="2"/>
    <x v="2"/>
    <x v="0"/>
    <n v="0"/>
    <n v="222997"/>
    <n v="0"/>
    <n v="0"/>
    <n v="0"/>
    <n v="0"/>
    <n v="300000"/>
    <n v="0"/>
    <n v="0"/>
    <n v="0"/>
  </r>
  <r>
    <s v="Global"/>
    <x v="2"/>
    <x v="2"/>
    <x v="2"/>
    <x v="0"/>
    <n v="222997"/>
    <n v="0"/>
    <n v="0"/>
    <n v="0"/>
    <n v="0"/>
    <n v="300000"/>
    <n v="0"/>
    <n v="0"/>
    <n v="0"/>
    <n v="0"/>
  </r>
  <r>
    <s v="Global"/>
    <x v="2"/>
    <x v="2"/>
    <x v="2"/>
    <x v="0"/>
    <n v="0"/>
    <n v="0"/>
    <n v="222997"/>
    <n v="0"/>
    <n v="0"/>
    <n v="0"/>
    <n v="0"/>
    <n v="300000"/>
    <n v="0"/>
    <n v="0"/>
  </r>
  <r>
    <s v="Global"/>
    <x v="2"/>
    <x v="2"/>
    <x v="2"/>
    <x v="0"/>
    <n v="222997"/>
    <n v="0"/>
    <n v="0"/>
    <n v="0"/>
    <n v="0"/>
    <n v="300000"/>
    <n v="0"/>
    <n v="0"/>
    <n v="0"/>
    <n v="0"/>
  </r>
  <r>
    <s v="Global"/>
    <x v="2"/>
    <x v="2"/>
    <x v="2"/>
    <x v="0"/>
    <n v="0"/>
    <n v="111498.5"/>
    <n v="111498.5"/>
    <n v="0"/>
    <n v="0"/>
    <n v="0"/>
    <n v="150000"/>
    <n v="150000"/>
    <n v="0"/>
    <n v="0"/>
  </r>
  <r>
    <s v="Global"/>
    <x v="2"/>
    <x v="2"/>
    <x v="2"/>
    <x v="0"/>
    <n v="0"/>
    <n v="0"/>
    <n v="0"/>
    <n v="0"/>
    <n v="62500"/>
    <n v="0"/>
    <n v="0"/>
    <n v="0"/>
    <n v="0"/>
    <n v="250000"/>
  </r>
  <r>
    <s v="Global"/>
    <x v="2"/>
    <x v="2"/>
    <x v="2"/>
    <x v="0"/>
    <n v="0"/>
    <n v="31250"/>
    <n v="31250"/>
    <n v="0"/>
    <n v="0"/>
    <n v="0"/>
    <n v="125000"/>
    <n v="125000"/>
    <n v="0"/>
    <n v="0"/>
  </r>
  <r>
    <s v="Global"/>
    <x v="2"/>
    <x v="2"/>
    <x v="2"/>
    <x v="0"/>
    <n v="0"/>
    <n v="0"/>
    <n v="0"/>
    <n v="0"/>
    <n v="62500"/>
    <n v="0"/>
    <n v="0"/>
    <n v="0"/>
    <n v="0"/>
    <n v="250000"/>
  </r>
  <r>
    <s v="Global"/>
    <x v="2"/>
    <x v="2"/>
    <x v="2"/>
    <x v="0"/>
    <n v="0"/>
    <n v="0"/>
    <n v="0"/>
    <n v="0"/>
    <n v="62500"/>
    <n v="0"/>
    <n v="0"/>
    <n v="0"/>
    <n v="0"/>
    <n v="250000"/>
  </r>
  <r>
    <s v="Thailand"/>
    <x v="3"/>
    <x v="1"/>
    <x v="3"/>
    <x v="0"/>
    <n v="120000"/>
    <n v="0"/>
    <n v="0"/>
    <n v="0"/>
    <n v="0"/>
    <n v="65000"/>
    <n v="0"/>
    <n v="0"/>
    <n v="0"/>
    <n v="0"/>
  </r>
  <r>
    <s v="Thailand"/>
    <x v="3"/>
    <x v="1"/>
    <x v="3"/>
    <x v="0"/>
    <n v="120000"/>
    <n v="0"/>
    <n v="0"/>
    <n v="0"/>
    <n v="0"/>
    <n v="65000"/>
    <n v="0"/>
    <n v="0"/>
    <n v="0"/>
    <n v="0"/>
  </r>
  <r>
    <s v="Thailand"/>
    <x v="3"/>
    <x v="1"/>
    <x v="3"/>
    <x v="0"/>
    <n v="120000"/>
    <n v="0"/>
    <n v="0"/>
    <n v="0"/>
    <n v="0"/>
    <n v="65000"/>
    <n v="0"/>
    <n v="0"/>
    <n v="0"/>
    <n v="0"/>
  </r>
  <r>
    <s v="Thailand"/>
    <x v="3"/>
    <x v="1"/>
    <x v="3"/>
    <x v="0"/>
    <n v="120000"/>
    <n v="0"/>
    <n v="0"/>
    <n v="0"/>
    <n v="0"/>
    <n v="65000"/>
    <n v="0"/>
    <n v="0"/>
    <n v="0"/>
    <n v="0"/>
  </r>
  <r>
    <s v="Thailand"/>
    <x v="3"/>
    <x v="1"/>
    <x v="3"/>
    <x v="0"/>
    <n v="0"/>
    <n v="200000"/>
    <n v="0"/>
    <n v="0"/>
    <n v="0"/>
    <n v="0"/>
    <n v="100000"/>
    <n v="0"/>
    <n v="0"/>
    <n v="0"/>
  </r>
  <r>
    <s v="Thailand"/>
    <x v="3"/>
    <x v="1"/>
    <x v="3"/>
    <x v="0"/>
    <n v="0"/>
    <n v="200000"/>
    <n v="0"/>
    <n v="0"/>
    <n v="0"/>
    <n v="0"/>
    <n v="100000"/>
    <n v="0"/>
    <n v="0"/>
    <n v="0"/>
  </r>
  <r>
    <s v="Thailand"/>
    <x v="3"/>
    <x v="1"/>
    <x v="3"/>
    <x v="0"/>
    <n v="0"/>
    <n v="200000"/>
    <n v="0"/>
    <n v="0"/>
    <n v="0"/>
    <n v="0"/>
    <n v="100000"/>
    <n v="0"/>
    <n v="0"/>
    <n v="0"/>
  </r>
  <r>
    <s v="Thailand"/>
    <x v="3"/>
    <x v="1"/>
    <x v="3"/>
    <x v="0"/>
    <n v="0"/>
    <n v="0"/>
    <n v="0"/>
    <n v="163000"/>
    <n v="0"/>
    <n v="0"/>
    <n v="0"/>
    <n v="0"/>
    <n v="95000"/>
    <n v="0"/>
  </r>
  <r>
    <s v="Thailand"/>
    <x v="3"/>
    <x v="1"/>
    <x v="3"/>
    <x v="0"/>
    <n v="0"/>
    <n v="0"/>
    <n v="0"/>
    <n v="163000"/>
    <n v="0"/>
    <n v="0"/>
    <n v="0"/>
    <n v="0"/>
    <n v="95000"/>
    <n v="0"/>
  </r>
  <r>
    <s v="Thailand"/>
    <x v="3"/>
    <x v="1"/>
    <x v="3"/>
    <x v="0"/>
    <n v="0"/>
    <n v="0"/>
    <n v="134666.66666666666"/>
    <n v="0"/>
    <n v="0"/>
    <n v="0"/>
    <n v="0"/>
    <n v="66666.666666666672"/>
    <n v="0"/>
    <n v="0"/>
  </r>
  <r>
    <s v="Thailand"/>
    <x v="3"/>
    <x v="1"/>
    <x v="3"/>
    <x v="0"/>
    <n v="0"/>
    <n v="0"/>
    <n v="134666.66666666666"/>
    <n v="0"/>
    <n v="0"/>
    <n v="0"/>
    <n v="0"/>
    <n v="66666.666666666672"/>
    <n v="0"/>
    <n v="0"/>
  </r>
  <r>
    <s v="Thailand"/>
    <x v="3"/>
    <x v="1"/>
    <x v="3"/>
    <x v="0"/>
    <n v="0"/>
    <n v="0"/>
    <n v="134666.66666666666"/>
    <n v="0"/>
    <n v="0"/>
    <n v="0"/>
    <n v="0"/>
    <n v="66666.666666666672"/>
    <n v="0"/>
    <n v="0"/>
  </r>
  <r>
    <s v="Honduras"/>
    <x v="0"/>
    <x v="1"/>
    <x v="0"/>
    <x v="0"/>
    <n v="0"/>
    <n v="0"/>
    <n v="0"/>
    <n v="0"/>
    <n v="190909.2"/>
    <n v="0"/>
    <n v="0"/>
    <n v="0"/>
    <n v="0"/>
    <n v="27000"/>
  </r>
  <r>
    <s v="Honduras"/>
    <x v="0"/>
    <x v="1"/>
    <x v="0"/>
    <x v="0"/>
    <n v="0"/>
    <n v="0"/>
    <n v="0"/>
    <n v="0"/>
    <n v="190909.2"/>
    <n v="0"/>
    <n v="0"/>
    <n v="0"/>
    <n v="0"/>
    <n v="27000"/>
  </r>
  <r>
    <s v="Honduras"/>
    <x v="0"/>
    <x v="1"/>
    <x v="0"/>
    <x v="0"/>
    <n v="0"/>
    <n v="0"/>
    <n v="0"/>
    <n v="0"/>
    <n v="190909.2"/>
    <n v="0"/>
    <n v="0"/>
    <n v="0"/>
    <n v="0"/>
    <n v="27000"/>
  </r>
  <r>
    <s v="Honduras"/>
    <x v="0"/>
    <x v="1"/>
    <x v="0"/>
    <x v="0"/>
    <n v="0"/>
    <n v="0"/>
    <n v="0"/>
    <n v="0"/>
    <n v="190909.2"/>
    <n v="0"/>
    <n v="0"/>
    <n v="0"/>
    <n v="0"/>
    <n v="27000"/>
  </r>
  <r>
    <s v="Honduras"/>
    <x v="0"/>
    <x v="1"/>
    <x v="0"/>
    <x v="0"/>
    <n v="0"/>
    <n v="0"/>
    <n v="0"/>
    <n v="0"/>
    <n v="190909.2"/>
    <n v="0"/>
    <n v="0"/>
    <n v="0"/>
    <n v="0"/>
    <n v="27000"/>
  </r>
  <r>
    <s v="Chile"/>
    <x v="0"/>
    <x v="1"/>
    <x v="2"/>
    <x v="0"/>
    <n v="0"/>
    <n v="71428.571428571435"/>
    <n v="71428.571428571435"/>
    <n v="0"/>
    <n v="0"/>
    <n v="0"/>
    <n v="50000"/>
    <n v="50000"/>
    <n v="0"/>
    <n v="0"/>
  </r>
  <r>
    <s v="Chile"/>
    <x v="0"/>
    <x v="1"/>
    <x v="2"/>
    <x v="0"/>
    <n v="0"/>
    <n v="71428.571428571435"/>
    <n v="71428.571428571435"/>
    <n v="0"/>
    <n v="0"/>
    <n v="0"/>
    <n v="50000"/>
    <n v="50000"/>
    <n v="0"/>
    <n v="0"/>
  </r>
  <r>
    <s v="Chile"/>
    <x v="0"/>
    <x v="1"/>
    <x v="2"/>
    <x v="0"/>
    <n v="142857.14285714287"/>
    <n v="0"/>
    <n v="0"/>
    <n v="0"/>
    <n v="0"/>
    <n v="100000"/>
    <n v="0"/>
    <n v="0"/>
    <n v="0"/>
    <n v="0"/>
  </r>
  <r>
    <s v="Chile"/>
    <x v="0"/>
    <x v="1"/>
    <x v="2"/>
    <x v="0"/>
    <n v="0"/>
    <n v="71428.571428571435"/>
    <n v="71428.571428571435"/>
    <n v="0"/>
    <n v="0"/>
    <n v="0"/>
    <n v="50000"/>
    <n v="50000"/>
    <n v="0"/>
    <n v="0"/>
  </r>
  <r>
    <s v="Chile"/>
    <x v="0"/>
    <x v="1"/>
    <x v="2"/>
    <x v="0"/>
    <n v="0"/>
    <n v="142857.14285714287"/>
    <n v="0"/>
    <n v="0"/>
    <n v="0"/>
    <n v="0"/>
    <n v="100000"/>
    <n v="0"/>
    <n v="0"/>
    <n v="0"/>
  </r>
  <r>
    <s v="Chile"/>
    <x v="0"/>
    <x v="1"/>
    <x v="2"/>
    <x v="0"/>
    <n v="0"/>
    <n v="0"/>
    <n v="142857.14285714287"/>
    <n v="0"/>
    <n v="0"/>
    <n v="0"/>
    <n v="0"/>
    <n v="100000"/>
    <n v="0"/>
    <n v="0"/>
  </r>
  <r>
    <s v="Chile"/>
    <x v="0"/>
    <x v="1"/>
    <x v="2"/>
    <x v="0"/>
    <n v="0"/>
    <n v="0"/>
    <n v="142857.14285714287"/>
    <n v="0"/>
    <n v="0"/>
    <n v="0"/>
    <n v="0"/>
    <n v="100000"/>
    <n v="0"/>
    <n v="0"/>
  </r>
  <r>
    <s v="Chile"/>
    <x v="0"/>
    <x v="1"/>
    <x v="2"/>
    <x v="0"/>
    <n v="0"/>
    <n v="0"/>
    <n v="0"/>
    <n v="40000"/>
    <n v="0"/>
    <n v="0"/>
    <n v="0"/>
    <n v="0"/>
    <n v="23333.333333333332"/>
    <n v="0"/>
  </r>
  <r>
    <s v="Chile"/>
    <x v="0"/>
    <x v="1"/>
    <x v="2"/>
    <x v="0"/>
    <n v="0"/>
    <n v="0"/>
    <n v="0"/>
    <n v="40000"/>
    <n v="0"/>
    <n v="0"/>
    <n v="0"/>
    <n v="0"/>
    <n v="23333.333333333332"/>
    <n v="0"/>
  </r>
  <r>
    <s v="Chile"/>
    <x v="0"/>
    <x v="1"/>
    <x v="2"/>
    <x v="0"/>
    <n v="0"/>
    <n v="0"/>
    <n v="0"/>
    <n v="40000"/>
    <n v="0"/>
    <n v="0"/>
    <n v="0"/>
    <n v="0"/>
    <n v="23333.333333333332"/>
    <n v="0"/>
  </r>
  <r>
    <s v="Papua New Guinea"/>
    <x v="3"/>
    <x v="2"/>
    <x v="2"/>
    <x v="1"/>
    <n v="0"/>
    <n v="0"/>
    <n v="0"/>
    <n v="0"/>
    <n v="32755.571428571428"/>
    <n v="0"/>
    <n v="0"/>
    <n v="0"/>
    <n v="0"/>
    <n v="165714.28571428571"/>
  </r>
  <r>
    <s v="Papua New Guinea"/>
    <x v="3"/>
    <x v="2"/>
    <x v="2"/>
    <x v="1"/>
    <n v="0"/>
    <n v="32755.571428571428"/>
    <n v="0"/>
    <n v="0"/>
    <n v="0"/>
    <n v="0"/>
    <n v="165714.28571428571"/>
    <n v="0"/>
    <n v="0"/>
    <n v="0"/>
  </r>
  <r>
    <s v="Papua New Guinea"/>
    <x v="3"/>
    <x v="2"/>
    <x v="2"/>
    <x v="1"/>
    <n v="0"/>
    <n v="32755.571428571428"/>
    <n v="0"/>
    <n v="0"/>
    <n v="0"/>
    <n v="0"/>
    <n v="165714.28571428571"/>
    <n v="0"/>
    <n v="0"/>
    <n v="0"/>
  </r>
  <r>
    <s v="Papua New Guinea"/>
    <x v="3"/>
    <x v="2"/>
    <x v="2"/>
    <x v="1"/>
    <n v="0"/>
    <n v="0"/>
    <n v="0"/>
    <n v="0"/>
    <n v="32755.571428571428"/>
    <n v="0"/>
    <n v="0"/>
    <n v="0"/>
    <n v="0"/>
    <n v="165714.28571428571"/>
  </r>
  <r>
    <s v="Papua New Guinea"/>
    <x v="3"/>
    <x v="2"/>
    <x v="2"/>
    <x v="1"/>
    <n v="0"/>
    <n v="0"/>
    <n v="0"/>
    <n v="0"/>
    <n v="32755.571428571428"/>
    <n v="0"/>
    <n v="0"/>
    <n v="0"/>
    <n v="0"/>
    <n v="165714.28571428571"/>
  </r>
  <r>
    <s v="Papua New Guinea"/>
    <x v="3"/>
    <x v="2"/>
    <x v="2"/>
    <x v="1"/>
    <n v="0"/>
    <n v="0"/>
    <n v="0"/>
    <n v="0"/>
    <n v="32755.571428571428"/>
    <n v="0"/>
    <n v="0"/>
    <n v="0"/>
    <n v="0"/>
    <n v="165714.28571428571"/>
  </r>
  <r>
    <s v="Papua New Guinea"/>
    <x v="3"/>
    <x v="2"/>
    <x v="2"/>
    <x v="1"/>
    <n v="0"/>
    <n v="0"/>
    <n v="0"/>
    <n v="0"/>
    <n v="32755.571428571428"/>
    <n v="0"/>
    <n v="0"/>
    <n v="0"/>
    <n v="0"/>
    <n v="165714.28571428571"/>
  </r>
  <r>
    <s v="Papua New Guinea"/>
    <x v="3"/>
    <x v="2"/>
    <x v="2"/>
    <x v="1"/>
    <n v="71547.25"/>
    <n v="0"/>
    <n v="0"/>
    <n v="0"/>
    <n v="0"/>
    <n v="180000"/>
    <n v="0"/>
    <n v="0"/>
    <n v="0"/>
    <n v="0"/>
  </r>
  <r>
    <s v="Papua New Guinea"/>
    <x v="3"/>
    <x v="2"/>
    <x v="2"/>
    <x v="1"/>
    <n v="71547.25"/>
    <n v="0"/>
    <n v="0"/>
    <n v="0"/>
    <n v="0"/>
    <n v="180000"/>
    <n v="0"/>
    <n v="0"/>
    <n v="0"/>
    <n v="0"/>
  </r>
  <r>
    <s v="Papua New Guinea"/>
    <x v="3"/>
    <x v="2"/>
    <x v="2"/>
    <x v="1"/>
    <n v="35773.625"/>
    <n v="35773.625"/>
    <n v="0"/>
    <n v="0"/>
    <n v="0"/>
    <n v="90000"/>
    <n v="90000"/>
    <n v="0"/>
    <n v="0"/>
    <n v="0"/>
  </r>
  <r>
    <s v="Papua New Guinea"/>
    <x v="3"/>
    <x v="2"/>
    <x v="2"/>
    <x v="1"/>
    <n v="35773.625"/>
    <n v="35773.625"/>
    <n v="0"/>
    <n v="0"/>
    <n v="0"/>
    <n v="90000"/>
    <n v="90000"/>
    <n v="0"/>
    <n v="0"/>
    <n v="0"/>
  </r>
  <r>
    <s v="Papua New Guinea"/>
    <x v="3"/>
    <x v="2"/>
    <x v="2"/>
    <x v="1"/>
    <n v="0"/>
    <n v="0"/>
    <n v="53857.4"/>
    <n v="0"/>
    <n v="0"/>
    <n v="0"/>
    <n v="0"/>
    <n v="144000"/>
    <n v="0"/>
    <n v="0"/>
  </r>
  <r>
    <s v="Papua New Guinea"/>
    <x v="3"/>
    <x v="2"/>
    <x v="2"/>
    <x v="1"/>
    <n v="0"/>
    <n v="0"/>
    <n v="53857.4"/>
    <n v="0"/>
    <n v="0"/>
    <n v="0"/>
    <n v="0"/>
    <n v="144000"/>
    <n v="0"/>
    <n v="0"/>
  </r>
  <r>
    <s v="Papua New Guinea"/>
    <x v="3"/>
    <x v="2"/>
    <x v="2"/>
    <x v="1"/>
    <n v="0"/>
    <n v="0"/>
    <n v="53857.4"/>
    <n v="0"/>
    <n v="0"/>
    <n v="0"/>
    <n v="0"/>
    <n v="144000"/>
    <n v="0"/>
    <n v="0"/>
  </r>
  <r>
    <s v="Papua New Guinea"/>
    <x v="3"/>
    <x v="2"/>
    <x v="2"/>
    <x v="1"/>
    <n v="0"/>
    <n v="0"/>
    <n v="53857.4"/>
    <n v="0"/>
    <n v="0"/>
    <n v="0"/>
    <n v="0"/>
    <n v="144000"/>
    <n v="0"/>
    <n v="0"/>
  </r>
  <r>
    <s v="Papua New Guinea"/>
    <x v="3"/>
    <x v="2"/>
    <x v="2"/>
    <x v="1"/>
    <n v="0"/>
    <n v="0"/>
    <n v="53857.4"/>
    <n v="0"/>
    <n v="0"/>
    <n v="0"/>
    <n v="0"/>
    <n v="144000"/>
    <n v="0"/>
    <n v="0"/>
  </r>
  <r>
    <s v="Trinidad and Tobago"/>
    <x v="0"/>
    <x v="1"/>
    <x v="1"/>
    <x v="1"/>
    <n v="0"/>
    <n v="0"/>
    <n v="0"/>
    <n v="0"/>
    <n v="146000"/>
    <n v="0"/>
    <n v="0"/>
    <n v="0"/>
    <n v="0"/>
    <n v="20000"/>
  </r>
  <r>
    <s v="Trinidad and Tobago"/>
    <x v="0"/>
    <x v="1"/>
    <x v="1"/>
    <x v="1"/>
    <n v="0"/>
    <n v="0"/>
    <n v="182200"/>
    <n v="182200"/>
    <n v="0"/>
    <n v="0"/>
    <n v="0"/>
    <n v="40000"/>
    <n v="40000"/>
    <n v="0"/>
  </r>
  <r>
    <s v="Trinidad and Tobago"/>
    <x v="0"/>
    <x v="1"/>
    <x v="1"/>
    <x v="1"/>
    <n v="0"/>
    <n v="0"/>
    <n v="0"/>
    <n v="0"/>
    <n v="453600"/>
    <n v="0"/>
    <n v="0"/>
    <n v="0"/>
    <n v="0"/>
    <n v="80000"/>
  </r>
  <r>
    <s v="Zimbabwe"/>
    <x v="1"/>
    <x v="1"/>
    <x v="1"/>
    <x v="0"/>
    <n v="0"/>
    <n v="0"/>
    <n v="0"/>
    <n v="0"/>
    <n v="275000"/>
    <n v="0"/>
    <n v="0"/>
    <n v="0"/>
    <n v="0"/>
    <n v="63900"/>
  </r>
  <r>
    <s v="Zimbabwe"/>
    <x v="1"/>
    <x v="1"/>
    <x v="1"/>
    <x v="0"/>
    <n v="275000"/>
    <n v="0"/>
    <n v="0"/>
    <n v="0"/>
    <n v="0"/>
    <n v="63900"/>
    <n v="0"/>
    <n v="0"/>
    <n v="0"/>
    <n v="0"/>
  </r>
  <r>
    <s v="Zimbabwe"/>
    <x v="1"/>
    <x v="1"/>
    <x v="1"/>
    <x v="0"/>
    <n v="0"/>
    <n v="91666.666666666672"/>
    <n v="91666.666666666672"/>
    <n v="91666.666666666672"/>
    <n v="0"/>
    <n v="0"/>
    <n v="21300"/>
    <n v="21300"/>
    <n v="21300"/>
    <n v="0"/>
  </r>
  <r>
    <s v="Zimbabwe"/>
    <x v="1"/>
    <x v="1"/>
    <x v="1"/>
    <x v="0"/>
    <n v="0"/>
    <n v="0"/>
    <n v="0"/>
    <n v="0"/>
    <n v="275000"/>
    <n v="0"/>
    <n v="0"/>
    <n v="0"/>
    <n v="0"/>
    <n v="63900"/>
  </r>
  <r>
    <s v="Global"/>
    <x v="2"/>
    <x v="2"/>
    <x v="0"/>
    <x v="0"/>
    <n v="0"/>
    <n v="242548"/>
    <n v="0"/>
    <n v="0"/>
    <n v="0"/>
    <n v="0"/>
    <n v="562104.33333333337"/>
    <n v="0"/>
    <n v="0"/>
    <n v="0"/>
  </r>
  <r>
    <s v="Global"/>
    <x v="2"/>
    <x v="2"/>
    <x v="0"/>
    <x v="0"/>
    <n v="0"/>
    <n v="0"/>
    <n v="0"/>
    <n v="0"/>
    <n v="242548"/>
    <n v="0"/>
    <n v="0"/>
    <n v="0"/>
    <n v="0"/>
    <n v="562104.33333333337"/>
  </r>
  <r>
    <s v="Global"/>
    <x v="2"/>
    <x v="2"/>
    <x v="0"/>
    <x v="0"/>
    <n v="0"/>
    <n v="0"/>
    <n v="0"/>
    <n v="0"/>
    <n v="242548"/>
    <n v="0"/>
    <n v="0"/>
    <n v="0"/>
    <n v="0"/>
    <n v="562104.33333333337"/>
  </r>
  <r>
    <s v="Global"/>
    <x v="2"/>
    <x v="2"/>
    <x v="0"/>
    <x v="0"/>
    <n v="0"/>
    <n v="0"/>
    <n v="0"/>
    <n v="0"/>
    <n v="241439.66666666666"/>
    <n v="0"/>
    <n v="0"/>
    <n v="0"/>
    <n v="0"/>
    <n v="562141.33333333337"/>
  </r>
  <r>
    <s v="Global"/>
    <x v="2"/>
    <x v="2"/>
    <x v="0"/>
    <x v="0"/>
    <n v="0"/>
    <n v="0"/>
    <n v="0"/>
    <n v="0"/>
    <n v="241439.66666666666"/>
    <n v="0"/>
    <n v="0"/>
    <n v="0"/>
    <n v="0"/>
    <n v="562141.33333333337"/>
  </r>
  <r>
    <s v="Global"/>
    <x v="2"/>
    <x v="2"/>
    <x v="0"/>
    <x v="0"/>
    <n v="0"/>
    <n v="0"/>
    <n v="0"/>
    <n v="0"/>
    <n v="241439.66666666666"/>
    <n v="0"/>
    <n v="0"/>
    <n v="0"/>
    <n v="0"/>
    <n v="562141.33333333337"/>
  </r>
  <r>
    <s v="Global"/>
    <x v="2"/>
    <x v="2"/>
    <x v="0"/>
    <x v="0"/>
    <n v="0"/>
    <n v="0"/>
    <n v="0"/>
    <n v="0"/>
    <n v="40527"/>
    <n v="0"/>
    <n v="0"/>
    <n v="0"/>
    <n v="0"/>
    <n v="842557"/>
  </r>
  <r>
    <s v="Global"/>
    <x v="2"/>
    <x v="2"/>
    <x v="0"/>
    <x v="0"/>
    <n v="0"/>
    <n v="0"/>
    <n v="0"/>
    <n v="0"/>
    <n v="40527"/>
    <n v="0"/>
    <n v="0"/>
    <n v="0"/>
    <n v="0"/>
    <n v="842557"/>
  </r>
  <r>
    <s v="Madagascar"/>
    <x v="1"/>
    <x v="3"/>
    <x v="0"/>
    <x v="1"/>
    <n v="0"/>
    <n v="0"/>
    <n v="0"/>
    <n v="0"/>
    <n v="57698.5"/>
    <n v="0"/>
    <n v="0"/>
    <n v="0"/>
    <n v="0"/>
    <n v="13698.333333333334"/>
  </r>
  <r>
    <s v="Madagascar"/>
    <x v="1"/>
    <x v="3"/>
    <x v="0"/>
    <x v="1"/>
    <n v="0"/>
    <n v="0"/>
    <n v="0"/>
    <n v="0"/>
    <n v="57698.5"/>
    <n v="0"/>
    <n v="0"/>
    <n v="0"/>
    <n v="0"/>
    <n v="13698.333333333334"/>
  </r>
  <r>
    <s v="Madagascar"/>
    <x v="1"/>
    <x v="3"/>
    <x v="0"/>
    <x v="1"/>
    <n v="0"/>
    <n v="0"/>
    <n v="0"/>
    <n v="0"/>
    <n v="57698.5"/>
    <n v="0"/>
    <n v="0"/>
    <n v="0"/>
    <n v="0"/>
    <n v="13698.333333333334"/>
  </r>
  <r>
    <s v="Madagascar"/>
    <x v="1"/>
    <x v="3"/>
    <x v="0"/>
    <x v="1"/>
    <n v="0"/>
    <n v="0"/>
    <n v="0"/>
    <n v="0"/>
    <n v="57698.5"/>
    <n v="0"/>
    <n v="0"/>
    <n v="0"/>
    <n v="0"/>
    <n v="13698.333333333334"/>
  </r>
  <r>
    <s v="Madagascar"/>
    <x v="1"/>
    <x v="3"/>
    <x v="0"/>
    <x v="1"/>
    <n v="0"/>
    <n v="0"/>
    <n v="0"/>
    <n v="0"/>
    <n v="57698.5"/>
    <n v="0"/>
    <n v="0"/>
    <n v="0"/>
    <n v="0"/>
    <n v="13698.333333333334"/>
  </r>
  <r>
    <s v="Madagascar"/>
    <x v="1"/>
    <x v="3"/>
    <x v="0"/>
    <x v="1"/>
    <n v="0"/>
    <n v="0"/>
    <n v="0"/>
    <n v="0"/>
    <n v="57698.5"/>
    <n v="0"/>
    <n v="0"/>
    <n v="0"/>
    <n v="0"/>
    <n v="13698.333333333334"/>
  </r>
  <r>
    <s v="Madagascar"/>
    <x v="1"/>
    <x v="3"/>
    <x v="0"/>
    <x v="1"/>
    <n v="0"/>
    <n v="63530.625"/>
    <n v="0"/>
    <n v="0"/>
    <n v="0"/>
    <n v="0"/>
    <n v="5525"/>
    <n v="0"/>
    <n v="0"/>
    <n v="0"/>
  </r>
  <r>
    <s v="Madagascar"/>
    <x v="1"/>
    <x v="3"/>
    <x v="0"/>
    <x v="1"/>
    <n v="0"/>
    <n v="63530.625"/>
    <n v="0"/>
    <n v="0"/>
    <n v="0"/>
    <n v="0"/>
    <n v="5525"/>
    <n v="0"/>
    <n v="0"/>
    <n v="0"/>
  </r>
  <r>
    <s v="Madagascar"/>
    <x v="1"/>
    <x v="3"/>
    <x v="0"/>
    <x v="1"/>
    <n v="31765.3125"/>
    <n v="31765.3125"/>
    <n v="0"/>
    <n v="0"/>
    <n v="0"/>
    <n v="2762.5"/>
    <n v="2762.5"/>
    <n v="0"/>
    <n v="0"/>
    <n v="0"/>
  </r>
  <r>
    <s v="Madagascar"/>
    <x v="1"/>
    <x v="3"/>
    <x v="0"/>
    <x v="1"/>
    <n v="63530.625"/>
    <n v="0"/>
    <n v="0"/>
    <n v="0"/>
    <n v="0"/>
    <n v="5525"/>
    <n v="0"/>
    <n v="0"/>
    <n v="0"/>
    <n v="0"/>
  </r>
  <r>
    <s v="Madagascar"/>
    <x v="1"/>
    <x v="3"/>
    <x v="0"/>
    <x v="1"/>
    <n v="31765.3125"/>
    <n v="31765.3125"/>
    <n v="0"/>
    <n v="0"/>
    <n v="0"/>
    <n v="2762.5"/>
    <n v="2762.5"/>
    <n v="0"/>
    <n v="0"/>
    <n v="0"/>
  </r>
  <r>
    <s v="Madagascar"/>
    <x v="1"/>
    <x v="3"/>
    <x v="0"/>
    <x v="1"/>
    <n v="63530.625"/>
    <n v="0"/>
    <n v="0"/>
    <n v="0"/>
    <n v="0"/>
    <n v="5525"/>
    <n v="0"/>
    <n v="0"/>
    <n v="0"/>
    <n v="0"/>
  </r>
  <r>
    <s v="Madagascar"/>
    <x v="1"/>
    <x v="3"/>
    <x v="0"/>
    <x v="1"/>
    <n v="0"/>
    <n v="63530.625"/>
    <n v="0"/>
    <n v="0"/>
    <n v="0"/>
    <n v="0"/>
    <n v="5525"/>
    <n v="0"/>
    <n v="0"/>
    <n v="0"/>
  </r>
  <r>
    <s v="Madagascar"/>
    <x v="1"/>
    <x v="3"/>
    <x v="0"/>
    <x v="1"/>
    <n v="0"/>
    <n v="63530.625"/>
    <n v="0"/>
    <n v="0"/>
    <n v="0"/>
    <n v="0"/>
    <n v="5525"/>
    <n v="0"/>
    <n v="0"/>
    <n v="0"/>
  </r>
  <r>
    <s v="Madagascar"/>
    <x v="1"/>
    <x v="3"/>
    <x v="0"/>
    <x v="1"/>
    <n v="63530.625"/>
    <n v="63530.625"/>
    <n v="0"/>
    <n v="0"/>
    <n v="0"/>
    <n v="5525"/>
    <n v="5525"/>
    <n v="0"/>
    <n v="0"/>
    <n v="0"/>
  </r>
  <r>
    <s v="Madagascar"/>
    <x v="1"/>
    <x v="3"/>
    <x v="0"/>
    <x v="1"/>
    <n v="0"/>
    <n v="0"/>
    <n v="0"/>
    <n v="0"/>
    <n v="91958"/>
    <n v="0"/>
    <n v="0"/>
    <n v="0"/>
    <n v="0"/>
    <n v="13550"/>
  </r>
  <r>
    <s v="Madagascar"/>
    <x v="1"/>
    <x v="3"/>
    <x v="0"/>
    <x v="1"/>
    <n v="0"/>
    <n v="0"/>
    <n v="0"/>
    <n v="0"/>
    <n v="91958"/>
    <n v="0"/>
    <n v="0"/>
    <n v="0"/>
    <n v="0"/>
    <n v="13550"/>
  </r>
  <r>
    <s v="Madagascar"/>
    <x v="1"/>
    <x v="3"/>
    <x v="0"/>
    <x v="1"/>
    <n v="0"/>
    <n v="0"/>
    <n v="0"/>
    <n v="0"/>
    <n v="91958"/>
    <n v="0"/>
    <n v="0"/>
    <n v="0"/>
    <n v="0"/>
    <n v="13550"/>
  </r>
  <r>
    <s v="Ghana"/>
    <x v="1"/>
    <x v="1"/>
    <x v="2"/>
    <x v="0"/>
    <n v="0"/>
    <n v="0"/>
    <n v="0"/>
    <n v="0"/>
    <n v="200000"/>
    <n v="0"/>
    <n v="0"/>
    <n v="0"/>
    <n v="0"/>
    <n v="300000"/>
  </r>
  <r>
    <s v="Ghana"/>
    <x v="1"/>
    <x v="1"/>
    <x v="2"/>
    <x v="0"/>
    <n v="0"/>
    <n v="0"/>
    <n v="0"/>
    <n v="0"/>
    <n v="400000"/>
    <n v="0"/>
    <n v="0"/>
    <n v="0"/>
    <n v="0"/>
    <n v="600000"/>
  </r>
  <r>
    <s v="Ghana"/>
    <x v="1"/>
    <x v="1"/>
    <x v="2"/>
    <x v="0"/>
    <n v="0"/>
    <n v="0"/>
    <n v="0"/>
    <n v="0"/>
    <n v="300000"/>
    <n v="0"/>
    <n v="0"/>
    <n v="0"/>
    <n v="0"/>
    <n v="110000"/>
  </r>
  <r>
    <s v="Ghana"/>
    <x v="1"/>
    <x v="1"/>
    <x v="2"/>
    <x v="0"/>
    <n v="0"/>
    <n v="100000"/>
    <n v="0"/>
    <n v="0"/>
    <n v="0"/>
    <n v="0"/>
    <n v="300000"/>
    <n v="0"/>
    <n v="0"/>
    <n v="0"/>
  </r>
  <r>
    <s v="Bahamas"/>
    <x v="0"/>
    <x v="1"/>
    <x v="1"/>
    <x v="1"/>
    <n v="0"/>
    <n v="0"/>
    <n v="0"/>
    <n v="0"/>
    <n v="188825"/>
    <n v="0"/>
    <n v="0"/>
    <n v="0"/>
    <n v="0"/>
    <n v="40000"/>
  </r>
  <r>
    <s v="Bahamas"/>
    <x v="0"/>
    <x v="1"/>
    <x v="1"/>
    <x v="1"/>
    <n v="309925"/>
    <n v="0"/>
    <n v="0"/>
    <n v="0"/>
    <n v="0"/>
    <n v="60000"/>
    <n v="0"/>
    <n v="0"/>
    <n v="0"/>
    <n v="0"/>
  </r>
  <r>
    <s v="Bahamas"/>
    <x v="0"/>
    <x v="1"/>
    <x v="1"/>
    <x v="1"/>
    <n v="0"/>
    <n v="443225"/>
    <n v="0"/>
    <n v="0"/>
    <n v="0"/>
    <n v="0"/>
    <n v="126000"/>
    <n v="0"/>
    <n v="0"/>
    <n v="0"/>
  </r>
  <r>
    <s v="Bahamas"/>
    <x v="0"/>
    <x v="1"/>
    <x v="1"/>
    <x v="1"/>
    <n v="0"/>
    <n v="0"/>
    <n v="0"/>
    <n v="0"/>
    <n v="289125"/>
    <n v="0"/>
    <n v="0"/>
    <n v="0"/>
    <n v="0"/>
    <n v="64000"/>
  </r>
  <r>
    <s v="Benin"/>
    <x v="1"/>
    <x v="2"/>
    <x v="3"/>
    <x v="1"/>
    <n v="0"/>
    <n v="77839.28571428571"/>
    <n v="0"/>
    <n v="0"/>
    <n v="0"/>
    <n v="0"/>
    <n v="16714.285714285714"/>
    <n v="0"/>
    <n v="0"/>
    <n v="0"/>
  </r>
  <r>
    <s v="Benin"/>
    <x v="1"/>
    <x v="2"/>
    <x v="3"/>
    <x v="1"/>
    <n v="0"/>
    <n v="0"/>
    <n v="0"/>
    <n v="0"/>
    <n v="77839.28571428571"/>
    <n v="0"/>
    <n v="0"/>
    <n v="0"/>
    <n v="0"/>
    <n v="16714.285714285714"/>
  </r>
  <r>
    <s v="Benin"/>
    <x v="1"/>
    <x v="2"/>
    <x v="3"/>
    <x v="1"/>
    <n v="0"/>
    <n v="0"/>
    <n v="0"/>
    <n v="0"/>
    <n v="77839.28571428571"/>
    <n v="0"/>
    <n v="0"/>
    <n v="0"/>
    <n v="0"/>
    <n v="16714.285714285714"/>
  </r>
  <r>
    <s v="Benin"/>
    <x v="1"/>
    <x v="2"/>
    <x v="3"/>
    <x v="1"/>
    <n v="0"/>
    <n v="0"/>
    <n v="0"/>
    <n v="0"/>
    <n v="77839.28571428571"/>
    <n v="0"/>
    <n v="0"/>
    <n v="0"/>
    <n v="0"/>
    <n v="16714.285714285714"/>
  </r>
  <r>
    <s v="Benin"/>
    <x v="1"/>
    <x v="2"/>
    <x v="3"/>
    <x v="1"/>
    <n v="0"/>
    <n v="0"/>
    <n v="0"/>
    <n v="0"/>
    <n v="77839.28571428571"/>
    <n v="0"/>
    <n v="0"/>
    <n v="0"/>
    <n v="0"/>
    <n v="16714.285714285714"/>
  </r>
  <r>
    <s v="Benin"/>
    <x v="1"/>
    <x v="2"/>
    <x v="3"/>
    <x v="1"/>
    <n v="0"/>
    <n v="38919.642857142855"/>
    <n v="38919.642857142855"/>
    <n v="0"/>
    <n v="0"/>
    <n v="0"/>
    <n v="8357.1428571428569"/>
    <n v="8357.1428571428569"/>
    <n v="0"/>
    <n v="0"/>
  </r>
  <r>
    <s v="Benin"/>
    <x v="1"/>
    <x v="2"/>
    <x v="3"/>
    <x v="1"/>
    <n v="0"/>
    <n v="0"/>
    <n v="0"/>
    <n v="0"/>
    <n v="77839.28571428571"/>
    <n v="0"/>
    <n v="0"/>
    <n v="0"/>
    <n v="0"/>
    <n v="16714.285714285714"/>
  </r>
  <r>
    <s v="Benin"/>
    <x v="1"/>
    <x v="2"/>
    <x v="3"/>
    <x v="1"/>
    <n v="0"/>
    <n v="110000"/>
    <n v="0"/>
    <n v="0"/>
    <n v="0"/>
    <n v="0"/>
    <n v="21666.666666666668"/>
    <n v="0"/>
    <n v="0"/>
    <n v="0"/>
  </r>
  <r>
    <s v="Benin"/>
    <x v="1"/>
    <x v="2"/>
    <x v="3"/>
    <x v="1"/>
    <n v="110000"/>
    <n v="0"/>
    <n v="0"/>
    <n v="0"/>
    <n v="0"/>
    <n v="21666.666666666668"/>
    <n v="0"/>
    <n v="0"/>
    <n v="0"/>
    <n v="0"/>
  </r>
  <r>
    <s v="Benin"/>
    <x v="1"/>
    <x v="2"/>
    <x v="3"/>
    <x v="1"/>
    <n v="110000"/>
    <n v="0"/>
    <n v="0"/>
    <n v="0"/>
    <n v="0"/>
    <n v="21666.666666666668"/>
    <n v="0"/>
    <n v="0"/>
    <n v="0"/>
    <n v="0"/>
  </r>
  <r>
    <s v="Benin"/>
    <x v="1"/>
    <x v="2"/>
    <x v="3"/>
    <x v="1"/>
    <n v="0"/>
    <n v="0"/>
    <n v="108333.33333333333"/>
    <n v="0"/>
    <n v="0"/>
    <n v="0"/>
    <n v="0"/>
    <n v="26000"/>
    <n v="0"/>
    <n v="0"/>
  </r>
  <r>
    <s v="Benin"/>
    <x v="1"/>
    <x v="2"/>
    <x v="3"/>
    <x v="1"/>
    <n v="0"/>
    <n v="0"/>
    <n v="108333.33333333333"/>
    <n v="0"/>
    <n v="0"/>
    <n v="0"/>
    <n v="0"/>
    <n v="26000"/>
    <n v="0"/>
    <n v="0"/>
  </r>
  <r>
    <s v="Benin"/>
    <x v="1"/>
    <x v="2"/>
    <x v="3"/>
    <x v="1"/>
    <n v="0"/>
    <n v="0"/>
    <n v="108333.33333333333"/>
    <n v="0"/>
    <n v="0"/>
    <n v="0"/>
    <n v="0"/>
    <n v="26000"/>
    <n v="0"/>
    <n v="0"/>
  </r>
  <r>
    <s v="Uganda"/>
    <x v="1"/>
    <x v="3"/>
    <x v="2"/>
    <x v="1"/>
    <n v="42956"/>
    <n v="0"/>
    <n v="0"/>
    <n v="0"/>
    <n v="0"/>
    <n v="20000"/>
    <n v="0"/>
    <n v="0"/>
    <n v="0"/>
    <n v="0"/>
  </r>
  <r>
    <s v="Uganda"/>
    <x v="1"/>
    <x v="3"/>
    <x v="2"/>
    <x v="1"/>
    <n v="42956"/>
    <n v="0"/>
    <n v="0"/>
    <n v="0"/>
    <n v="0"/>
    <n v="20000"/>
    <n v="0"/>
    <n v="0"/>
    <n v="0"/>
    <n v="0"/>
  </r>
  <r>
    <s v="Uganda"/>
    <x v="1"/>
    <x v="3"/>
    <x v="2"/>
    <x v="1"/>
    <n v="42956"/>
    <n v="0"/>
    <n v="0"/>
    <n v="0"/>
    <n v="0"/>
    <n v="20000"/>
    <n v="0"/>
    <n v="0"/>
    <n v="0"/>
    <n v="0"/>
  </r>
  <r>
    <s v="Uganda"/>
    <x v="1"/>
    <x v="3"/>
    <x v="2"/>
    <x v="1"/>
    <n v="42956"/>
    <n v="0"/>
    <n v="0"/>
    <n v="0"/>
    <n v="0"/>
    <n v="20000"/>
    <n v="0"/>
    <n v="0"/>
    <n v="0"/>
    <n v="0"/>
  </r>
  <r>
    <s v="Uganda"/>
    <x v="1"/>
    <x v="3"/>
    <x v="2"/>
    <x v="1"/>
    <n v="42956"/>
    <n v="0"/>
    <n v="0"/>
    <n v="0"/>
    <n v="0"/>
    <n v="20000"/>
    <n v="0"/>
    <n v="0"/>
    <n v="0"/>
    <n v="0"/>
  </r>
  <r>
    <s v="Uganda"/>
    <x v="1"/>
    <x v="3"/>
    <x v="2"/>
    <x v="1"/>
    <n v="131572.66666666666"/>
    <n v="0"/>
    <n v="0"/>
    <n v="0"/>
    <n v="0"/>
    <n v="83333.333333333328"/>
    <n v="0"/>
    <n v="0"/>
    <n v="0"/>
    <n v="0"/>
  </r>
  <r>
    <s v="Uganda"/>
    <x v="1"/>
    <x v="3"/>
    <x v="2"/>
    <x v="1"/>
    <n v="65786.333333333328"/>
    <n v="65786.333333333328"/>
    <n v="0"/>
    <n v="0"/>
    <n v="0"/>
    <n v="41666.666666666664"/>
    <n v="41666.666666666664"/>
    <n v="0"/>
    <n v="0"/>
    <n v="0"/>
  </r>
  <r>
    <s v="Uganda"/>
    <x v="1"/>
    <x v="3"/>
    <x v="2"/>
    <x v="1"/>
    <n v="131572.66666666666"/>
    <n v="0"/>
    <n v="0"/>
    <n v="0"/>
    <n v="0"/>
    <n v="83333.333333333328"/>
    <n v="0"/>
    <n v="0"/>
    <n v="0"/>
    <n v="0"/>
  </r>
  <r>
    <s v="Uganda"/>
    <x v="1"/>
    <x v="3"/>
    <x v="2"/>
    <x v="1"/>
    <n v="65083.666666666664"/>
    <n v="65083.666666666664"/>
    <n v="0"/>
    <n v="0"/>
    <n v="0"/>
    <n v="25000"/>
    <n v="25000"/>
    <n v="0"/>
    <n v="0"/>
    <n v="0"/>
  </r>
  <r>
    <s v="Uganda"/>
    <x v="1"/>
    <x v="3"/>
    <x v="2"/>
    <x v="1"/>
    <n v="130167.33333333333"/>
    <n v="0"/>
    <n v="0"/>
    <n v="0"/>
    <n v="0"/>
    <n v="50000"/>
    <n v="0"/>
    <n v="0"/>
    <n v="0"/>
    <n v="0"/>
  </r>
  <r>
    <s v="Uganda"/>
    <x v="1"/>
    <x v="3"/>
    <x v="2"/>
    <x v="1"/>
    <n v="130167.33333333333"/>
    <n v="0"/>
    <n v="0"/>
    <n v="0"/>
    <n v="0"/>
    <n v="50000"/>
    <n v="0"/>
    <n v="0"/>
    <n v="0"/>
    <n v="0"/>
  </r>
  <r>
    <s v="Panama"/>
    <x v="0"/>
    <x v="1"/>
    <x v="0"/>
    <x v="0"/>
    <n v="0"/>
    <n v="0"/>
    <n v="0"/>
    <n v="0"/>
    <n v="90000"/>
    <n v="0"/>
    <n v="0"/>
    <n v="0"/>
    <n v="0"/>
    <n v="25000"/>
  </r>
  <r>
    <s v="Panama"/>
    <x v="0"/>
    <x v="1"/>
    <x v="0"/>
    <x v="0"/>
    <n v="0"/>
    <n v="0"/>
    <n v="0"/>
    <n v="0"/>
    <n v="240000"/>
    <n v="0"/>
    <n v="0"/>
    <n v="0"/>
    <n v="0"/>
    <n v="10000"/>
  </r>
  <r>
    <s v="Panama"/>
    <x v="0"/>
    <x v="1"/>
    <x v="0"/>
    <x v="0"/>
    <n v="0"/>
    <n v="0"/>
    <n v="0"/>
    <n v="0"/>
    <n v="100000"/>
    <n v="0"/>
    <n v="0"/>
    <n v="0"/>
    <n v="0"/>
    <n v="30000"/>
  </r>
  <r>
    <s v="Panama"/>
    <x v="0"/>
    <x v="1"/>
    <x v="0"/>
    <x v="0"/>
    <n v="0"/>
    <n v="0"/>
    <n v="0"/>
    <n v="0"/>
    <n v="168000"/>
    <n v="0"/>
    <n v="0"/>
    <n v="0"/>
    <n v="0"/>
    <n v="25000"/>
  </r>
  <r>
    <s v="Panama"/>
    <x v="0"/>
    <x v="1"/>
    <x v="0"/>
    <x v="0"/>
    <n v="0"/>
    <n v="0"/>
    <n v="0"/>
    <n v="0"/>
    <n v="175000"/>
    <n v="0"/>
    <n v="0"/>
    <n v="0"/>
    <n v="0"/>
    <n v="60000"/>
  </r>
  <r>
    <s v="Paraguay"/>
    <x v="0"/>
    <x v="1"/>
    <x v="3"/>
    <x v="0"/>
    <n v="0"/>
    <n v="0"/>
    <n v="0"/>
    <n v="0"/>
    <n v="200000"/>
    <n v="0"/>
    <n v="0"/>
    <n v="0"/>
    <n v="0"/>
    <n v="38000"/>
  </r>
  <r>
    <s v="Paraguay"/>
    <x v="0"/>
    <x v="1"/>
    <x v="3"/>
    <x v="0"/>
    <n v="300000"/>
    <n v="0"/>
    <n v="0"/>
    <n v="0"/>
    <n v="0"/>
    <n v="57000"/>
    <n v="0"/>
    <n v="0"/>
    <n v="0"/>
    <n v="0"/>
  </r>
  <r>
    <s v="Paraguay"/>
    <x v="0"/>
    <x v="1"/>
    <x v="3"/>
    <x v="0"/>
    <n v="0"/>
    <n v="587500"/>
    <n v="0"/>
    <n v="587500"/>
    <n v="0"/>
    <n v="0"/>
    <n v="102500"/>
    <n v="0"/>
    <n v="102500"/>
    <n v="0"/>
  </r>
  <r>
    <s v="Antigua and Barbuda"/>
    <x v="0"/>
    <x v="1"/>
    <x v="0"/>
    <x v="1"/>
    <n v="0"/>
    <n v="82456.25"/>
    <n v="82456.25"/>
    <n v="0"/>
    <n v="0"/>
    <n v="0"/>
    <n v="12500"/>
    <n v="12500"/>
    <n v="0"/>
    <n v="0"/>
  </r>
  <r>
    <s v="Antigua and Barbuda"/>
    <x v="0"/>
    <x v="1"/>
    <x v="0"/>
    <x v="1"/>
    <n v="0"/>
    <n v="82456.25"/>
    <n v="82456.25"/>
    <n v="0"/>
    <n v="0"/>
    <n v="0"/>
    <n v="12500"/>
    <n v="12500"/>
    <n v="0"/>
    <n v="0"/>
  </r>
  <r>
    <s v="Antigua and Barbuda"/>
    <x v="0"/>
    <x v="1"/>
    <x v="0"/>
    <x v="1"/>
    <n v="0"/>
    <n v="82456.25"/>
    <n v="82456.25"/>
    <n v="0"/>
    <n v="0"/>
    <n v="0"/>
    <n v="12500"/>
    <n v="12500"/>
    <n v="0"/>
    <n v="0"/>
  </r>
  <r>
    <s v="Antigua and Barbuda"/>
    <x v="0"/>
    <x v="1"/>
    <x v="0"/>
    <x v="1"/>
    <n v="0"/>
    <n v="164912.5"/>
    <n v="0"/>
    <n v="0"/>
    <n v="0"/>
    <n v="0"/>
    <n v="25000"/>
    <n v="0"/>
    <n v="0"/>
    <n v="0"/>
  </r>
  <r>
    <s v="Antigua and Barbuda"/>
    <x v="0"/>
    <x v="1"/>
    <x v="0"/>
    <x v="1"/>
    <n v="0"/>
    <n v="0"/>
    <n v="0"/>
    <n v="0"/>
    <n v="125175"/>
    <n v="0"/>
    <n v="0"/>
    <n v="0"/>
    <n v="0"/>
    <n v="25000"/>
  </r>
  <r>
    <s v="Antigua and Barbuda"/>
    <x v="0"/>
    <x v="1"/>
    <x v="0"/>
    <x v="1"/>
    <n v="0"/>
    <n v="0"/>
    <n v="0"/>
    <n v="0"/>
    <n v="125175"/>
    <n v="0"/>
    <n v="0"/>
    <n v="0"/>
    <n v="0"/>
    <n v="25000"/>
  </r>
  <r>
    <s v="Global"/>
    <x v="2"/>
    <x v="1"/>
    <x v="4"/>
    <x v="0"/>
    <n v="0"/>
    <n v="0"/>
    <n v="0"/>
    <n v="0"/>
    <n v="116250"/>
    <n v="0"/>
    <n v="0"/>
    <n v="0"/>
    <n v="0"/>
    <n v="100000"/>
  </r>
  <r>
    <s v="Global"/>
    <x v="2"/>
    <x v="1"/>
    <x v="4"/>
    <x v="0"/>
    <n v="0"/>
    <n v="0"/>
    <n v="0"/>
    <n v="0"/>
    <n v="116250"/>
    <n v="0"/>
    <n v="0"/>
    <n v="0"/>
    <n v="0"/>
    <n v="100000"/>
  </r>
  <r>
    <s v="Global"/>
    <x v="2"/>
    <x v="1"/>
    <x v="4"/>
    <x v="0"/>
    <n v="0"/>
    <n v="0"/>
    <n v="0"/>
    <n v="0"/>
    <n v="116250"/>
    <n v="0"/>
    <n v="0"/>
    <n v="0"/>
    <n v="0"/>
    <n v="100000"/>
  </r>
  <r>
    <s v="Global"/>
    <x v="2"/>
    <x v="1"/>
    <x v="4"/>
    <x v="0"/>
    <n v="0"/>
    <n v="0"/>
    <n v="0"/>
    <n v="0"/>
    <n v="116250"/>
    <n v="0"/>
    <n v="0"/>
    <n v="0"/>
    <n v="0"/>
    <n v="100000"/>
  </r>
  <r>
    <s v="Global"/>
    <x v="2"/>
    <x v="1"/>
    <x v="4"/>
    <x v="0"/>
    <n v="0"/>
    <n v="0"/>
    <n v="0"/>
    <n v="0"/>
    <n v="42500"/>
    <n v="0"/>
    <n v="0"/>
    <n v="0"/>
    <n v="0"/>
    <n v="0"/>
  </r>
  <r>
    <s v="Global"/>
    <x v="2"/>
    <x v="1"/>
    <x v="4"/>
    <x v="0"/>
    <n v="0"/>
    <n v="0"/>
    <n v="0"/>
    <n v="0"/>
    <n v="42500"/>
    <n v="0"/>
    <n v="0"/>
    <n v="0"/>
    <n v="0"/>
    <n v="0"/>
  </r>
  <r>
    <s v="Global"/>
    <x v="2"/>
    <x v="1"/>
    <x v="4"/>
    <x v="0"/>
    <n v="0"/>
    <n v="0"/>
    <n v="0"/>
    <n v="0"/>
    <n v="100000"/>
    <n v="0"/>
    <n v="0"/>
    <n v="0"/>
    <n v="0"/>
    <n v="0"/>
  </r>
  <r>
    <s v="Serbia"/>
    <x v="4"/>
    <x v="4"/>
    <x v="0"/>
    <x v="0"/>
    <n v="0"/>
    <n v="50000"/>
    <n v="0"/>
    <n v="0"/>
    <n v="0"/>
    <n v="0"/>
    <n v="1666.6666666666667"/>
    <n v="0"/>
    <n v="0"/>
    <n v="0"/>
  </r>
  <r>
    <s v="Serbia"/>
    <x v="4"/>
    <x v="4"/>
    <x v="0"/>
    <x v="0"/>
    <n v="0"/>
    <n v="0"/>
    <n v="0"/>
    <n v="50000"/>
    <n v="0"/>
    <n v="0"/>
    <n v="0"/>
    <n v="0"/>
    <n v="1666.6666666666667"/>
    <n v="0"/>
  </r>
  <r>
    <s v="Serbia"/>
    <x v="4"/>
    <x v="4"/>
    <x v="0"/>
    <x v="0"/>
    <n v="0"/>
    <n v="50000"/>
    <n v="0"/>
    <n v="0"/>
    <n v="0"/>
    <n v="0"/>
    <n v="1666.6666666666667"/>
    <n v="0"/>
    <n v="0"/>
    <n v="0"/>
  </r>
  <r>
    <s v="Serbia"/>
    <x v="4"/>
    <x v="4"/>
    <x v="0"/>
    <x v="0"/>
    <n v="0"/>
    <n v="50000"/>
    <n v="0"/>
    <n v="0"/>
    <n v="0"/>
    <n v="0"/>
    <n v="1666.6666666666667"/>
    <n v="0"/>
    <n v="0"/>
    <n v="0"/>
  </r>
  <r>
    <s v="Serbia"/>
    <x v="4"/>
    <x v="4"/>
    <x v="0"/>
    <x v="0"/>
    <n v="0"/>
    <n v="50000"/>
    <n v="0"/>
    <n v="0"/>
    <n v="0"/>
    <n v="0"/>
    <n v="1666.6666666666667"/>
    <n v="0"/>
    <n v="0"/>
    <n v="0"/>
  </r>
  <r>
    <s v="Serbia"/>
    <x v="4"/>
    <x v="4"/>
    <x v="0"/>
    <x v="0"/>
    <n v="0"/>
    <n v="50000"/>
    <n v="0"/>
    <n v="0"/>
    <n v="0"/>
    <n v="0"/>
    <n v="1666.6666666666667"/>
    <n v="0"/>
    <n v="0"/>
    <n v="0"/>
  </r>
  <r>
    <s v="Serbia"/>
    <x v="4"/>
    <x v="4"/>
    <x v="0"/>
    <x v="0"/>
    <n v="0"/>
    <n v="0"/>
    <n v="100000"/>
    <n v="0"/>
    <n v="0"/>
    <n v="0"/>
    <n v="0"/>
    <n v="2500"/>
    <n v="0"/>
    <n v="0"/>
  </r>
  <r>
    <s v="Serbia"/>
    <x v="4"/>
    <x v="4"/>
    <x v="0"/>
    <x v="0"/>
    <n v="0"/>
    <n v="0"/>
    <n v="50000"/>
    <n v="50000"/>
    <n v="0"/>
    <n v="0"/>
    <n v="0"/>
    <n v="1250"/>
    <n v="1250"/>
    <n v="0"/>
  </r>
  <r>
    <s v="Serbia"/>
    <x v="4"/>
    <x v="4"/>
    <x v="0"/>
    <x v="0"/>
    <n v="0"/>
    <n v="0"/>
    <n v="100000"/>
    <n v="0"/>
    <n v="0"/>
    <n v="0"/>
    <n v="0"/>
    <n v="2500"/>
    <n v="0"/>
    <n v="0"/>
  </r>
  <r>
    <s v="Serbia"/>
    <x v="4"/>
    <x v="4"/>
    <x v="0"/>
    <x v="0"/>
    <n v="0"/>
    <n v="0"/>
    <n v="100000"/>
    <n v="0"/>
    <n v="0"/>
    <n v="0"/>
    <n v="0"/>
    <n v="2500"/>
    <n v="0"/>
    <n v="0"/>
  </r>
  <r>
    <s v="Serbia"/>
    <x v="4"/>
    <x v="4"/>
    <x v="0"/>
    <x v="0"/>
    <n v="0"/>
    <n v="42857.142857142855"/>
    <n v="0"/>
    <n v="0"/>
    <n v="0"/>
    <n v="0"/>
    <n v="1714.2857142857142"/>
    <n v="0"/>
    <n v="0"/>
    <n v="0"/>
  </r>
  <r>
    <s v="Serbia"/>
    <x v="4"/>
    <x v="4"/>
    <x v="0"/>
    <x v="0"/>
    <n v="0"/>
    <n v="0"/>
    <n v="0"/>
    <n v="42857.142857142855"/>
    <n v="0"/>
    <n v="0"/>
    <n v="0"/>
    <n v="0"/>
    <n v="1714.2857142857142"/>
    <n v="0"/>
  </r>
  <r>
    <s v="Serbia"/>
    <x v="4"/>
    <x v="4"/>
    <x v="0"/>
    <x v="0"/>
    <n v="0"/>
    <n v="0"/>
    <n v="0"/>
    <n v="42857.142857142855"/>
    <n v="0"/>
    <n v="0"/>
    <n v="0"/>
    <n v="0"/>
    <n v="1714.2857142857142"/>
    <n v="0"/>
  </r>
  <r>
    <s v="Serbia"/>
    <x v="4"/>
    <x v="4"/>
    <x v="0"/>
    <x v="0"/>
    <n v="0"/>
    <n v="42857.142857142855"/>
    <n v="0"/>
    <n v="0"/>
    <n v="0"/>
    <n v="0"/>
    <n v="1714.2857142857142"/>
    <n v="0"/>
    <n v="0"/>
    <n v="0"/>
  </r>
  <r>
    <s v="Serbia"/>
    <x v="4"/>
    <x v="4"/>
    <x v="0"/>
    <x v="0"/>
    <n v="42857.142857142855"/>
    <n v="0"/>
    <n v="0"/>
    <n v="0"/>
    <n v="0"/>
    <n v="1714.2857142857142"/>
    <n v="0"/>
    <n v="0"/>
    <n v="0"/>
    <n v="0"/>
  </r>
  <r>
    <s v="Serbia"/>
    <x v="4"/>
    <x v="4"/>
    <x v="0"/>
    <x v="0"/>
    <n v="42857.142857142855"/>
    <n v="0"/>
    <n v="0"/>
    <n v="0"/>
    <n v="0"/>
    <n v="1714.2857142857142"/>
    <n v="0"/>
    <n v="0"/>
    <n v="0"/>
    <n v="0"/>
  </r>
  <r>
    <s v="Serbia"/>
    <x v="4"/>
    <x v="4"/>
    <x v="0"/>
    <x v="0"/>
    <n v="0"/>
    <n v="42857.142857142855"/>
    <n v="0"/>
    <n v="0"/>
    <n v="0"/>
    <n v="0"/>
    <n v="1714.2857142857142"/>
    <n v="0"/>
    <n v="0"/>
    <n v="0"/>
  </r>
  <r>
    <s v="North Macedonia"/>
    <x v="4"/>
    <x v="4"/>
    <x v="0"/>
    <x v="0"/>
    <n v="0"/>
    <n v="82000"/>
    <n v="0"/>
    <n v="0"/>
    <n v="0"/>
    <n v="0"/>
    <n v="84500"/>
    <n v="0"/>
    <n v="0"/>
    <n v="0"/>
  </r>
  <r>
    <s v="North Macedonia"/>
    <x v="4"/>
    <x v="4"/>
    <x v="0"/>
    <x v="0"/>
    <n v="0"/>
    <n v="0"/>
    <n v="0"/>
    <n v="0"/>
    <n v="82000"/>
    <n v="0"/>
    <n v="0"/>
    <n v="0"/>
    <n v="0"/>
    <n v="84500"/>
  </r>
  <r>
    <s v="North Macedonia"/>
    <x v="4"/>
    <x v="4"/>
    <x v="0"/>
    <x v="0"/>
    <n v="0"/>
    <n v="82000"/>
    <n v="0"/>
    <n v="0"/>
    <n v="0"/>
    <n v="0"/>
    <n v="84500"/>
    <n v="0"/>
    <n v="0"/>
    <n v="0"/>
  </r>
  <r>
    <s v="North Macedonia"/>
    <x v="4"/>
    <x v="4"/>
    <x v="0"/>
    <x v="0"/>
    <n v="0"/>
    <n v="0"/>
    <n v="0"/>
    <n v="0"/>
    <n v="82000"/>
    <n v="0"/>
    <n v="0"/>
    <n v="0"/>
    <n v="0"/>
    <n v="84500"/>
  </r>
  <r>
    <s v="North Macedonia"/>
    <x v="4"/>
    <x v="4"/>
    <x v="0"/>
    <x v="0"/>
    <n v="0"/>
    <n v="35750"/>
    <n v="35750"/>
    <n v="0"/>
    <n v="0"/>
    <n v="0"/>
    <n v="29500"/>
    <n v="29500"/>
    <n v="0"/>
    <n v="0"/>
  </r>
  <r>
    <s v="North Macedonia"/>
    <x v="4"/>
    <x v="4"/>
    <x v="0"/>
    <x v="0"/>
    <n v="0"/>
    <n v="0"/>
    <n v="0"/>
    <n v="0"/>
    <n v="71500"/>
    <n v="0"/>
    <n v="0"/>
    <n v="0"/>
    <n v="0"/>
    <n v="59000"/>
  </r>
  <r>
    <s v="North Macedonia"/>
    <x v="4"/>
    <x v="4"/>
    <x v="0"/>
    <x v="0"/>
    <n v="0"/>
    <n v="0"/>
    <n v="71500"/>
    <n v="0"/>
    <n v="0"/>
    <n v="0"/>
    <n v="0"/>
    <n v="59000"/>
    <n v="0"/>
    <n v="0"/>
  </r>
  <r>
    <s v="North Macedonia"/>
    <x v="4"/>
    <x v="4"/>
    <x v="0"/>
    <x v="0"/>
    <n v="0"/>
    <n v="0"/>
    <n v="0"/>
    <n v="0"/>
    <n v="71500"/>
    <n v="0"/>
    <n v="0"/>
    <n v="0"/>
    <n v="0"/>
    <n v="59000"/>
  </r>
  <r>
    <s v="North Macedonia"/>
    <x v="4"/>
    <x v="4"/>
    <x v="0"/>
    <x v="0"/>
    <n v="0"/>
    <n v="0"/>
    <n v="0"/>
    <n v="0"/>
    <n v="146500"/>
    <n v="0"/>
    <n v="0"/>
    <n v="0"/>
    <n v="0"/>
    <n v="184000"/>
  </r>
  <r>
    <s v="North Macedonia"/>
    <x v="4"/>
    <x v="4"/>
    <x v="0"/>
    <x v="0"/>
    <n v="0"/>
    <n v="146500"/>
    <n v="0"/>
    <n v="0"/>
    <n v="0"/>
    <n v="0"/>
    <n v="184000"/>
    <n v="0"/>
    <n v="0"/>
    <n v="0"/>
  </r>
  <r>
    <s v="North Macedonia"/>
    <x v="4"/>
    <x v="4"/>
    <x v="0"/>
    <x v="0"/>
    <n v="0"/>
    <n v="146500"/>
    <n v="0"/>
    <n v="0"/>
    <n v="0"/>
    <n v="0"/>
    <n v="184000"/>
    <n v="0"/>
    <n v="0"/>
    <n v="0"/>
  </r>
  <r>
    <s v="North Macedonia"/>
    <x v="4"/>
    <x v="4"/>
    <x v="0"/>
    <x v="0"/>
    <n v="0"/>
    <n v="0"/>
    <n v="0"/>
    <n v="0"/>
    <n v="146500"/>
    <n v="0"/>
    <n v="0"/>
    <n v="0"/>
    <n v="0"/>
    <n v="184000"/>
  </r>
  <r>
    <s v="Liberia"/>
    <x v="1"/>
    <x v="3"/>
    <x v="2"/>
    <x v="1"/>
    <n v="0"/>
    <n v="121004.6"/>
    <n v="0"/>
    <n v="0"/>
    <n v="0"/>
    <n v="0"/>
    <n v="100000"/>
    <n v="0"/>
    <n v="0"/>
    <n v="0"/>
  </r>
  <r>
    <s v="Liberia"/>
    <x v="1"/>
    <x v="3"/>
    <x v="2"/>
    <x v="1"/>
    <n v="121004.6"/>
    <n v="0"/>
    <n v="0"/>
    <n v="0"/>
    <n v="0"/>
    <n v="100000"/>
    <n v="0"/>
    <n v="0"/>
    <n v="0"/>
    <n v="0"/>
  </r>
  <r>
    <s v="Liberia"/>
    <x v="1"/>
    <x v="3"/>
    <x v="2"/>
    <x v="1"/>
    <n v="0"/>
    <n v="121004.6"/>
    <n v="0"/>
    <n v="0"/>
    <n v="0"/>
    <n v="0"/>
    <n v="100000"/>
    <n v="0"/>
    <n v="0"/>
    <n v="0"/>
  </r>
  <r>
    <s v="Liberia"/>
    <x v="1"/>
    <x v="3"/>
    <x v="2"/>
    <x v="1"/>
    <n v="0"/>
    <n v="121004.6"/>
    <n v="0"/>
    <n v="0"/>
    <n v="0"/>
    <n v="0"/>
    <n v="100000"/>
    <n v="0"/>
    <n v="0"/>
    <n v="0"/>
  </r>
  <r>
    <s v="Liberia"/>
    <x v="1"/>
    <x v="3"/>
    <x v="2"/>
    <x v="1"/>
    <n v="0"/>
    <n v="121004.6"/>
    <n v="0"/>
    <n v="0"/>
    <n v="0"/>
    <n v="0"/>
    <n v="100000"/>
    <n v="0"/>
    <n v="0"/>
    <n v="0"/>
  </r>
  <r>
    <s v="Liberia"/>
    <x v="1"/>
    <x v="3"/>
    <x v="2"/>
    <x v="1"/>
    <n v="0"/>
    <n v="0"/>
    <n v="0"/>
    <n v="0"/>
    <n v="90753.5"/>
    <n v="0"/>
    <n v="0"/>
    <n v="0"/>
    <n v="0"/>
    <n v="225000"/>
  </r>
  <r>
    <s v="Liberia"/>
    <x v="1"/>
    <x v="3"/>
    <x v="2"/>
    <x v="1"/>
    <n v="0"/>
    <n v="90753.5"/>
    <n v="0"/>
    <n v="0"/>
    <n v="0"/>
    <n v="0"/>
    <n v="225000"/>
    <n v="0"/>
    <n v="0"/>
    <n v="0"/>
  </r>
  <r>
    <s v="Liberia"/>
    <x v="1"/>
    <x v="3"/>
    <x v="2"/>
    <x v="1"/>
    <n v="217779"/>
    <n v="0"/>
    <n v="0"/>
    <n v="0"/>
    <n v="0"/>
    <n v="225000"/>
    <n v="0"/>
    <n v="0"/>
    <n v="0"/>
    <n v="0"/>
  </r>
  <r>
    <s v="Liberia"/>
    <x v="1"/>
    <x v="3"/>
    <x v="2"/>
    <x v="1"/>
    <n v="217779"/>
    <n v="0"/>
    <n v="0"/>
    <n v="0"/>
    <n v="0"/>
    <n v="225000"/>
    <n v="0"/>
    <n v="0"/>
    <n v="0"/>
    <n v="0"/>
  </r>
  <r>
    <s v="Uruguay"/>
    <x v="0"/>
    <x v="4"/>
    <x v="2"/>
    <x v="0"/>
    <n v="0"/>
    <n v="0"/>
    <n v="0"/>
    <n v="0"/>
    <n v="75000"/>
    <n v="0"/>
    <n v="0"/>
    <n v="0"/>
    <n v="0"/>
    <n v="50000"/>
  </r>
  <r>
    <s v="Uruguay"/>
    <x v="0"/>
    <x v="4"/>
    <x v="2"/>
    <x v="0"/>
    <n v="0"/>
    <n v="0"/>
    <n v="0"/>
    <n v="0"/>
    <n v="75000"/>
    <n v="0"/>
    <n v="0"/>
    <n v="0"/>
    <n v="0"/>
    <n v="50000"/>
  </r>
  <r>
    <s v="Uruguay"/>
    <x v="0"/>
    <x v="4"/>
    <x v="2"/>
    <x v="0"/>
    <n v="0"/>
    <n v="37500"/>
    <n v="37500"/>
    <n v="0"/>
    <n v="0"/>
    <n v="0"/>
    <n v="25000"/>
    <n v="25000"/>
    <n v="0"/>
    <n v="0"/>
  </r>
  <r>
    <s v="Uruguay"/>
    <x v="0"/>
    <x v="4"/>
    <x v="2"/>
    <x v="0"/>
    <n v="25000"/>
    <n v="25000"/>
    <n v="25000"/>
    <n v="0"/>
    <n v="0"/>
    <n v="16666.666666666668"/>
    <n v="16666.666666666668"/>
    <n v="16666.666666666668"/>
    <n v="0"/>
    <n v="0"/>
  </r>
  <r>
    <s v="Uruguay"/>
    <x v="0"/>
    <x v="4"/>
    <x v="2"/>
    <x v="0"/>
    <n v="0"/>
    <n v="63636.36363636364"/>
    <n v="0"/>
    <n v="0"/>
    <n v="0"/>
    <n v="0"/>
    <n v="45454.545454545456"/>
    <n v="0"/>
    <n v="0"/>
    <n v="0"/>
  </r>
  <r>
    <s v="Uruguay"/>
    <x v="0"/>
    <x v="4"/>
    <x v="2"/>
    <x v="0"/>
    <n v="0"/>
    <n v="63636.36363636364"/>
    <n v="0"/>
    <n v="0"/>
    <n v="0"/>
    <n v="0"/>
    <n v="45454.545454545456"/>
    <n v="0"/>
    <n v="0"/>
    <n v="0"/>
  </r>
  <r>
    <s v="Uruguay"/>
    <x v="0"/>
    <x v="4"/>
    <x v="2"/>
    <x v="0"/>
    <n v="0"/>
    <n v="63636.36363636364"/>
    <n v="0"/>
    <n v="0"/>
    <n v="0"/>
    <n v="0"/>
    <n v="45454.545454545456"/>
    <n v="0"/>
    <n v="0"/>
    <n v="0"/>
  </r>
  <r>
    <s v="Uruguay"/>
    <x v="0"/>
    <x v="4"/>
    <x v="2"/>
    <x v="0"/>
    <n v="0"/>
    <n v="0"/>
    <n v="63636.36363636364"/>
    <n v="0"/>
    <n v="0"/>
    <n v="0"/>
    <n v="0"/>
    <n v="45454.545454545456"/>
    <n v="0"/>
    <n v="0"/>
  </r>
  <r>
    <s v="Uruguay"/>
    <x v="0"/>
    <x v="4"/>
    <x v="2"/>
    <x v="0"/>
    <n v="0"/>
    <n v="0"/>
    <n v="0"/>
    <n v="63636.36363636364"/>
    <n v="0"/>
    <n v="0"/>
    <n v="0"/>
    <n v="0"/>
    <n v="45454.545454545456"/>
    <n v="0"/>
  </r>
  <r>
    <s v="Uruguay"/>
    <x v="0"/>
    <x v="4"/>
    <x v="2"/>
    <x v="0"/>
    <n v="63636.36363636364"/>
    <n v="0"/>
    <n v="0"/>
    <n v="0"/>
    <n v="0"/>
    <n v="45454.545454545456"/>
    <n v="0"/>
    <n v="0"/>
    <n v="0"/>
    <n v="0"/>
  </r>
  <r>
    <s v="Uruguay"/>
    <x v="0"/>
    <x v="4"/>
    <x v="2"/>
    <x v="0"/>
    <n v="63636.36363636364"/>
    <n v="0"/>
    <n v="0"/>
    <n v="0"/>
    <n v="0"/>
    <n v="45454.545454545456"/>
    <n v="0"/>
    <n v="0"/>
    <n v="0"/>
    <n v="0"/>
  </r>
  <r>
    <s v="Uruguay"/>
    <x v="0"/>
    <x v="4"/>
    <x v="2"/>
    <x v="0"/>
    <n v="63636.36363636364"/>
    <n v="0"/>
    <n v="0"/>
    <n v="0"/>
    <n v="0"/>
    <n v="45454.545454545456"/>
    <n v="0"/>
    <n v="0"/>
    <n v="0"/>
    <n v="0"/>
  </r>
  <r>
    <s v="Uruguay"/>
    <x v="0"/>
    <x v="4"/>
    <x v="2"/>
    <x v="0"/>
    <n v="63636.36363636364"/>
    <n v="0"/>
    <n v="0"/>
    <n v="0"/>
    <n v="0"/>
    <n v="45454.545454545456"/>
    <n v="0"/>
    <n v="0"/>
    <n v="0"/>
    <n v="0"/>
  </r>
  <r>
    <s v="Uruguay"/>
    <x v="0"/>
    <x v="4"/>
    <x v="2"/>
    <x v="0"/>
    <n v="63636.36363636364"/>
    <n v="0"/>
    <n v="0"/>
    <n v="0"/>
    <n v="0"/>
    <n v="45454.545454545456"/>
    <n v="0"/>
    <n v="0"/>
    <n v="0"/>
    <n v="0"/>
  </r>
  <r>
    <s v="Uruguay"/>
    <x v="0"/>
    <x v="4"/>
    <x v="2"/>
    <x v="0"/>
    <n v="31818.18181818182"/>
    <n v="31818.18181818182"/>
    <n v="0"/>
    <n v="0"/>
    <n v="0"/>
    <n v="22727.272727272728"/>
    <n v="22727.272727272728"/>
    <n v="0"/>
    <n v="0"/>
    <n v="0"/>
  </r>
  <r>
    <s v="Global"/>
    <x v="2"/>
    <x v="1"/>
    <x v="0"/>
    <x v="0"/>
    <n v="0"/>
    <n v="0"/>
    <n v="0"/>
    <n v="0"/>
    <n v="303030.33333333331"/>
    <n v="0"/>
    <n v="0"/>
    <n v="0"/>
    <n v="0"/>
    <n v="133333.33333333334"/>
  </r>
  <r>
    <s v="Global"/>
    <x v="2"/>
    <x v="1"/>
    <x v="0"/>
    <x v="0"/>
    <n v="0"/>
    <n v="0"/>
    <n v="0"/>
    <n v="0"/>
    <n v="303030.33333333331"/>
    <n v="0"/>
    <n v="0"/>
    <n v="0"/>
    <n v="0"/>
    <n v="133333.33333333334"/>
  </r>
  <r>
    <s v="Global"/>
    <x v="2"/>
    <x v="1"/>
    <x v="0"/>
    <x v="0"/>
    <n v="0"/>
    <n v="0"/>
    <n v="0"/>
    <n v="0"/>
    <n v="303030.33333333331"/>
    <n v="0"/>
    <n v="0"/>
    <n v="0"/>
    <n v="0"/>
    <n v="133333.33333333334"/>
  </r>
  <r>
    <s v="Global"/>
    <x v="2"/>
    <x v="1"/>
    <x v="0"/>
    <x v="0"/>
    <n v="0"/>
    <n v="0"/>
    <n v="0"/>
    <n v="0"/>
    <n v="227272.75"/>
    <n v="0"/>
    <n v="0"/>
    <n v="0"/>
    <n v="0"/>
    <n v="0"/>
  </r>
  <r>
    <s v="Global"/>
    <x v="2"/>
    <x v="1"/>
    <x v="0"/>
    <x v="0"/>
    <n v="0"/>
    <n v="0"/>
    <n v="0"/>
    <n v="0"/>
    <n v="227272.75"/>
    <n v="0"/>
    <n v="0"/>
    <n v="0"/>
    <n v="0"/>
    <n v="0"/>
  </r>
  <r>
    <s v="Global"/>
    <x v="2"/>
    <x v="1"/>
    <x v="0"/>
    <x v="0"/>
    <n v="0"/>
    <n v="0"/>
    <n v="0"/>
    <n v="0"/>
    <n v="227272.75"/>
    <n v="0"/>
    <n v="0"/>
    <n v="0"/>
    <n v="0"/>
    <n v="0"/>
  </r>
  <r>
    <s v="Global"/>
    <x v="2"/>
    <x v="1"/>
    <x v="0"/>
    <x v="0"/>
    <n v="0"/>
    <n v="0"/>
    <n v="0"/>
    <n v="0"/>
    <n v="227272.75"/>
    <n v="0"/>
    <n v="0"/>
    <n v="0"/>
    <n v="0"/>
    <n v="0"/>
  </r>
  <r>
    <s v="Sri Lanka"/>
    <x v="3"/>
    <x v="2"/>
    <x v="0"/>
    <x v="0"/>
    <n v="0"/>
    <n v="0"/>
    <n v="0"/>
    <n v="0"/>
    <n v="38720.625"/>
    <n v="0"/>
    <n v="0"/>
    <n v="0"/>
    <n v="0"/>
    <n v="112500"/>
  </r>
  <r>
    <s v="Sri Lanka"/>
    <x v="3"/>
    <x v="2"/>
    <x v="0"/>
    <x v="0"/>
    <n v="0"/>
    <n v="38720.625"/>
    <n v="0"/>
    <n v="0"/>
    <n v="0"/>
    <n v="0"/>
    <n v="112500"/>
    <n v="0"/>
    <n v="0"/>
    <n v="0"/>
  </r>
  <r>
    <s v="Sri Lanka"/>
    <x v="3"/>
    <x v="2"/>
    <x v="0"/>
    <x v="0"/>
    <n v="0"/>
    <n v="0"/>
    <n v="0"/>
    <n v="0"/>
    <n v="38720.625"/>
    <n v="0"/>
    <n v="0"/>
    <n v="0"/>
    <n v="0"/>
    <n v="112500"/>
  </r>
  <r>
    <s v="Sri Lanka"/>
    <x v="3"/>
    <x v="2"/>
    <x v="0"/>
    <x v="0"/>
    <n v="0"/>
    <n v="38720.625"/>
    <n v="0"/>
    <n v="0"/>
    <n v="0"/>
    <n v="0"/>
    <n v="112500"/>
    <n v="0"/>
    <n v="0"/>
    <n v="0"/>
  </r>
  <r>
    <s v="Sri Lanka"/>
    <x v="3"/>
    <x v="2"/>
    <x v="0"/>
    <x v="0"/>
    <n v="0"/>
    <n v="0"/>
    <n v="0"/>
    <n v="0"/>
    <n v="38720.625"/>
    <n v="0"/>
    <n v="0"/>
    <n v="0"/>
    <n v="0"/>
    <n v="112500"/>
  </r>
  <r>
    <s v="Sri Lanka"/>
    <x v="3"/>
    <x v="2"/>
    <x v="0"/>
    <x v="0"/>
    <n v="0"/>
    <n v="0"/>
    <n v="0"/>
    <n v="0"/>
    <n v="38720.625"/>
    <n v="0"/>
    <n v="0"/>
    <n v="0"/>
    <n v="0"/>
    <n v="112500"/>
  </r>
  <r>
    <s v="Sri Lanka"/>
    <x v="3"/>
    <x v="2"/>
    <x v="0"/>
    <x v="0"/>
    <n v="0"/>
    <n v="0"/>
    <n v="0"/>
    <n v="0"/>
    <n v="38720.625"/>
    <n v="0"/>
    <n v="0"/>
    <n v="0"/>
    <n v="0"/>
    <n v="112500"/>
  </r>
  <r>
    <s v="Sri Lanka"/>
    <x v="3"/>
    <x v="2"/>
    <x v="0"/>
    <x v="0"/>
    <n v="0"/>
    <n v="0"/>
    <n v="0"/>
    <n v="0"/>
    <n v="38720.625"/>
    <n v="0"/>
    <n v="0"/>
    <n v="0"/>
    <n v="0"/>
    <n v="112500"/>
  </r>
  <r>
    <s v="Sri Lanka"/>
    <x v="3"/>
    <x v="2"/>
    <x v="0"/>
    <x v="0"/>
    <n v="59375"/>
    <n v="0"/>
    <n v="0"/>
    <n v="0"/>
    <n v="0"/>
    <n v="77500"/>
    <n v="0"/>
    <n v="0"/>
    <n v="0"/>
    <n v="0"/>
  </r>
  <r>
    <s v="Sri Lanka"/>
    <x v="3"/>
    <x v="2"/>
    <x v="0"/>
    <x v="0"/>
    <n v="59375"/>
    <n v="0"/>
    <n v="0"/>
    <n v="0"/>
    <n v="0"/>
    <n v="77500"/>
    <n v="0"/>
    <n v="0"/>
    <n v="0"/>
    <n v="0"/>
  </r>
  <r>
    <s v="Sri Lanka"/>
    <x v="3"/>
    <x v="2"/>
    <x v="0"/>
    <x v="0"/>
    <n v="29687.5"/>
    <n v="29687.5"/>
    <n v="0"/>
    <n v="0"/>
    <n v="0"/>
    <n v="38750"/>
    <n v="38750"/>
    <n v="0"/>
    <n v="0"/>
    <n v="0"/>
  </r>
  <r>
    <s v="Sri Lanka"/>
    <x v="3"/>
    <x v="2"/>
    <x v="0"/>
    <x v="0"/>
    <n v="29687.5"/>
    <n v="29687.5"/>
    <n v="0"/>
    <n v="0"/>
    <n v="0"/>
    <n v="38750"/>
    <n v="38750"/>
    <n v="0"/>
    <n v="0"/>
    <n v="0"/>
  </r>
  <r>
    <s v="Sri Lanka"/>
    <x v="3"/>
    <x v="2"/>
    <x v="0"/>
    <x v="0"/>
    <n v="0"/>
    <n v="0"/>
    <n v="47500"/>
    <n v="0"/>
    <n v="0"/>
    <n v="0"/>
    <n v="0"/>
    <n v="117200"/>
    <n v="0"/>
    <n v="0"/>
  </r>
  <r>
    <s v="Sri Lanka"/>
    <x v="3"/>
    <x v="2"/>
    <x v="0"/>
    <x v="0"/>
    <n v="0"/>
    <n v="0"/>
    <n v="47500"/>
    <n v="0"/>
    <n v="0"/>
    <n v="0"/>
    <n v="0"/>
    <n v="117200"/>
    <n v="0"/>
    <n v="0"/>
  </r>
  <r>
    <s v="Sri Lanka"/>
    <x v="3"/>
    <x v="2"/>
    <x v="0"/>
    <x v="0"/>
    <n v="0"/>
    <n v="0"/>
    <n v="47500"/>
    <n v="0"/>
    <n v="0"/>
    <n v="0"/>
    <n v="0"/>
    <n v="117200"/>
    <n v="0"/>
    <n v="0"/>
  </r>
  <r>
    <s v="Sri Lanka"/>
    <x v="3"/>
    <x v="2"/>
    <x v="0"/>
    <x v="0"/>
    <n v="0"/>
    <n v="0"/>
    <n v="47500"/>
    <n v="0"/>
    <n v="0"/>
    <n v="0"/>
    <n v="0"/>
    <n v="117200"/>
    <n v="0"/>
    <n v="0"/>
  </r>
  <r>
    <s v="Sri Lanka"/>
    <x v="3"/>
    <x v="2"/>
    <x v="0"/>
    <x v="0"/>
    <n v="0"/>
    <n v="0"/>
    <n v="47500"/>
    <n v="0"/>
    <n v="0"/>
    <n v="0"/>
    <n v="0"/>
    <n v="117200"/>
    <n v="0"/>
    <n v="0"/>
  </r>
  <r>
    <s v="Argentina"/>
    <x v="0"/>
    <x v="1"/>
    <x v="0"/>
    <x v="0"/>
    <n v="200727.4"/>
    <n v="0"/>
    <n v="0"/>
    <n v="0"/>
    <n v="0"/>
    <n v="40000"/>
    <n v="0"/>
    <n v="0"/>
    <n v="0"/>
    <n v="0"/>
  </r>
  <r>
    <s v="Argentina"/>
    <x v="0"/>
    <x v="1"/>
    <x v="0"/>
    <x v="0"/>
    <n v="200727.4"/>
    <n v="0"/>
    <n v="0"/>
    <n v="0"/>
    <n v="0"/>
    <n v="40000"/>
    <n v="0"/>
    <n v="0"/>
    <n v="0"/>
    <n v="0"/>
  </r>
  <r>
    <s v="Argentina"/>
    <x v="0"/>
    <x v="1"/>
    <x v="0"/>
    <x v="0"/>
    <n v="200727.4"/>
    <n v="0"/>
    <n v="0"/>
    <n v="0"/>
    <n v="0"/>
    <n v="40000"/>
    <n v="0"/>
    <n v="0"/>
    <n v="0"/>
    <n v="0"/>
  </r>
  <r>
    <s v="Argentina"/>
    <x v="0"/>
    <x v="1"/>
    <x v="0"/>
    <x v="0"/>
    <n v="200727.4"/>
    <n v="0"/>
    <n v="0"/>
    <n v="0"/>
    <n v="0"/>
    <n v="40000"/>
    <n v="0"/>
    <n v="0"/>
    <n v="0"/>
    <n v="0"/>
  </r>
  <r>
    <s v="Argentina"/>
    <x v="0"/>
    <x v="1"/>
    <x v="0"/>
    <x v="0"/>
    <n v="200727.4"/>
    <n v="0"/>
    <n v="0"/>
    <n v="0"/>
    <n v="0"/>
    <n v="40000"/>
    <n v="0"/>
    <n v="0"/>
    <n v="0"/>
    <n v="0"/>
  </r>
  <r>
    <s v="Argentina"/>
    <x v="0"/>
    <x v="1"/>
    <x v="0"/>
    <x v="0"/>
    <n v="0"/>
    <n v="57139.25"/>
    <n v="0"/>
    <n v="57139.25"/>
    <n v="0"/>
    <n v="0"/>
    <n v="25000"/>
    <n v="0"/>
    <n v="25000"/>
    <n v="0"/>
  </r>
  <r>
    <s v="Argentina"/>
    <x v="0"/>
    <x v="1"/>
    <x v="0"/>
    <x v="0"/>
    <n v="0"/>
    <n v="57139.25"/>
    <n v="0"/>
    <n v="57139.25"/>
    <n v="0"/>
    <n v="0"/>
    <n v="25000"/>
    <n v="0"/>
    <n v="25000"/>
    <n v="0"/>
  </r>
  <r>
    <s v="Argentina"/>
    <x v="0"/>
    <x v="1"/>
    <x v="0"/>
    <x v="0"/>
    <n v="0"/>
    <n v="292903"/>
    <n v="0"/>
    <n v="0"/>
    <n v="0"/>
    <n v="0"/>
    <n v="0"/>
    <n v="0"/>
    <n v="0"/>
    <n v="0"/>
  </r>
  <r>
    <s v="Argentina"/>
    <x v="0"/>
    <x v="1"/>
    <x v="0"/>
    <x v="0"/>
    <n v="0"/>
    <n v="292903"/>
    <n v="0"/>
    <n v="0"/>
    <n v="0"/>
    <n v="0"/>
    <n v="0"/>
    <n v="0"/>
    <n v="0"/>
    <n v="0"/>
  </r>
  <r>
    <s v="Dominican Republic"/>
    <x v="0"/>
    <x v="1"/>
    <x v="0"/>
    <x v="1"/>
    <n v="0"/>
    <n v="121150"/>
    <n v="0"/>
    <n v="0"/>
    <n v="0"/>
    <n v="0"/>
    <n v="20000"/>
    <n v="0"/>
    <n v="0"/>
    <n v="0"/>
  </r>
  <r>
    <s v="Dominican Republic"/>
    <x v="0"/>
    <x v="1"/>
    <x v="0"/>
    <x v="1"/>
    <n v="0"/>
    <n v="121150"/>
    <n v="0"/>
    <n v="0"/>
    <n v="0"/>
    <n v="0"/>
    <n v="20000"/>
    <n v="0"/>
    <n v="0"/>
    <n v="0"/>
  </r>
  <r>
    <s v="Dominican Republic"/>
    <x v="0"/>
    <x v="1"/>
    <x v="0"/>
    <x v="1"/>
    <n v="0"/>
    <n v="121150"/>
    <n v="0"/>
    <n v="0"/>
    <n v="0"/>
    <n v="0"/>
    <n v="20000"/>
    <n v="0"/>
    <n v="0"/>
    <n v="0"/>
  </r>
  <r>
    <s v="Dominican Republic"/>
    <x v="0"/>
    <x v="1"/>
    <x v="0"/>
    <x v="1"/>
    <n v="121150"/>
    <n v="0"/>
    <n v="0"/>
    <n v="0"/>
    <n v="0"/>
    <n v="20000"/>
    <n v="0"/>
    <n v="0"/>
    <n v="0"/>
    <n v="0"/>
  </r>
  <r>
    <s v="Dominican Republic"/>
    <x v="0"/>
    <x v="1"/>
    <x v="0"/>
    <x v="1"/>
    <n v="0"/>
    <n v="121150"/>
    <n v="0"/>
    <n v="0"/>
    <n v="0"/>
    <n v="0"/>
    <n v="20000"/>
    <n v="0"/>
    <n v="0"/>
    <n v="0"/>
  </r>
  <r>
    <s v="Dominican Republic"/>
    <x v="0"/>
    <x v="1"/>
    <x v="0"/>
    <x v="1"/>
    <n v="0"/>
    <n v="131416.66666666666"/>
    <n v="0"/>
    <n v="0"/>
    <n v="0"/>
    <n v="0"/>
    <n v="66666.666666666672"/>
    <n v="0"/>
    <n v="0"/>
    <n v="0"/>
  </r>
  <r>
    <s v="Dominican Republic"/>
    <x v="0"/>
    <x v="1"/>
    <x v="0"/>
    <x v="1"/>
    <n v="0"/>
    <n v="131416.66666666666"/>
    <n v="0"/>
    <n v="0"/>
    <n v="0"/>
    <n v="0"/>
    <n v="66666.666666666672"/>
    <n v="0"/>
    <n v="0"/>
    <n v="0"/>
  </r>
  <r>
    <s v="Dominican Republic"/>
    <x v="0"/>
    <x v="1"/>
    <x v="0"/>
    <x v="1"/>
    <n v="0"/>
    <n v="131416.66666666666"/>
    <n v="0"/>
    <n v="0"/>
    <n v="0"/>
    <n v="0"/>
    <n v="66666.666666666672"/>
    <n v="0"/>
    <n v="0"/>
    <n v="0"/>
  </r>
  <r>
    <s v="Togo"/>
    <x v="1"/>
    <x v="1"/>
    <x v="0"/>
    <x v="1"/>
    <n v="0"/>
    <n v="0"/>
    <n v="0"/>
    <n v="0"/>
    <n v="183687.4"/>
    <n v="0"/>
    <n v="0"/>
    <n v="0"/>
    <n v="0"/>
    <n v="47600"/>
  </r>
  <r>
    <s v="Togo"/>
    <x v="1"/>
    <x v="1"/>
    <x v="0"/>
    <x v="1"/>
    <n v="183687.4"/>
    <n v="0"/>
    <n v="0"/>
    <n v="0"/>
    <n v="0"/>
    <n v="47600"/>
    <n v="0"/>
    <n v="0"/>
    <n v="0"/>
    <n v="0"/>
  </r>
  <r>
    <s v="Togo"/>
    <x v="1"/>
    <x v="1"/>
    <x v="0"/>
    <x v="1"/>
    <n v="0"/>
    <n v="0"/>
    <n v="0"/>
    <n v="0"/>
    <n v="183687.4"/>
    <n v="0"/>
    <n v="0"/>
    <n v="0"/>
    <n v="0"/>
    <n v="47600"/>
  </r>
  <r>
    <s v="Togo"/>
    <x v="1"/>
    <x v="1"/>
    <x v="0"/>
    <x v="1"/>
    <n v="0"/>
    <n v="0"/>
    <n v="0"/>
    <n v="0"/>
    <n v="183687.4"/>
    <n v="0"/>
    <n v="0"/>
    <n v="0"/>
    <n v="0"/>
    <n v="47600"/>
  </r>
  <r>
    <s v="Togo"/>
    <x v="1"/>
    <x v="1"/>
    <x v="0"/>
    <x v="1"/>
    <n v="0"/>
    <n v="0"/>
    <n v="0"/>
    <n v="0"/>
    <n v="183687.4"/>
    <n v="0"/>
    <n v="0"/>
    <n v="0"/>
    <n v="0"/>
    <n v="47600"/>
  </r>
  <r>
    <s v="Fiji"/>
    <x v="3"/>
    <x v="1"/>
    <x v="1"/>
    <x v="1"/>
    <n v="58333.333333333336"/>
    <n v="58333.333333333336"/>
    <n v="0"/>
    <n v="0"/>
    <n v="0"/>
    <n v="5000"/>
    <n v="5000"/>
    <n v="0"/>
    <n v="0"/>
    <n v="0"/>
  </r>
  <r>
    <s v="Fiji"/>
    <x v="3"/>
    <x v="1"/>
    <x v="1"/>
    <x v="1"/>
    <n v="58333.333333333336"/>
    <n v="58333.333333333336"/>
    <n v="0"/>
    <n v="0"/>
    <n v="0"/>
    <n v="5000"/>
    <n v="5000"/>
    <n v="0"/>
    <n v="0"/>
    <n v="0"/>
  </r>
  <r>
    <s v="Fiji"/>
    <x v="3"/>
    <x v="1"/>
    <x v="1"/>
    <x v="1"/>
    <n v="0"/>
    <n v="0"/>
    <n v="0"/>
    <n v="0"/>
    <n v="116666.66666666667"/>
    <n v="0"/>
    <n v="0"/>
    <n v="0"/>
    <n v="0"/>
    <n v="10000"/>
  </r>
  <r>
    <s v="Fiji"/>
    <x v="3"/>
    <x v="1"/>
    <x v="1"/>
    <x v="1"/>
    <n v="183333.33333333334"/>
    <n v="0"/>
    <n v="0"/>
    <n v="0"/>
    <n v="0"/>
    <n v="6666.666666666667"/>
    <n v="0"/>
    <n v="0"/>
    <n v="0"/>
    <n v="0"/>
  </r>
  <r>
    <s v="Fiji"/>
    <x v="3"/>
    <x v="1"/>
    <x v="1"/>
    <x v="1"/>
    <n v="183333.33333333334"/>
    <n v="0"/>
    <n v="0"/>
    <n v="0"/>
    <n v="0"/>
    <n v="6666.666666666667"/>
    <n v="0"/>
    <n v="0"/>
    <n v="0"/>
    <n v="0"/>
  </r>
  <r>
    <s v="Fiji"/>
    <x v="3"/>
    <x v="1"/>
    <x v="1"/>
    <x v="1"/>
    <n v="183333.33333333334"/>
    <n v="0"/>
    <n v="0"/>
    <n v="0"/>
    <n v="0"/>
    <n v="6666.666666666667"/>
    <n v="0"/>
    <n v="0"/>
    <n v="0"/>
    <n v="0"/>
  </r>
  <r>
    <s v="Fiji"/>
    <x v="3"/>
    <x v="1"/>
    <x v="1"/>
    <x v="1"/>
    <n v="0"/>
    <n v="133333.33333333334"/>
    <n v="0"/>
    <n v="0"/>
    <n v="0"/>
    <n v="0"/>
    <n v="6666.666666666667"/>
    <n v="0"/>
    <n v="0"/>
    <n v="0"/>
  </r>
  <r>
    <s v="Fiji"/>
    <x v="3"/>
    <x v="1"/>
    <x v="1"/>
    <x v="1"/>
    <n v="0"/>
    <n v="133333.33333333334"/>
    <n v="0"/>
    <n v="0"/>
    <n v="0"/>
    <n v="0"/>
    <n v="6666.666666666667"/>
    <n v="0"/>
    <n v="0"/>
    <n v="0"/>
  </r>
  <r>
    <s v="Fiji"/>
    <x v="3"/>
    <x v="1"/>
    <x v="1"/>
    <x v="1"/>
    <n v="0"/>
    <n v="0"/>
    <n v="0"/>
    <n v="133333.33333333334"/>
    <n v="0"/>
    <n v="0"/>
    <n v="0"/>
    <n v="0"/>
    <n v="6666.666666666667"/>
    <n v="0"/>
  </r>
  <r>
    <s v="Peru"/>
    <x v="0"/>
    <x v="1"/>
    <x v="2"/>
    <x v="0"/>
    <n v="115000"/>
    <n v="0"/>
    <n v="0"/>
    <n v="0"/>
    <n v="0"/>
    <n v="82500"/>
    <n v="0"/>
    <n v="0"/>
    <n v="0"/>
    <n v="0"/>
  </r>
  <r>
    <s v="Peru"/>
    <x v="0"/>
    <x v="1"/>
    <x v="2"/>
    <x v="0"/>
    <n v="0"/>
    <n v="115000"/>
    <n v="0"/>
    <n v="0"/>
    <n v="0"/>
    <n v="0"/>
    <n v="82500"/>
    <n v="0"/>
    <n v="0"/>
    <n v="0"/>
  </r>
  <r>
    <s v="Peru"/>
    <x v="0"/>
    <x v="1"/>
    <x v="2"/>
    <x v="0"/>
    <n v="0"/>
    <n v="115000"/>
    <n v="0"/>
    <n v="0"/>
    <n v="0"/>
    <n v="0"/>
    <n v="82500"/>
    <n v="0"/>
    <n v="0"/>
    <n v="0"/>
  </r>
  <r>
    <s v="Peru"/>
    <x v="0"/>
    <x v="1"/>
    <x v="2"/>
    <x v="0"/>
    <n v="0"/>
    <n v="115000"/>
    <n v="0"/>
    <n v="0"/>
    <n v="0"/>
    <n v="0"/>
    <n v="82500"/>
    <n v="0"/>
    <n v="0"/>
    <n v="0"/>
  </r>
  <r>
    <s v="Peru"/>
    <x v="0"/>
    <x v="1"/>
    <x v="2"/>
    <x v="0"/>
    <n v="0"/>
    <n v="0"/>
    <n v="146666.66666666666"/>
    <n v="0"/>
    <n v="0"/>
    <n v="0"/>
    <n v="0"/>
    <n v="60000"/>
    <n v="0"/>
    <n v="0"/>
  </r>
  <r>
    <s v="Peru"/>
    <x v="0"/>
    <x v="1"/>
    <x v="2"/>
    <x v="0"/>
    <n v="0"/>
    <n v="0"/>
    <n v="146666.66666666666"/>
    <n v="0"/>
    <n v="0"/>
    <n v="0"/>
    <n v="0"/>
    <n v="60000"/>
    <n v="0"/>
    <n v="0"/>
  </r>
  <r>
    <s v="Peru"/>
    <x v="0"/>
    <x v="1"/>
    <x v="2"/>
    <x v="0"/>
    <n v="0"/>
    <n v="0"/>
    <n v="146666.66666666666"/>
    <n v="0"/>
    <n v="0"/>
    <n v="0"/>
    <n v="0"/>
    <n v="60000"/>
    <n v="0"/>
    <n v="0"/>
  </r>
  <r>
    <s v="Peru"/>
    <x v="0"/>
    <x v="1"/>
    <x v="2"/>
    <x v="0"/>
    <n v="0"/>
    <n v="0"/>
    <n v="0"/>
    <n v="95000"/>
    <n v="0"/>
    <n v="0"/>
    <n v="0"/>
    <n v="0"/>
    <n v="60000"/>
    <n v="0"/>
  </r>
  <r>
    <s v="Peru"/>
    <x v="0"/>
    <x v="1"/>
    <x v="2"/>
    <x v="0"/>
    <n v="0"/>
    <n v="0"/>
    <n v="0"/>
    <n v="95000"/>
    <n v="0"/>
    <n v="0"/>
    <n v="0"/>
    <n v="0"/>
    <n v="60000"/>
    <n v="0"/>
  </r>
  <r>
    <s v="Mongolia"/>
    <x v="3"/>
    <x v="2"/>
    <x v="2"/>
    <x v="0"/>
    <n v="0"/>
    <n v="0"/>
    <n v="0"/>
    <n v="0"/>
    <n v="37559.166666666664"/>
    <n v="0"/>
    <n v="0"/>
    <n v="0"/>
    <n v="0"/>
    <n v="20014"/>
  </r>
  <r>
    <s v="Mongolia"/>
    <x v="3"/>
    <x v="2"/>
    <x v="2"/>
    <x v="0"/>
    <n v="0"/>
    <n v="0"/>
    <n v="0"/>
    <n v="0"/>
    <n v="37559.166666666664"/>
    <n v="0"/>
    <n v="0"/>
    <n v="0"/>
    <n v="0"/>
    <n v="20014"/>
  </r>
  <r>
    <s v="Mongolia"/>
    <x v="3"/>
    <x v="2"/>
    <x v="2"/>
    <x v="0"/>
    <n v="0"/>
    <n v="0"/>
    <n v="0"/>
    <n v="0"/>
    <n v="37559.166666666664"/>
    <n v="0"/>
    <n v="0"/>
    <n v="0"/>
    <n v="0"/>
    <n v="20014"/>
  </r>
  <r>
    <s v="Mongolia"/>
    <x v="3"/>
    <x v="2"/>
    <x v="2"/>
    <x v="0"/>
    <n v="0"/>
    <n v="0"/>
    <n v="0"/>
    <n v="0"/>
    <n v="37559.166666666664"/>
    <n v="0"/>
    <n v="0"/>
    <n v="0"/>
    <n v="0"/>
    <n v="20014"/>
  </r>
  <r>
    <s v="Mongolia"/>
    <x v="3"/>
    <x v="2"/>
    <x v="2"/>
    <x v="0"/>
    <n v="0"/>
    <n v="0"/>
    <n v="0"/>
    <n v="0"/>
    <n v="37559.166666666664"/>
    <n v="0"/>
    <n v="0"/>
    <n v="0"/>
    <n v="0"/>
    <n v="20014"/>
  </r>
  <r>
    <s v="Mongolia"/>
    <x v="3"/>
    <x v="2"/>
    <x v="2"/>
    <x v="0"/>
    <n v="0"/>
    <n v="0"/>
    <n v="0"/>
    <n v="0"/>
    <n v="37559.166666666664"/>
    <n v="0"/>
    <n v="0"/>
    <n v="0"/>
    <n v="0"/>
    <n v="20014"/>
  </r>
  <r>
    <s v="Mongolia"/>
    <x v="3"/>
    <x v="2"/>
    <x v="2"/>
    <x v="0"/>
    <n v="94185"/>
    <n v="0"/>
    <n v="0"/>
    <n v="0"/>
    <n v="0"/>
    <n v="50189"/>
    <n v="0"/>
    <n v="0"/>
    <n v="0"/>
    <n v="0"/>
  </r>
  <r>
    <s v="Mongolia"/>
    <x v="3"/>
    <x v="2"/>
    <x v="2"/>
    <x v="0"/>
    <n v="94185"/>
    <n v="0"/>
    <n v="0"/>
    <n v="0"/>
    <n v="0"/>
    <n v="50189"/>
    <n v="0"/>
    <n v="0"/>
    <n v="0"/>
    <n v="0"/>
  </r>
  <r>
    <s v="Mongolia"/>
    <x v="3"/>
    <x v="2"/>
    <x v="2"/>
    <x v="0"/>
    <n v="94185"/>
    <n v="0"/>
    <n v="0"/>
    <n v="0"/>
    <n v="0"/>
    <n v="50189"/>
    <n v="0"/>
    <n v="0"/>
    <n v="0"/>
    <n v="0"/>
  </r>
  <r>
    <s v="Mongolia"/>
    <x v="3"/>
    <x v="2"/>
    <x v="2"/>
    <x v="0"/>
    <n v="0"/>
    <n v="0"/>
    <n v="56511"/>
    <n v="0"/>
    <n v="0"/>
    <n v="0"/>
    <n v="0"/>
    <n v="30113.4"/>
    <n v="0"/>
    <n v="0"/>
  </r>
  <r>
    <s v="Mongolia"/>
    <x v="3"/>
    <x v="2"/>
    <x v="2"/>
    <x v="0"/>
    <n v="0"/>
    <n v="0"/>
    <n v="56511"/>
    <n v="0"/>
    <n v="0"/>
    <n v="0"/>
    <n v="0"/>
    <n v="30113.4"/>
    <n v="0"/>
    <n v="0"/>
  </r>
  <r>
    <s v="Mongolia"/>
    <x v="3"/>
    <x v="2"/>
    <x v="2"/>
    <x v="0"/>
    <n v="0"/>
    <n v="0"/>
    <n v="55371"/>
    <n v="0"/>
    <n v="0"/>
    <n v="0"/>
    <n v="0"/>
    <n v="29506"/>
    <n v="0"/>
    <n v="0"/>
  </r>
  <r>
    <s v="Mongolia"/>
    <x v="3"/>
    <x v="2"/>
    <x v="2"/>
    <x v="0"/>
    <n v="0"/>
    <n v="0"/>
    <n v="55371"/>
    <n v="0"/>
    <n v="0"/>
    <n v="0"/>
    <n v="0"/>
    <n v="29506"/>
    <n v="0"/>
    <n v="0"/>
  </r>
  <r>
    <s v="Mongolia"/>
    <x v="3"/>
    <x v="2"/>
    <x v="2"/>
    <x v="0"/>
    <n v="0"/>
    <n v="0"/>
    <n v="55371"/>
    <n v="0"/>
    <n v="0"/>
    <n v="0"/>
    <n v="0"/>
    <n v="29506"/>
    <n v="0"/>
    <n v="0"/>
  </r>
  <r>
    <s v="Cote d'Ivoire"/>
    <x v="1"/>
    <x v="4"/>
    <x v="2"/>
    <x v="0"/>
    <n v="0"/>
    <n v="0"/>
    <n v="0"/>
    <n v="0"/>
    <n v="28000"/>
    <n v="0"/>
    <n v="0"/>
    <n v="0"/>
    <n v="0"/>
    <n v="22000"/>
  </r>
  <r>
    <s v="Cote d'Ivoire"/>
    <x v="1"/>
    <x v="4"/>
    <x v="2"/>
    <x v="0"/>
    <n v="0"/>
    <n v="0"/>
    <n v="0"/>
    <n v="0"/>
    <n v="28000"/>
    <n v="0"/>
    <n v="0"/>
    <n v="0"/>
    <n v="0"/>
    <n v="22000"/>
  </r>
  <r>
    <s v="Cote d'Ivoire"/>
    <x v="1"/>
    <x v="4"/>
    <x v="2"/>
    <x v="0"/>
    <n v="0"/>
    <n v="0"/>
    <n v="0"/>
    <n v="0"/>
    <n v="28000"/>
    <n v="0"/>
    <n v="0"/>
    <n v="0"/>
    <n v="0"/>
    <n v="22000"/>
  </r>
  <r>
    <s v="Cote d'Ivoire"/>
    <x v="1"/>
    <x v="4"/>
    <x v="2"/>
    <x v="0"/>
    <n v="0"/>
    <n v="0"/>
    <n v="0"/>
    <n v="0"/>
    <n v="28000"/>
    <n v="0"/>
    <n v="0"/>
    <n v="0"/>
    <n v="0"/>
    <n v="22000"/>
  </r>
  <r>
    <s v="Cote d'Ivoire"/>
    <x v="1"/>
    <x v="4"/>
    <x v="2"/>
    <x v="0"/>
    <n v="0"/>
    <n v="0"/>
    <n v="0"/>
    <n v="0"/>
    <n v="28000"/>
    <n v="0"/>
    <n v="0"/>
    <n v="0"/>
    <n v="0"/>
    <n v="22000"/>
  </r>
  <r>
    <s v="Cote d'Ivoire"/>
    <x v="1"/>
    <x v="4"/>
    <x v="2"/>
    <x v="0"/>
    <n v="66777.777777777781"/>
    <n v="0"/>
    <n v="0"/>
    <n v="0"/>
    <n v="0"/>
    <n v="5555.5555555555557"/>
    <n v="0"/>
    <n v="0"/>
    <n v="0"/>
    <n v="0"/>
  </r>
  <r>
    <s v="Cote d'Ivoire"/>
    <x v="1"/>
    <x v="4"/>
    <x v="2"/>
    <x v="0"/>
    <n v="66777.777777777781"/>
    <n v="0"/>
    <n v="0"/>
    <n v="0"/>
    <n v="0"/>
    <n v="5555.5555555555557"/>
    <n v="0"/>
    <n v="0"/>
    <n v="0"/>
    <n v="0"/>
  </r>
  <r>
    <s v="Cote d'Ivoire"/>
    <x v="1"/>
    <x v="4"/>
    <x v="2"/>
    <x v="0"/>
    <n v="66777.777777777781"/>
    <n v="0"/>
    <n v="0"/>
    <n v="0"/>
    <n v="0"/>
    <n v="5555.5555555555557"/>
    <n v="0"/>
    <n v="0"/>
    <n v="0"/>
    <n v="0"/>
  </r>
  <r>
    <s v="Cote d'Ivoire"/>
    <x v="1"/>
    <x v="4"/>
    <x v="2"/>
    <x v="0"/>
    <n v="66777.777777777781"/>
    <n v="0"/>
    <n v="0"/>
    <n v="0"/>
    <n v="0"/>
    <n v="5555.5555555555557"/>
    <n v="0"/>
    <n v="0"/>
    <n v="0"/>
    <n v="0"/>
  </r>
  <r>
    <s v="Cote d'Ivoire"/>
    <x v="1"/>
    <x v="4"/>
    <x v="2"/>
    <x v="0"/>
    <n v="0"/>
    <n v="0"/>
    <n v="0"/>
    <n v="0"/>
    <n v="66777.777777777781"/>
    <n v="0"/>
    <n v="0"/>
    <n v="0"/>
    <n v="0"/>
    <n v="5555.5555555555557"/>
  </r>
  <r>
    <s v="Cote d'Ivoire"/>
    <x v="1"/>
    <x v="4"/>
    <x v="2"/>
    <x v="0"/>
    <n v="66777.777777777781"/>
    <n v="0"/>
    <n v="0"/>
    <n v="0"/>
    <n v="0"/>
    <n v="5555.5555555555557"/>
    <n v="0"/>
    <n v="0"/>
    <n v="0"/>
    <n v="0"/>
  </r>
  <r>
    <s v="Cote d'Ivoire"/>
    <x v="1"/>
    <x v="4"/>
    <x v="2"/>
    <x v="0"/>
    <n v="0"/>
    <n v="66777.777777777781"/>
    <n v="0"/>
    <n v="0"/>
    <n v="0"/>
    <n v="0"/>
    <n v="5555.5555555555557"/>
    <n v="0"/>
    <n v="0"/>
    <n v="0"/>
  </r>
  <r>
    <s v="Cote d'Ivoire"/>
    <x v="1"/>
    <x v="4"/>
    <x v="2"/>
    <x v="0"/>
    <n v="0"/>
    <n v="0"/>
    <n v="0"/>
    <n v="0"/>
    <n v="66777.777777777781"/>
    <n v="0"/>
    <n v="0"/>
    <n v="0"/>
    <n v="0"/>
    <n v="5555.5555555555557"/>
  </r>
  <r>
    <s v="Cote d'Ivoire"/>
    <x v="1"/>
    <x v="4"/>
    <x v="2"/>
    <x v="0"/>
    <n v="0"/>
    <n v="0"/>
    <n v="0"/>
    <n v="0"/>
    <n v="66777.777777777781"/>
    <n v="0"/>
    <n v="0"/>
    <n v="0"/>
    <n v="0"/>
    <n v="5555.5555555555557"/>
  </r>
  <r>
    <s v="Cote d'Ivoire"/>
    <x v="1"/>
    <x v="4"/>
    <x v="2"/>
    <x v="0"/>
    <n v="0"/>
    <n v="104666.66666666667"/>
    <n v="0"/>
    <n v="0"/>
    <n v="0"/>
    <n v="0"/>
    <n v="16666.666666666668"/>
    <n v="0"/>
    <n v="0"/>
    <n v="0"/>
  </r>
  <r>
    <s v="Cote d'Ivoire"/>
    <x v="1"/>
    <x v="4"/>
    <x v="2"/>
    <x v="0"/>
    <n v="0"/>
    <n v="104666.66666666667"/>
    <n v="0"/>
    <n v="0"/>
    <n v="0"/>
    <n v="0"/>
    <n v="16666.666666666668"/>
    <n v="0"/>
    <n v="0"/>
    <n v="0"/>
  </r>
  <r>
    <s v="Cote d'Ivoire"/>
    <x v="1"/>
    <x v="4"/>
    <x v="2"/>
    <x v="0"/>
    <n v="0"/>
    <n v="0"/>
    <n v="0"/>
    <n v="0"/>
    <n v="104666.66666666667"/>
    <n v="0"/>
    <n v="0"/>
    <n v="0"/>
    <n v="0"/>
    <n v="16666.666666666668"/>
  </r>
  <r>
    <s v="Rwanda"/>
    <x v="1"/>
    <x v="3"/>
    <x v="0"/>
    <x v="1"/>
    <n v="50417.166666666664"/>
    <n v="0"/>
    <n v="0"/>
    <n v="0"/>
    <n v="0"/>
    <n v="3333.3333333333335"/>
    <n v="0"/>
    <n v="0"/>
    <n v="0"/>
    <n v="0"/>
  </r>
  <r>
    <s v="Rwanda"/>
    <x v="1"/>
    <x v="3"/>
    <x v="0"/>
    <x v="1"/>
    <n v="50417.166666666664"/>
    <n v="0"/>
    <n v="0"/>
    <n v="0"/>
    <n v="0"/>
    <n v="3333.3333333333335"/>
    <n v="0"/>
    <n v="0"/>
    <n v="0"/>
    <n v="0"/>
  </r>
  <r>
    <s v="Rwanda"/>
    <x v="1"/>
    <x v="3"/>
    <x v="0"/>
    <x v="1"/>
    <n v="50417.166666666664"/>
    <n v="0"/>
    <n v="0"/>
    <n v="0"/>
    <n v="0"/>
    <n v="3333.3333333333335"/>
    <n v="0"/>
    <n v="0"/>
    <n v="0"/>
    <n v="0"/>
  </r>
  <r>
    <s v="Rwanda"/>
    <x v="1"/>
    <x v="3"/>
    <x v="0"/>
    <x v="1"/>
    <n v="25208.583333333332"/>
    <n v="25208.583333333332"/>
    <n v="0"/>
    <n v="0"/>
    <n v="0"/>
    <n v="1666.6666666666667"/>
    <n v="1666.6666666666667"/>
    <n v="0"/>
    <n v="0"/>
    <n v="0"/>
  </r>
  <r>
    <s v="Rwanda"/>
    <x v="1"/>
    <x v="3"/>
    <x v="0"/>
    <x v="1"/>
    <n v="50417.166666666664"/>
    <n v="0"/>
    <n v="0"/>
    <n v="0"/>
    <n v="0"/>
    <n v="3333.3333333333335"/>
    <n v="0"/>
    <n v="0"/>
    <n v="0"/>
    <n v="0"/>
  </r>
  <r>
    <s v="Rwanda"/>
    <x v="1"/>
    <x v="3"/>
    <x v="0"/>
    <x v="1"/>
    <n v="0"/>
    <n v="50417.166666666664"/>
    <n v="0"/>
    <n v="0"/>
    <n v="0"/>
    <n v="0"/>
    <n v="3333.3333333333335"/>
    <n v="0"/>
    <n v="0"/>
    <n v="0"/>
  </r>
  <r>
    <s v="Rwanda"/>
    <x v="1"/>
    <x v="3"/>
    <x v="0"/>
    <x v="1"/>
    <n v="88924.333333333328"/>
    <n v="0"/>
    <n v="0"/>
    <n v="0"/>
    <n v="0"/>
    <n v="6666.666666666667"/>
    <n v="0"/>
    <n v="0"/>
    <n v="0"/>
    <n v="0"/>
  </r>
  <r>
    <s v="Rwanda"/>
    <x v="1"/>
    <x v="3"/>
    <x v="0"/>
    <x v="1"/>
    <n v="44462.166666666664"/>
    <n v="44462.166666666664"/>
    <n v="0"/>
    <n v="0"/>
    <n v="0"/>
    <n v="3333.3333333333335"/>
    <n v="3333.3333333333335"/>
    <n v="0"/>
    <n v="0"/>
    <n v="0"/>
  </r>
  <r>
    <s v="Rwanda"/>
    <x v="1"/>
    <x v="3"/>
    <x v="0"/>
    <x v="1"/>
    <n v="88924.333333333328"/>
    <n v="0"/>
    <n v="0"/>
    <n v="0"/>
    <n v="0"/>
    <n v="6666.666666666667"/>
    <n v="0"/>
    <n v="0"/>
    <n v="0"/>
    <n v="0"/>
  </r>
  <r>
    <s v="Rwanda"/>
    <x v="1"/>
    <x v="3"/>
    <x v="0"/>
    <x v="1"/>
    <n v="0"/>
    <n v="0"/>
    <n v="0"/>
    <n v="0"/>
    <n v="85186.5"/>
    <n v="0"/>
    <n v="0"/>
    <n v="0"/>
    <n v="0"/>
    <n v="6250"/>
  </r>
  <r>
    <s v="Rwanda"/>
    <x v="1"/>
    <x v="3"/>
    <x v="0"/>
    <x v="1"/>
    <n v="42593.25"/>
    <n v="42593.25"/>
    <n v="0"/>
    <n v="0"/>
    <n v="0"/>
    <n v="3125"/>
    <n v="3125"/>
    <n v="0"/>
    <n v="0"/>
    <n v="0"/>
  </r>
  <r>
    <s v="Rwanda"/>
    <x v="1"/>
    <x v="3"/>
    <x v="0"/>
    <x v="1"/>
    <n v="85186.5"/>
    <n v="0"/>
    <n v="0"/>
    <n v="0"/>
    <n v="0"/>
    <n v="6250"/>
    <n v="0"/>
    <n v="0"/>
    <n v="0"/>
    <n v="0"/>
  </r>
  <r>
    <s v="Rwanda"/>
    <x v="1"/>
    <x v="3"/>
    <x v="0"/>
    <x v="1"/>
    <n v="0"/>
    <n v="0"/>
    <n v="0"/>
    <n v="0"/>
    <n v="85186.5"/>
    <n v="0"/>
    <n v="0"/>
    <n v="0"/>
    <n v="0"/>
    <n v="6250"/>
  </r>
  <r>
    <s v="Mexico"/>
    <x v="0"/>
    <x v="0"/>
    <x v="0"/>
    <x v="0"/>
    <n v="0"/>
    <n v="200713"/>
    <n v="0"/>
    <n v="0"/>
    <n v="0"/>
    <n v="0"/>
    <n v="250000"/>
    <n v="0"/>
    <n v="0"/>
    <n v="0"/>
  </r>
  <r>
    <s v="Mexico"/>
    <x v="0"/>
    <x v="0"/>
    <x v="0"/>
    <x v="0"/>
    <n v="0"/>
    <n v="182466.16666666666"/>
    <n v="0"/>
    <n v="0"/>
    <n v="0"/>
    <n v="0"/>
    <n v="158333.33333333334"/>
    <n v="0"/>
    <n v="0"/>
    <n v="0"/>
  </r>
  <r>
    <s v="Mexico"/>
    <x v="0"/>
    <x v="0"/>
    <x v="0"/>
    <x v="0"/>
    <n v="0"/>
    <n v="182466.16666666666"/>
    <n v="0"/>
    <n v="0"/>
    <n v="0"/>
    <n v="0"/>
    <n v="158333.33333333334"/>
    <n v="0"/>
    <n v="0"/>
    <n v="0"/>
  </r>
  <r>
    <s v="Mexico"/>
    <x v="0"/>
    <x v="0"/>
    <x v="0"/>
    <x v="0"/>
    <n v="0"/>
    <n v="182466.16666666666"/>
    <n v="0"/>
    <n v="0"/>
    <n v="0"/>
    <n v="0"/>
    <n v="158333.33333333334"/>
    <n v="0"/>
    <n v="0"/>
    <n v="0"/>
  </r>
  <r>
    <s v="Mexico"/>
    <x v="0"/>
    <x v="0"/>
    <x v="0"/>
    <x v="0"/>
    <n v="0"/>
    <n v="0"/>
    <n v="0"/>
    <n v="0"/>
    <n v="182466.16666666666"/>
    <n v="0"/>
    <n v="0"/>
    <n v="0"/>
    <n v="0"/>
    <n v="158333.33333333334"/>
  </r>
  <r>
    <s v="Mexico"/>
    <x v="0"/>
    <x v="0"/>
    <x v="0"/>
    <x v="0"/>
    <n v="0"/>
    <n v="0"/>
    <n v="0"/>
    <n v="0"/>
    <n v="182466.16666666666"/>
    <n v="0"/>
    <n v="0"/>
    <n v="0"/>
    <n v="0"/>
    <n v="158333.33333333334"/>
  </r>
  <r>
    <s v="Mexico"/>
    <x v="0"/>
    <x v="0"/>
    <x v="0"/>
    <x v="0"/>
    <n v="0"/>
    <n v="0"/>
    <n v="0"/>
    <n v="0"/>
    <n v="182466.16666666666"/>
    <n v="0"/>
    <n v="0"/>
    <n v="0"/>
    <n v="0"/>
    <n v="158333.33333333334"/>
  </r>
  <r>
    <s v="Mexico"/>
    <x v="0"/>
    <x v="0"/>
    <x v="0"/>
    <x v="0"/>
    <n v="0"/>
    <n v="136850"/>
    <n v="0"/>
    <n v="0"/>
    <n v="0"/>
    <n v="0"/>
    <n v="150000"/>
    <n v="0"/>
    <n v="0"/>
    <n v="0"/>
  </r>
  <r>
    <s v="Mexico"/>
    <x v="0"/>
    <x v="0"/>
    <x v="0"/>
    <x v="0"/>
    <n v="0"/>
    <n v="0"/>
    <n v="0"/>
    <n v="0"/>
    <n v="228081"/>
    <n v="0"/>
    <n v="0"/>
    <n v="0"/>
    <n v="0"/>
    <n v="150000"/>
  </r>
  <r>
    <s v="Sierra Leone"/>
    <x v="1"/>
    <x v="1"/>
    <x v="0"/>
    <x v="1"/>
    <n v="0"/>
    <n v="124150"/>
    <n v="124150"/>
    <n v="0"/>
    <n v="0"/>
    <n v="0"/>
    <n v="15000"/>
    <n v="15000"/>
    <n v="0"/>
    <n v="0"/>
  </r>
  <r>
    <s v="Sierra Leone"/>
    <x v="1"/>
    <x v="1"/>
    <x v="0"/>
    <x v="1"/>
    <n v="124150"/>
    <n v="0"/>
    <n v="124150"/>
    <n v="0"/>
    <n v="0"/>
    <n v="15000"/>
    <n v="0"/>
    <n v="15000"/>
    <n v="0"/>
    <n v="0"/>
  </r>
  <r>
    <s v="Sierra Leone"/>
    <x v="1"/>
    <x v="1"/>
    <x v="0"/>
    <x v="1"/>
    <n v="0"/>
    <n v="248300"/>
    <n v="0"/>
    <n v="0"/>
    <n v="0"/>
    <n v="0"/>
    <n v="30000"/>
    <n v="0"/>
    <n v="0"/>
    <n v="0"/>
  </r>
  <r>
    <s v="Sierra Leone"/>
    <x v="1"/>
    <x v="1"/>
    <x v="0"/>
    <x v="1"/>
    <n v="0"/>
    <n v="248300"/>
    <n v="0"/>
    <n v="0"/>
    <n v="0"/>
    <n v="0"/>
    <n v="30000"/>
    <n v="0"/>
    <n v="0"/>
    <n v="0"/>
  </r>
  <r>
    <s v="Sierra Leone"/>
    <x v="1"/>
    <x v="1"/>
    <x v="0"/>
    <x v="1"/>
    <n v="0"/>
    <n v="248300"/>
    <n v="0"/>
    <n v="0"/>
    <n v="0"/>
    <n v="0"/>
    <n v="30000"/>
    <n v="0"/>
    <n v="0"/>
    <n v="0"/>
  </r>
  <r>
    <s v="Azerbaijan"/>
    <x v="3"/>
    <x v="1"/>
    <x v="0"/>
    <x v="0"/>
    <n v="0"/>
    <n v="0"/>
    <n v="0"/>
    <n v="0"/>
    <n v="70000"/>
    <n v="0"/>
    <n v="0"/>
    <n v="0"/>
    <n v="0"/>
    <n v="30000"/>
  </r>
  <r>
    <s v="Azerbaijan"/>
    <x v="3"/>
    <x v="1"/>
    <x v="0"/>
    <x v="0"/>
    <n v="0"/>
    <n v="0"/>
    <n v="0"/>
    <n v="0"/>
    <n v="150000"/>
    <n v="0"/>
    <n v="0"/>
    <n v="0"/>
    <n v="0"/>
    <n v="30000"/>
  </r>
  <r>
    <s v="Azerbaijan"/>
    <x v="3"/>
    <x v="1"/>
    <x v="0"/>
    <x v="0"/>
    <n v="0"/>
    <n v="340000"/>
    <n v="0"/>
    <n v="0"/>
    <n v="0"/>
    <n v="0"/>
    <n v="40000"/>
    <n v="0"/>
    <n v="0"/>
    <n v="0"/>
  </r>
  <r>
    <s v="Azerbaijan"/>
    <x v="3"/>
    <x v="1"/>
    <x v="0"/>
    <x v="0"/>
    <n v="0"/>
    <n v="0"/>
    <n v="0"/>
    <n v="0"/>
    <n v="200000"/>
    <n v="0"/>
    <n v="0"/>
    <n v="0"/>
    <n v="0"/>
    <n v="50000"/>
  </r>
  <r>
    <s v="Azerbaijan"/>
    <x v="3"/>
    <x v="1"/>
    <x v="0"/>
    <x v="0"/>
    <n v="0"/>
    <n v="0"/>
    <n v="0"/>
    <n v="0"/>
    <n v="50000"/>
    <n v="0"/>
    <n v="0"/>
    <n v="0"/>
    <n v="0"/>
    <n v="50000"/>
  </r>
  <r>
    <s v="Azerbaijan"/>
    <x v="3"/>
    <x v="1"/>
    <x v="0"/>
    <x v="0"/>
    <n v="0"/>
    <n v="0"/>
    <n v="0"/>
    <n v="120000"/>
    <n v="0"/>
    <n v="0"/>
    <n v="0"/>
    <n v="0"/>
    <n v="0"/>
    <n v="0"/>
  </r>
  <r>
    <s v="Azerbaijan"/>
    <x v="3"/>
    <x v="1"/>
    <x v="0"/>
    <x v="0"/>
    <n v="0"/>
    <n v="0"/>
    <n v="0"/>
    <n v="250000"/>
    <n v="0"/>
    <n v="0"/>
    <n v="0"/>
    <n v="0"/>
    <n v="100000"/>
    <n v="0"/>
  </r>
  <r>
    <s v="Eswatini"/>
    <x v="1"/>
    <x v="1"/>
    <x v="0"/>
    <x v="0"/>
    <n v="0"/>
    <n v="50000"/>
    <n v="0"/>
    <n v="0"/>
    <n v="0"/>
    <n v="0"/>
    <n v="10000"/>
    <n v="0"/>
    <n v="0"/>
    <n v="0"/>
  </r>
  <r>
    <s v="Eswatini"/>
    <x v="1"/>
    <x v="1"/>
    <x v="0"/>
    <x v="0"/>
    <n v="0"/>
    <n v="70000"/>
    <n v="0"/>
    <n v="0"/>
    <n v="0"/>
    <n v="0"/>
    <n v="32000"/>
    <n v="0"/>
    <n v="0"/>
    <n v="0"/>
  </r>
  <r>
    <s v="Eswatini"/>
    <x v="1"/>
    <x v="1"/>
    <x v="0"/>
    <x v="0"/>
    <n v="0"/>
    <n v="50000"/>
    <n v="0"/>
    <n v="0"/>
    <n v="0"/>
    <n v="0"/>
    <n v="5000"/>
    <n v="0"/>
    <n v="0"/>
    <n v="0"/>
  </r>
  <r>
    <s v="Eswatini"/>
    <x v="1"/>
    <x v="1"/>
    <x v="0"/>
    <x v="0"/>
    <n v="0"/>
    <n v="260000"/>
    <n v="0"/>
    <n v="0"/>
    <n v="0"/>
    <n v="0"/>
    <n v="55000"/>
    <n v="0"/>
    <n v="0"/>
    <n v="0"/>
  </r>
  <r>
    <s v="Eswatini"/>
    <x v="1"/>
    <x v="1"/>
    <x v="0"/>
    <x v="0"/>
    <n v="0"/>
    <n v="100000"/>
    <n v="0"/>
    <n v="0"/>
    <n v="0"/>
    <n v="0"/>
    <n v="20000"/>
    <n v="0"/>
    <n v="0"/>
    <n v="0"/>
  </r>
  <r>
    <s v="Eswatini"/>
    <x v="1"/>
    <x v="1"/>
    <x v="0"/>
    <x v="0"/>
    <n v="0"/>
    <n v="90000"/>
    <n v="0"/>
    <n v="0"/>
    <n v="0"/>
    <n v="0"/>
    <n v="38000"/>
    <n v="0"/>
    <n v="0"/>
    <n v="0"/>
  </r>
  <r>
    <s v="Eswatini"/>
    <x v="1"/>
    <x v="1"/>
    <x v="0"/>
    <x v="0"/>
    <n v="0"/>
    <n v="290000"/>
    <n v="0"/>
    <n v="0"/>
    <n v="0"/>
    <n v="0"/>
    <n v="60000"/>
    <n v="0"/>
    <n v="0"/>
    <n v="0"/>
  </r>
  <r>
    <s v="Costa Rica"/>
    <x v="0"/>
    <x v="1"/>
    <x v="4"/>
    <x v="0"/>
    <n v="0"/>
    <n v="0"/>
    <n v="0"/>
    <n v="0"/>
    <n v="293333.33333333331"/>
    <n v="0"/>
    <n v="0"/>
    <n v="0"/>
    <n v="0"/>
    <n v="1000000"/>
  </r>
  <r>
    <s v="Costa Rica"/>
    <x v="0"/>
    <x v="1"/>
    <x v="4"/>
    <x v="0"/>
    <n v="0"/>
    <n v="0"/>
    <n v="0"/>
    <n v="0"/>
    <n v="293333.33333333331"/>
    <n v="0"/>
    <n v="0"/>
    <n v="0"/>
    <n v="0"/>
    <n v="1000000"/>
  </r>
  <r>
    <s v="Costa Rica"/>
    <x v="0"/>
    <x v="1"/>
    <x v="4"/>
    <x v="0"/>
    <n v="0"/>
    <n v="293333.33333333331"/>
    <n v="0"/>
    <n v="0"/>
    <n v="0"/>
    <n v="0"/>
    <n v="1000000"/>
    <n v="0"/>
    <n v="0"/>
    <n v="0"/>
  </r>
  <r>
    <s v="Georgia"/>
    <x v="3"/>
    <x v="1"/>
    <x v="0"/>
    <x v="0"/>
    <n v="0"/>
    <n v="0"/>
    <n v="0"/>
    <n v="0"/>
    <n v="60000"/>
    <n v="0"/>
    <n v="0"/>
    <n v="0"/>
    <n v="0"/>
    <n v="6000"/>
  </r>
  <r>
    <s v="Georgia"/>
    <x v="3"/>
    <x v="1"/>
    <x v="0"/>
    <x v="0"/>
    <n v="0"/>
    <n v="0"/>
    <n v="0"/>
    <n v="0"/>
    <n v="60000"/>
    <n v="0"/>
    <n v="0"/>
    <n v="0"/>
    <n v="0"/>
    <n v="6000"/>
  </r>
  <r>
    <s v="Georgia"/>
    <x v="3"/>
    <x v="1"/>
    <x v="0"/>
    <x v="0"/>
    <n v="0"/>
    <n v="60000"/>
    <n v="0"/>
    <n v="0"/>
    <n v="0"/>
    <n v="0"/>
    <n v="6000"/>
    <n v="0"/>
    <n v="0"/>
    <n v="0"/>
  </r>
  <r>
    <s v="Georgia"/>
    <x v="3"/>
    <x v="1"/>
    <x v="0"/>
    <x v="0"/>
    <n v="0"/>
    <n v="60000"/>
    <n v="0"/>
    <n v="0"/>
    <n v="0"/>
    <n v="0"/>
    <n v="6000"/>
    <n v="0"/>
    <n v="0"/>
    <n v="0"/>
  </r>
  <r>
    <s v="Georgia"/>
    <x v="3"/>
    <x v="1"/>
    <x v="0"/>
    <x v="0"/>
    <n v="0"/>
    <n v="60000"/>
    <n v="0"/>
    <n v="0"/>
    <n v="0"/>
    <n v="0"/>
    <n v="6000"/>
    <n v="0"/>
    <n v="0"/>
    <n v="0"/>
  </r>
  <r>
    <s v="Georgia"/>
    <x v="3"/>
    <x v="1"/>
    <x v="0"/>
    <x v="0"/>
    <n v="68333.333333333328"/>
    <n v="0"/>
    <n v="0"/>
    <n v="0"/>
    <n v="0"/>
    <n v="7500"/>
    <n v="0"/>
    <n v="0"/>
    <n v="0"/>
    <n v="0"/>
  </r>
  <r>
    <s v="Georgia"/>
    <x v="3"/>
    <x v="1"/>
    <x v="0"/>
    <x v="0"/>
    <n v="68333.333333333328"/>
    <n v="0"/>
    <n v="0"/>
    <n v="0"/>
    <n v="0"/>
    <n v="7500"/>
    <n v="0"/>
    <n v="0"/>
    <n v="0"/>
    <n v="0"/>
  </r>
  <r>
    <s v="Georgia"/>
    <x v="3"/>
    <x v="1"/>
    <x v="0"/>
    <x v="0"/>
    <n v="68333.333333333328"/>
    <n v="0"/>
    <n v="0"/>
    <n v="0"/>
    <n v="0"/>
    <n v="7500"/>
    <n v="0"/>
    <n v="0"/>
    <n v="0"/>
    <n v="0"/>
  </r>
  <r>
    <s v="Georgia"/>
    <x v="3"/>
    <x v="1"/>
    <x v="0"/>
    <x v="0"/>
    <n v="68333.333333333328"/>
    <n v="0"/>
    <n v="0"/>
    <n v="0"/>
    <n v="0"/>
    <n v="7500"/>
    <n v="0"/>
    <n v="0"/>
    <n v="0"/>
    <n v="0"/>
  </r>
  <r>
    <s v="Georgia"/>
    <x v="3"/>
    <x v="1"/>
    <x v="0"/>
    <x v="0"/>
    <n v="68333.333333333328"/>
    <n v="0"/>
    <n v="0"/>
    <n v="0"/>
    <n v="0"/>
    <n v="7500"/>
    <n v="0"/>
    <n v="0"/>
    <n v="0"/>
    <n v="0"/>
  </r>
  <r>
    <s v="Georgia"/>
    <x v="3"/>
    <x v="1"/>
    <x v="0"/>
    <x v="0"/>
    <n v="68333.333333333328"/>
    <n v="0"/>
    <n v="0"/>
    <n v="0"/>
    <n v="0"/>
    <n v="7500"/>
    <n v="0"/>
    <n v="0"/>
    <n v="0"/>
    <n v="0"/>
  </r>
  <r>
    <s v="Regional"/>
    <x v="1"/>
    <x v="3"/>
    <x v="3"/>
    <x v="0"/>
    <n v="142857.14285714287"/>
    <n v="142857.14285714287"/>
    <n v="0"/>
    <n v="0"/>
    <n v="0"/>
    <n v="54571.428571428572"/>
    <n v="54571.428571428572"/>
    <n v="0"/>
    <n v="0"/>
    <n v="0"/>
  </r>
  <r>
    <s v="Regional"/>
    <x v="1"/>
    <x v="3"/>
    <x v="3"/>
    <x v="0"/>
    <n v="285714.28571428574"/>
    <n v="0"/>
    <n v="0"/>
    <n v="0"/>
    <n v="0"/>
    <n v="109142.85714285714"/>
    <n v="0"/>
    <n v="0"/>
    <n v="0"/>
    <n v="0"/>
  </r>
  <r>
    <s v="Regional"/>
    <x v="1"/>
    <x v="3"/>
    <x v="3"/>
    <x v="0"/>
    <n v="0"/>
    <n v="285714.28571428574"/>
    <n v="0"/>
    <n v="0"/>
    <n v="0"/>
    <n v="0"/>
    <n v="109142.85714285714"/>
    <n v="0"/>
    <n v="0"/>
    <n v="0"/>
  </r>
  <r>
    <s v="Regional"/>
    <x v="1"/>
    <x v="3"/>
    <x v="3"/>
    <x v="0"/>
    <n v="0"/>
    <n v="285714.28571428574"/>
    <n v="0"/>
    <n v="0"/>
    <n v="0"/>
    <n v="0"/>
    <n v="109142.85714285714"/>
    <n v="0"/>
    <n v="0"/>
    <n v="0"/>
  </r>
  <r>
    <s v="Regional"/>
    <x v="1"/>
    <x v="3"/>
    <x v="3"/>
    <x v="0"/>
    <n v="142857.14285714287"/>
    <n v="142857.14285714287"/>
    <n v="0"/>
    <n v="0"/>
    <n v="0"/>
    <n v="54571.428571428572"/>
    <n v="54571.428571428572"/>
    <n v="0"/>
    <n v="0"/>
    <n v="0"/>
  </r>
  <r>
    <s v="Regional"/>
    <x v="1"/>
    <x v="3"/>
    <x v="3"/>
    <x v="0"/>
    <n v="0"/>
    <n v="285714.28571428574"/>
    <n v="0"/>
    <n v="0"/>
    <n v="0"/>
    <n v="0"/>
    <n v="109142.85714285714"/>
    <n v="0"/>
    <n v="0"/>
    <n v="0"/>
  </r>
  <r>
    <s v="Regional"/>
    <x v="1"/>
    <x v="3"/>
    <x v="3"/>
    <x v="0"/>
    <n v="142857.14285714287"/>
    <n v="142857.14285714287"/>
    <n v="0"/>
    <n v="0"/>
    <n v="0"/>
    <n v="54571.428571428572"/>
    <n v="54571.428571428572"/>
    <n v="0"/>
    <n v="0"/>
    <n v="0"/>
  </r>
  <r>
    <s v="Regional"/>
    <x v="1"/>
    <x v="3"/>
    <x v="3"/>
    <x v="0"/>
    <n v="250000"/>
    <n v="250000"/>
    <n v="0"/>
    <n v="0"/>
    <n v="0"/>
    <n v="50000"/>
    <n v="50000"/>
    <n v="0"/>
    <n v="0"/>
    <n v="0"/>
  </r>
  <r>
    <s v="Regional"/>
    <x v="1"/>
    <x v="3"/>
    <x v="3"/>
    <x v="0"/>
    <n v="500000"/>
    <n v="0"/>
    <n v="0"/>
    <n v="0"/>
    <n v="0"/>
    <n v="100000"/>
    <n v="0"/>
    <n v="0"/>
    <n v="0"/>
    <n v="0"/>
  </r>
  <r>
    <s v="Regional"/>
    <x v="1"/>
    <x v="3"/>
    <x v="3"/>
    <x v="0"/>
    <n v="500000"/>
    <n v="0"/>
    <n v="0"/>
    <n v="0"/>
    <n v="0"/>
    <n v="100000"/>
    <n v="0"/>
    <n v="0"/>
    <n v="0"/>
    <n v="0"/>
  </r>
  <r>
    <s v="China"/>
    <x v="3"/>
    <x v="5"/>
    <x v="3"/>
    <x v="0"/>
    <n v="0"/>
    <n v="0"/>
    <n v="0"/>
    <n v="0"/>
    <n v="100000"/>
    <n v="0"/>
    <n v="0"/>
    <n v="0"/>
    <n v="0"/>
    <n v="46666.666666666664"/>
  </r>
  <r>
    <s v="China"/>
    <x v="3"/>
    <x v="5"/>
    <x v="3"/>
    <x v="0"/>
    <n v="0"/>
    <n v="50000"/>
    <n v="0"/>
    <n v="50000"/>
    <n v="0"/>
    <n v="0"/>
    <n v="23333.333333333332"/>
    <n v="0"/>
    <n v="23333.333333333332"/>
    <n v="0"/>
  </r>
  <r>
    <s v="China"/>
    <x v="3"/>
    <x v="5"/>
    <x v="3"/>
    <x v="0"/>
    <n v="0"/>
    <n v="0"/>
    <n v="0"/>
    <n v="0"/>
    <n v="100000"/>
    <n v="0"/>
    <n v="0"/>
    <n v="0"/>
    <n v="0"/>
    <n v="46666.666666666664"/>
  </r>
  <r>
    <s v="China"/>
    <x v="3"/>
    <x v="5"/>
    <x v="3"/>
    <x v="0"/>
    <n v="100000"/>
    <n v="0"/>
    <n v="0"/>
    <n v="0"/>
    <n v="0"/>
    <n v="28333.333333333332"/>
    <n v="0"/>
    <n v="0"/>
    <n v="0"/>
    <n v="0"/>
  </r>
  <r>
    <s v="China"/>
    <x v="3"/>
    <x v="5"/>
    <x v="3"/>
    <x v="0"/>
    <n v="100000"/>
    <n v="0"/>
    <n v="0"/>
    <n v="0"/>
    <n v="0"/>
    <n v="28333.333333333332"/>
    <n v="0"/>
    <n v="0"/>
    <n v="0"/>
    <n v="0"/>
  </r>
  <r>
    <s v="China"/>
    <x v="3"/>
    <x v="5"/>
    <x v="3"/>
    <x v="0"/>
    <n v="0"/>
    <n v="0"/>
    <n v="0"/>
    <n v="0"/>
    <n v="100000"/>
    <n v="0"/>
    <n v="0"/>
    <n v="0"/>
    <n v="0"/>
    <n v="28333.333333333332"/>
  </r>
  <r>
    <s v="China"/>
    <x v="3"/>
    <x v="5"/>
    <x v="3"/>
    <x v="0"/>
    <n v="75000"/>
    <n v="0"/>
    <n v="0"/>
    <n v="0"/>
    <n v="0"/>
    <n v="42500"/>
    <n v="0"/>
    <n v="0"/>
    <n v="0"/>
    <n v="0"/>
  </r>
  <r>
    <s v="China"/>
    <x v="3"/>
    <x v="5"/>
    <x v="3"/>
    <x v="0"/>
    <n v="75000"/>
    <n v="0"/>
    <n v="0"/>
    <n v="0"/>
    <n v="0"/>
    <n v="42500"/>
    <n v="0"/>
    <n v="0"/>
    <n v="0"/>
    <n v="0"/>
  </r>
  <r>
    <s v="Burkina Faso"/>
    <x v="1"/>
    <x v="1"/>
    <x v="0"/>
    <x v="1"/>
    <n v="0"/>
    <n v="0"/>
    <n v="0"/>
    <n v="0"/>
    <n v="50000"/>
    <n v="0"/>
    <n v="0"/>
    <n v="0"/>
    <n v="0"/>
    <n v="15000"/>
  </r>
  <r>
    <s v="Burkina Faso"/>
    <x v="1"/>
    <x v="1"/>
    <x v="0"/>
    <x v="1"/>
    <n v="0"/>
    <n v="25000"/>
    <n v="25000"/>
    <n v="0"/>
    <n v="0"/>
    <n v="0"/>
    <n v="7500"/>
    <n v="7500"/>
    <n v="0"/>
    <n v="0"/>
  </r>
  <r>
    <s v="Burkina Faso"/>
    <x v="1"/>
    <x v="1"/>
    <x v="0"/>
    <x v="1"/>
    <n v="0"/>
    <n v="0"/>
    <n v="0"/>
    <n v="0"/>
    <n v="50000"/>
    <n v="0"/>
    <n v="0"/>
    <n v="0"/>
    <n v="0"/>
    <n v="15000"/>
  </r>
  <r>
    <s v="Burkina Faso"/>
    <x v="1"/>
    <x v="1"/>
    <x v="0"/>
    <x v="1"/>
    <n v="0"/>
    <n v="0"/>
    <n v="0"/>
    <n v="0"/>
    <n v="50000"/>
    <n v="0"/>
    <n v="0"/>
    <n v="0"/>
    <n v="0"/>
    <n v="15000"/>
  </r>
  <r>
    <s v="Burkina Faso"/>
    <x v="1"/>
    <x v="1"/>
    <x v="0"/>
    <x v="1"/>
    <n v="0"/>
    <n v="0"/>
    <n v="0"/>
    <n v="0"/>
    <n v="110000"/>
    <n v="0"/>
    <n v="0"/>
    <n v="0"/>
    <n v="0"/>
    <n v="11250"/>
  </r>
  <r>
    <s v="Burkina Faso"/>
    <x v="1"/>
    <x v="1"/>
    <x v="0"/>
    <x v="1"/>
    <n v="0"/>
    <n v="110000"/>
    <n v="0"/>
    <n v="0"/>
    <n v="0"/>
    <n v="0"/>
    <n v="11250"/>
    <n v="0"/>
    <n v="0"/>
    <n v="0"/>
  </r>
  <r>
    <s v="Burkina Faso"/>
    <x v="1"/>
    <x v="1"/>
    <x v="0"/>
    <x v="1"/>
    <n v="55000"/>
    <n v="0"/>
    <n v="55000"/>
    <n v="0"/>
    <n v="0"/>
    <n v="5625"/>
    <n v="0"/>
    <n v="5625"/>
    <n v="0"/>
    <n v="0"/>
  </r>
  <r>
    <s v="Burkina Faso"/>
    <x v="1"/>
    <x v="1"/>
    <x v="0"/>
    <x v="1"/>
    <n v="0"/>
    <n v="110000"/>
    <n v="0"/>
    <n v="0"/>
    <n v="0"/>
    <n v="0"/>
    <n v="11250"/>
    <n v="0"/>
    <n v="0"/>
    <n v="0"/>
  </r>
  <r>
    <s v="Burkina Faso"/>
    <x v="1"/>
    <x v="1"/>
    <x v="0"/>
    <x v="1"/>
    <n v="0"/>
    <n v="0"/>
    <n v="0"/>
    <n v="0"/>
    <n v="110000"/>
    <n v="0"/>
    <n v="0"/>
    <n v="0"/>
    <n v="0"/>
    <n v="11250"/>
  </r>
  <r>
    <s v="Burkina Faso"/>
    <x v="1"/>
    <x v="1"/>
    <x v="0"/>
    <x v="1"/>
    <n v="0"/>
    <n v="55000"/>
    <n v="55000"/>
    <n v="0"/>
    <n v="0"/>
    <n v="0"/>
    <n v="5625"/>
    <n v="5625"/>
    <n v="0"/>
    <n v="0"/>
  </r>
  <r>
    <s v="Burkina Faso"/>
    <x v="1"/>
    <x v="1"/>
    <x v="0"/>
    <x v="1"/>
    <n v="0"/>
    <n v="55000"/>
    <n v="55000"/>
    <n v="0"/>
    <n v="0"/>
    <n v="0"/>
    <n v="5625"/>
    <n v="5625"/>
    <n v="0"/>
    <n v="0"/>
  </r>
  <r>
    <s v="Burkina Faso"/>
    <x v="1"/>
    <x v="1"/>
    <x v="0"/>
    <x v="1"/>
    <n v="0"/>
    <n v="36666.666666666664"/>
    <n v="36666.666666666664"/>
    <n v="36666.666666666664"/>
    <n v="0"/>
    <n v="0"/>
    <n v="3750"/>
    <n v="3750"/>
    <n v="3750"/>
    <n v="0"/>
  </r>
  <r>
    <s v="Cambodia"/>
    <x v="3"/>
    <x v="2"/>
    <x v="2"/>
    <x v="1"/>
    <n v="0"/>
    <n v="0"/>
    <n v="0"/>
    <n v="0"/>
    <n v="38408.125"/>
    <n v="0"/>
    <n v="0"/>
    <n v="0"/>
    <n v="0"/>
    <n v="13375"/>
  </r>
  <r>
    <s v="Cambodia"/>
    <x v="3"/>
    <x v="2"/>
    <x v="2"/>
    <x v="1"/>
    <n v="0"/>
    <n v="38408.125"/>
    <n v="0"/>
    <n v="0"/>
    <n v="0"/>
    <n v="0"/>
    <n v="13375"/>
    <n v="0"/>
    <n v="0"/>
    <n v="0"/>
  </r>
  <r>
    <s v="Cambodia"/>
    <x v="3"/>
    <x v="2"/>
    <x v="2"/>
    <x v="1"/>
    <n v="38408.125"/>
    <n v="0"/>
    <n v="0"/>
    <n v="0"/>
    <n v="0"/>
    <n v="13375"/>
    <n v="0"/>
    <n v="0"/>
    <n v="0"/>
    <n v="0"/>
  </r>
  <r>
    <s v="Cambodia"/>
    <x v="3"/>
    <x v="2"/>
    <x v="2"/>
    <x v="1"/>
    <n v="0"/>
    <n v="38408.125"/>
    <n v="0"/>
    <n v="0"/>
    <n v="0"/>
    <n v="0"/>
    <n v="13375"/>
    <n v="0"/>
    <n v="0"/>
    <n v="0"/>
  </r>
  <r>
    <s v="Cambodia"/>
    <x v="3"/>
    <x v="2"/>
    <x v="2"/>
    <x v="1"/>
    <n v="0"/>
    <n v="0"/>
    <n v="0"/>
    <n v="0"/>
    <n v="38408.125"/>
    <n v="0"/>
    <n v="0"/>
    <n v="0"/>
    <n v="0"/>
    <n v="13375"/>
  </r>
  <r>
    <s v="Cambodia"/>
    <x v="3"/>
    <x v="2"/>
    <x v="2"/>
    <x v="1"/>
    <n v="0"/>
    <n v="0"/>
    <n v="0"/>
    <n v="0"/>
    <n v="38408.125"/>
    <n v="0"/>
    <n v="0"/>
    <n v="0"/>
    <n v="0"/>
    <n v="13375"/>
  </r>
  <r>
    <s v="Cambodia"/>
    <x v="3"/>
    <x v="2"/>
    <x v="2"/>
    <x v="1"/>
    <n v="0"/>
    <n v="0"/>
    <n v="0"/>
    <n v="0"/>
    <n v="38408.125"/>
    <n v="0"/>
    <n v="0"/>
    <n v="0"/>
    <n v="0"/>
    <n v="13375"/>
  </r>
  <r>
    <s v="Cambodia"/>
    <x v="3"/>
    <x v="2"/>
    <x v="2"/>
    <x v="1"/>
    <n v="0"/>
    <n v="0"/>
    <n v="0"/>
    <n v="0"/>
    <n v="38408.125"/>
    <n v="0"/>
    <n v="0"/>
    <n v="0"/>
    <n v="0"/>
    <n v="13375"/>
  </r>
  <r>
    <s v="Cambodia"/>
    <x v="3"/>
    <x v="2"/>
    <x v="2"/>
    <x v="1"/>
    <n v="59687.5"/>
    <n v="0"/>
    <n v="0"/>
    <n v="0"/>
    <n v="0"/>
    <n v="206750"/>
    <n v="0"/>
    <n v="0"/>
    <n v="0"/>
    <n v="0"/>
  </r>
  <r>
    <s v="Cambodia"/>
    <x v="3"/>
    <x v="2"/>
    <x v="2"/>
    <x v="1"/>
    <n v="59687.5"/>
    <n v="0"/>
    <n v="0"/>
    <n v="0"/>
    <n v="0"/>
    <n v="206750"/>
    <n v="0"/>
    <n v="0"/>
    <n v="0"/>
    <n v="0"/>
  </r>
  <r>
    <s v="Cambodia"/>
    <x v="3"/>
    <x v="2"/>
    <x v="2"/>
    <x v="1"/>
    <n v="29843.75"/>
    <n v="29843.75"/>
    <n v="0"/>
    <n v="0"/>
    <n v="0"/>
    <n v="103375"/>
    <n v="103375"/>
    <n v="0"/>
    <n v="0"/>
    <n v="0"/>
  </r>
  <r>
    <s v="Cambodia"/>
    <x v="3"/>
    <x v="2"/>
    <x v="2"/>
    <x v="1"/>
    <n v="29843.75"/>
    <n v="29843.75"/>
    <n v="0"/>
    <n v="0"/>
    <n v="0"/>
    <n v="103375"/>
    <n v="103375"/>
    <n v="0"/>
    <n v="0"/>
    <n v="0"/>
  </r>
  <r>
    <s v="Cambodia"/>
    <x v="3"/>
    <x v="2"/>
    <x v="2"/>
    <x v="1"/>
    <n v="0"/>
    <n v="0"/>
    <n v="47750"/>
    <n v="0"/>
    <n v="0"/>
    <n v="0"/>
    <n v="0"/>
    <n v="159400"/>
    <n v="0"/>
    <n v="0"/>
  </r>
  <r>
    <s v="Cambodia"/>
    <x v="3"/>
    <x v="2"/>
    <x v="2"/>
    <x v="1"/>
    <n v="0"/>
    <n v="0"/>
    <n v="47750"/>
    <n v="0"/>
    <n v="0"/>
    <n v="0"/>
    <n v="0"/>
    <n v="159400"/>
    <n v="0"/>
    <n v="0"/>
  </r>
  <r>
    <s v="Cambodia"/>
    <x v="3"/>
    <x v="2"/>
    <x v="2"/>
    <x v="1"/>
    <n v="0"/>
    <n v="0"/>
    <n v="47750"/>
    <n v="0"/>
    <n v="0"/>
    <n v="0"/>
    <n v="0"/>
    <n v="159400"/>
    <n v="0"/>
    <n v="0"/>
  </r>
  <r>
    <s v="Cambodia"/>
    <x v="3"/>
    <x v="2"/>
    <x v="2"/>
    <x v="1"/>
    <n v="0"/>
    <n v="0"/>
    <n v="47750"/>
    <n v="0"/>
    <n v="0"/>
    <n v="0"/>
    <n v="0"/>
    <n v="159400"/>
    <n v="0"/>
    <n v="0"/>
  </r>
  <r>
    <s v="Cambodia"/>
    <x v="3"/>
    <x v="2"/>
    <x v="2"/>
    <x v="1"/>
    <n v="0"/>
    <n v="0"/>
    <n v="47750"/>
    <n v="0"/>
    <n v="0"/>
    <n v="0"/>
    <n v="0"/>
    <n v="159400"/>
    <n v="0"/>
    <n v="0"/>
  </r>
  <r>
    <s v="Guatemala"/>
    <x v="0"/>
    <x v="4"/>
    <x v="1"/>
    <x v="0"/>
    <n v="90000"/>
    <n v="0"/>
    <n v="0"/>
    <n v="0"/>
    <n v="0"/>
    <n v="4000"/>
    <n v="0"/>
    <n v="0"/>
    <n v="0"/>
    <n v="0"/>
  </r>
  <r>
    <s v="Guatemala"/>
    <x v="0"/>
    <x v="4"/>
    <x v="1"/>
    <x v="0"/>
    <n v="90000"/>
    <n v="0"/>
    <n v="0"/>
    <n v="0"/>
    <n v="0"/>
    <n v="4000"/>
    <n v="0"/>
    <n v="0"/>
    <n v="0"/>
    <n v="0"/>
  </r>
  <r>
    <s v="Guatemala"/>
    <x v="0"/>
    <x v="4"/>
    <x v="1"/>
    <x v="0"/>
    <n v="90000"/>
    <n v="0"/>
    <n v="0"/>
    <n v="0"/>
    <n v="0"/>
    <n v="4000"/>
    <n v="0"/>
    <n v="0"/>
    <n v="0"/>
    <n v="0"/>
  </r>
  <r>
    <s v="Guatemala"/>
    <x v="0"/>
    <x v="4"/>
    <x v="1"/>
    <x v="0"/>
    <n v="90000"/>
    <n v="0"/>
    <n v="0"/>
    <n v="0"/>
    <n v="0"/>
    <n v="4000"/>
    <n v="0"/>
    <n v="0"/>
    <n v="0"/>
    <n v="0"/>
  </r>
  <r>
    <s v="Guatemala"/>
    <x v="0"/>
    <x v="4"/>
    <x v="1"/>
    <x v="0"/>
    <n v="90000"/>
    <n v="0"/>
    <n v="0"/>
    <n v="0"/>
    <n v="0"/>
    <n v="4000"/>
    <n v="0"/>
    <n v="0"/>
    <n v="0"/>
    <n v="0"/>
  </r>
  <r>
    <s v="Guatemala"/>
    <x v="0"/>
    <x v="4"/>
    <x v="1"/>
    <x v="0"/>
    <n v="0"/>
    <n v="83333.333333333328"/>
    <n v="0"/>
    <n v="0"/>
    <n v="0"/>
    <n v="0"/>
    <n v="8333.3333333333339"/>
    <n v="0"/>
    <n v="0"/>
    <n v="0"/>
  </r>
  <r>
    <s v="Guatemala"/>
    <x v="0"/>
    <x v="4"/>
    <x v="1"/>
    <x v="0"/>
    <n v="0"/>
    <n v="83333.333333333328"/>
    <n v="0"/>
    <n v="0"/>
    <n v="0"/>
    <n v="0"/>
    <n v="8333.3333333333339"/>
    <n v="0"/>
    <n v="0"/>
    <n v="0"/>
  </r>
  <r>
    <s v="Guatemala"/>
    <x v="0"/>
    <x v="4"/>
    <x v="1"/>
    <x v="0"/>
    <n v="0"/>
    <n v="83333.333333333328"/>
    <n v="0"/>
    <n v="0"/>
    <n v="0"/>
    <n v="0"/>
    <n v="8333.3333333333339"/>
    <n v="0"/>
    <n v="0"/>
    <n v="0"/>
  </r>
  <r>
    <s v="Guatemala"/>
    <x v="0"/>
    <x v="4"/>
    <x v="1"/>
    <x v="0"/>
    <n v="0"/>
    <n v="0"/>
    <n v="100000"/>
    <n v="0"/>
    <n v="0"/>
    <n v="0"/>
    <n v="0"/>
    <n v="6666.666666666667"/>
    <n v="0"/>
    <n v="0"/>
  </r>
  <r>
    <s v="Guatemala"/>
    <x v="0"/>
    <x v="4"/>
    <x v="1"/>
    <x v="0"/>
    <n v="0"/>
    <n v="0"/>
    <n v="100000"/>
    <n v="0"/>
    <n v="0"/>
    <n v="0"/>
    <n v="0"/>
    <n v="6666.666666666667"/>
    <n v="0"/>
    <n v="0"/>
  </r>
  <r>
    <s v="Guatemala"/>
    <x v="0"/>
    <x v="4"/>
    <x v="1"/>
    <x v="0"/>
    <n v="0"/>
    <n v="0"/>
    <n v="100000"/>
    <n v="0"/>
    <n v="0"/>
    <n v="0"/>
    <n v="0"/>
    <n v="6666.666666666667"/>
    <n v="0"/>
    <n v="0"/>
  </r>
  <r>
    <s v="Guatemala"/>
    <x v="0"/>
    <x v="4"/>
    <x v="1"/>
    <x v="0"/>
    <n v="0"/>
    <n v="0"/>
    <n v="0"/>
    <n v="66666.666666666672"/>
    <n v="0"/>
    <n v="0"/>
    <n v="0"/>
    <n v="0"/>
    <n v="6666.666666666667"/>
    <n v="0"/>
  </r>
  <r>
    <s v="Guatemala"/>
    <x v="0"/>
    <x v="4"/>
    <x v="1"/>
    <x v="0"/>
    <n v="0"/>
    <n v="0"/>
    <n v="0"/>
    <n v="66666.666666666672"/>
    <n v="0"/>
    <n v="0"/>
    <n v="0"/>
    <n v="0"/>
    <n v="6666.666666666667"/>
    <n v="0"/>
  </r>
  <r>
    <s v="Guatemala"/>
    <x v="0"/>
    <x v="4"/>
    <x v="1"/>
    <x v="0"/>
    <n v="0"/>
    <n v="0"/>
    <n v="0"/>
    <n v="66666.666666666672"/>
    <n v="0"/>
    <n v="0"/>
    <n v="0"/>
    <n v="0"/>
    <n v="6666.666666666667"/>
    <n v="0"/>
  </r>
  <r>
    <s v="Guatemala"/>
    <x v="0"/>
    <x v="4"/>
    <x v="1"/>
    <x v="0"/>
    <n v="0"/>
    <n v="21250"/>
    <n v="21250"/>
    <n v="0"/>
    <n v="0"/>
    <n v="0"/>
    <n v="1875"/>
    <n v="1875"/>
    <n v="0"/>
    <n v="0"/>
  </r>
  <r>
    <s v="Guatemala"/>
    <x v="0"/>
    <x v="4"/>
    <x v="1"/>
    <x v="0"/>
    <n v="0"/>
    <n v="0"/>
    <n v="0"/>
    <n v="0"/>
    <n v="42500"/>
    <n v="0"/>
    <n v="0"/>
    <n v="0"/>
    <n v="0"/>
    <n v="3750"/>
  </r>
  <r>
    <s v="Guatemala"/>
    <x v="0"/>
    <x v="4"/>
    <x v="1"/>
    <x v="0"/>
    <n v="0"/>
    <n v="42500"/>
    <n v="0"/>
    <n v="0"/>
    <n v="0"/>
    <n v="0"/>
    <n v="3750"/>
    <n v="0"/>
    <n v="0"/>
    <n v="0"/>
  </r>
  <r>
    <s v="Guatemala"/>
    <x v="0"/>
    <x v="4"/>
    <x v="1"/>
    <x v="0"/>
    <n v="0"/>
    <n v="42500"/>
    <n v="0"/>
    <n v="0"/>
    <n v="0"/>
    <n v="0"/>
    <n v="3750"/>
    <n v="0"/>
    <n v="0"/>
    <n v="0"/>
  </r>
  <r>
    <s v="Maldives"/>
    <x v="3"/>
    <x v="1"/>
    <x v="3"/>
    <x v="1"/>
    <n v="103750"/>
    <n v="0"/>
    <n v="0"/>
    <n v="0"/>
    <n v="0"/>
    <n v="36250"/>
    <n v="0"/>
    <n v="0"/>
    <n v="0"/>
    <n v="0"/>
  </r>
  <r>
    <s v="Maldives"/>
    <x v="3"/>
    <x v="1"/>
    <x v="3"/>
    <x v="1"/>
    <n v="103750"/>
    <n v="0"/>
    <n v="0"/>
    <n v="0"/>
    <n v="0"/>
    <n v="36250"/>
    <n v="0"/>
    <n v="0"/>
    <n v="0"/>
    <n v="0"/>
  </r>
  <r>
    <s v="Maldives"/>
    <x v="3"/>
    <x v="1"/>
    <x v="3"/>
    <x v="1"/>
    <n v="103750"/>
    <n v="0"/>
    <n v="0"/>
    <n v="0"/>
    <n v="0"/>
    <n v="36250"/>
    <n v="0"/>
    <n v="0"/>
    <n v="0"/>
    <n v="0"/>
  </r>
  <r>
    <s v="Maldives"/>
    <x v="3"/>
    <x v="1"/>
    <x v="3"/>
    <x v="1"/>
    <n v="103750"/>
    <n v="0"/>
    <n v="0"/>
    <n v="0"/>
    <n v="0"/>
    <n v="36250"/>
    <n v="0"/>
    <n v="0"/>
    <n v="0"/>
    <n v="0"/>
  </r>
  <r>
    <s v="Maldives"/>
    <x v="3"/>
    <x v="1"/>
    <x v="3"/>
    <x v="1"/>
    <n v="0"/>
    <n v="60666.666666666664"/>
    <n v="60666.666666666664"/>
    <n v="60666.666666666664"/>
    <n v="0"/>
    <n v="0"/>
    <n v="19666.666666666668"/>
    <n v="19666.666666666668"/>
    <n v="19666.666666666668"/>
    <n v="0"/>
  </r>
  <r>
    <s v="Maldives"/>
    <x v="3"/>
    <x v="1"/>
    <x v="3"/>
    <x v="1"/>
    <n v="0"/>
    <n v="182000"/>
    <n v="0"/>
    <n v="0"/>
    <n v="0"/>
    <n v="0"/>
    <n v="59000"/>
    <n v="0"/>
    <n v="0"/>
    <n v="0"/>
  </r>
  <r>
    <s v="Maldives"/>
    <x v="3"/>
    <x v="1"/>
    <x v="3"/>
    <x v="1"/>
    <n v="0"/>
    <n v="0"/>
    <n v="182000"/>
    <n v="0"/>
    <n v="0"/>
    <n v="0"/>
    <n v="0"/>
    <n v="59000"/>
    <n v="0"/>
    <n v="0"/>
  </r>
  <r>
    <s v="Maldives"/>
    <x v="3"/>
    <x v="1"/>
    <x v="3"/>
    <x v="1"/>
    <n v="0"/>
    <n v="0"/>
    <n v="0"/>
    <n v="182000"/>
    <n v="0"/>
    <n v="0"/>
    <n v="0"/>
    <n v="0"/>
    <n v="59000"/>
    <n v="0"/>
  </r>
  <r>
    <s v="Maldives"/>
    <x v="3"/>
    <x v="1"/>
    <x v="3"/>
    <x v="1"/>
    <n v="0"/>
    <n v="60666.666666666664"/>
    <n v="60666.666666666664"/>
    <n v="60666.666666666664"/>
    <n v="0"/>
    <n v="0"/>
    <n v="19666.666666666668"/>
    <n v="19666.666666666668"/>
    <n v="19666.666666666668"/>
    <n v="0"/>
  </r>
  <r>
    <s v="South Africa"/>
    <x v="1"/>
    <x v="1"/>
    <x v="4"/>
    <x v="0"/>
    <n v="0"/>
    <n v="0"/>
    <n v="260000"/>
    <n v="0"/>
    <n v="0"/>
    <n v="0"/>
    <n v="0"/>
    <n v="1462353"/>
    <n v="0"/>
    <n v="0"/>
  </r>
  <r>
    <s v="South Africa"/>
    <x v="1"/>
    <x v="1"/>
    <x v="4"/>
    <x v="0"/>
    <n v="0"/>
    <n v="90000"/>
    <n v="0"/>
    <n v="0"/>
    <n v="0"/>
    <n v="0"/>
    <n v="0"/>
    <n v="0"/>
    <n v="0"/>
    <n v="0"/>
  </r>
  <r>
    <s v="South Africa"/>
    <x v="1"/>
    <x v="1"/>
    <x v="4"/>
    <x v="0"/>
    <n v="0"/>
    <n v="650000"/>
    <n v="0"/>
    <n v="0"/>
    <n v="0"/>
    <n v="0"/>
    <n v="148192"/>
    <n v="0"/>
    <n v="0"/>
    <n v="0"/>
  </r>
  <r>
    <s v="Nicaragua"/>
    <x v="0"/>
    <x v="2"/>
    <x v="0"/>
    <x v="0"/>
    <n v="0"/>
    <n v="0"/>
    <n v="0"/>
    <n v="0"/>
    <n v="39211.199999999997"/>
    <n v="0"/>
    <n v="0"/>
    <n v="0"/>
    <n v="0"/>
    <n v="24409"/>
  </r>
  <r>
    <s v="Nicaragua"/>
    <x v="0"/>
    <x v="2"/>
    <x v="0"/>
    <x v="0"/>
    <n v="0"/>
    <n v="0"/>
    <n v="0"/>
    <n v="0"/>
    <n v="39211.199999999997"/>
    <n v="0"/>
    <n v="0"/>
    <n v="0"/>
    <n v="0"/>
    <n v="24409"/>
  </r>
  <r>
    <s v="Nicaragua"/>
    <x v="0"/>
    <x v="2"/>
    <x v="0"/>
    <x v="0"/>
    <n v="0"/>
    <n v="39211.199999999997"/>
    <n v="0"/>
    <n v="0"/>
    <n v="0"/>
    <n v="0"/>
    <n v="24409"/>
    <n v="0"/>
    <n v="0"/>
    <n v="0"/>
  </r>
  <r>
    <s v="Nicaragua"/>
    <x v="0"/>
    <x v="2"/>
    <x v="0"/>
    <x v="0"/>
    <n v="0"/>
    <n v="0"/>
    <n v="39211.199999999997"/>
    <n v="0"/>
    <n v="0"/>
    <n v="0"/>
    <n v="0"/>
    <n v="24409"/>
    <n v="0"/>
    <n v="0"/>
  </r>
  <r>
    <s v="Nicaragua"/>
    <x v="0"/>
    <x v="2"/>
    <x v="0"/>
    <x v="0"/>
    <n v="0"/>
    <n v="0"/>
    <n v="0"/>
    <n v="0"/>
    <n v="39211.199999999997"/>
    <n v="0"/>
    <n v="0"/>
    <n v="0"/>
    <n v="0"/>
    <n v="24409"/>
  </r>
  <r>
    <s v="Nicaragua"/>
    <x v="0"/>
    <x v="2"/>
    <x v="0"/>
    <x v="0"/>
    <n v="66289.875"/>
    <n v="66289.875"/>
    <n v="0"/>
    <n v="0"/>
    <n v="0"/>
    <n v="666519.5"/>
    <n v="666519.5"/>
    <n v="0"/>
    <n v="0"/>
    <n v="0"/>
  </r>
  <r>
    <s v="Nicaragua"/>
    <x v="0"/>
    <x v="2"/>
    <x v="0"/>
    <x v="0"/>
    <n v="132579.75"/>
    <n v="0"/>
    <n v="0"/>
    <n v="0"/>
    <n v="0"/>
    <n v="1333039"/>
    <n v="0"/>
    <n v="0"/>
    <n v="0"/>
    <n v="0"/>
  </r>
  <r>
    <s v="Nicaragua"/>
    <x v="0"/>
    <x v="2"/>
    <x v="0"/>
    <x v="0"/>
    <n v="132579.75"/>
    <n v="0"/>
    <n v="0"/>
    <n v="0"/>
    <n v="0"/>
    <n v="1333039"/>
    <n v="0"/>
    <n v="0"/>
    <n v="0"/>
    <n v="0"/>
  </r>
  <r>
    <s v="Nicaragua"/>
    <x v="0"/>
    <x v="2"/>
    <x v="0"/>
    <x v="0"/>
    <n v="0"/>
    <n v="0"/>
    <n v="132579.75"/>
    <n v="0"/>
    <n v="0"/>
    <n v="0"/>
    <n v="0"/>
    <n v="1333039"/>
    <n v="0"/>
    <n v="0"/>
  </r>
  <r>
    <s v="Nicaragua"/>
    <x v="0"/>
    <x v="2"/>
    <x v="0"/>
    <x v="0"/>
    <n v="0"/>
    <n v="0"/>
    <n v="0"/>
    <n v="0"/>
    <n v="29195"/>
    <n v="0"/>
    <n v="0"/>
    <n v="0"/>
    <n v="0"/>
    <n v="18661.5"/>
  </r>
  <r>
    <s v="Nicaragua"/>
    <x v="0"/>
    <x v="2"/>
    <x v="0"/>
    <x v="0"/>
    <n v="0"/>
    <n v="14597.5"/>
    <n v="14597.5"/>
    <n v="0"/>
    <n v="0"/>
    <n v="0"/>
    <n v="9330.75"/>
    <n v="9330.75"/>
    <n v="0"/>
    <n v="0"/>
  </r>
  <r>
    <s v="Namibia"/>
    <x v="1"/>
    <x v="4"/>
    <x v="3"/>
    <x v="0"/>
    <n v="45000"/>
    <n v="45000"/>
    <n v="0"/>
    <n v="0"/>
    <n v="0"/>
    <n v="1500"/>
    <n v="1500"/>
    <n v="0"/>
    <n v="0"/>
    <n v="0"/>
  </r>
  <r>
    <s v="Namibia"/>
    <x v="1"/>
    <x v="4"/>
    <x v="3"/>
    <x v="0"/>
    <n v="45000"/>
    <n v="45000"/>
    <n v="0"/>
    <n v="0"/>
    <n v="0"/>
    <n v="1500"/>
    <n v="1500"/>
    <n v="0"/>
    <n v="0"/>
    <n v="0"/>
  </r>
  <r>
    <s v="Namibia"/>
    <x v="1"/>
    <x v="4"/>
    <x v="3"/>
    <x v="0"/>
    <n v="0"/>
    <n v="90000"/>
    <n v="0"/>
    <n v="0"/>
    <n v="0"/>
    <n v="0"/>
    <n v="3000"/>
    <n v="0"/>
    <n v="0"/>
    <n v="0"/>
  </r>
  <r>
    <s v="Namibia"/>
    <x v="1"/>
    <x v="4"/>
    <x v="3"/>
    <x v="0"/>
    <n v="45000"/>
    <n v="45000"/>
    <n v="0"/>
    <n v="0"/>
    <n v="0"/>
    <n v="1500"/>
    <n v="1500"/>
    <n v="0"/>
    <n v="0"/>
    <n v="0"/>
  </r>
  <r>
    <s v="Namibia"/>
    <x v="1"/>
    <x v="4"/>
    <x v="3"/>
    <x v="0"/>
    <n v="45000"/>
    <n v="45000"/>
    <n v="0"/>
    <n v="0"/>
    <n v="0"/>
    <n v="1500"/>
    <n v="1500"/>
    <n v="0"/>
    <n v="0"/>
    <n v="0"/>
  </r>
  <r>
    <s v="Namibia"/>
    <x v="1"/>
    <x v="4"/>
    <x v="3"/>
    <x v="0"/>
    <n v="50000"/>
    <n v="0"/>
    <n v="0"/>
    <n v="0"/>
    <n v="0"/>
    <n v="5000"/>
    <n v="0"/>
    <n v="0"/>
    <n v="0"/>
    <n v="0"/>
  </r>
  <r>
    <s v="Namibia"/>
    <x v="1"/>
    <x v="4"/>
    <x v="3"/>
    <x v="0"/>
    <n v="50000"/>
    <n v="0"/>
    <n v="0"/>
    <n v="0"/>
    <n v="0"/>
    <n v="5000"/>
    <n v="0"/>
    <n v="0"/>
    <n v="0"/>
    <n v="0"/>
  </r>
  <r>
    <s v="Namibia"/>
    <x v="1"/>
    <x v="4"/>
    <x v="3"/>
    <x v="0"/>
    <n v="50000"/>
    <n v="0"/>
    <n v="0"/>
    <n v="0"/>
    <n v="0"/>
    <n v="5000"/>
    <n v="0"/>
    <n v="0"/>
    <n v="0"/>
    <n v="0"/>
  </r>
  <r>
    <s v="Namibia"/>
    <x v="1"/>
    <x v="4"/>
    <x v="3"/>
    <x v="0"/>
    <n v="0"/>
    <n v="0"/>
    <n v="0"/>
    <n v="50000"/>
    <n v="0"/>
    <n v="0"/>
    <n v="0"/>
    <n v="0"/>
    <n v="5000"/>
    <n v="0"/>
  </r>
  <r>
    <s v="Namibia"/>
    <x v="1"/>
    <x v="4"/>
    <x v="3"/>
    <x v="0"/>
    <n v="0"/>
    <n v="0"/>
    <n v="0"/>
    <n v="50000"/>
    <n v="0"/>
    <n v="0"/>
    <n v="0"/>
    <n v="0"/>
    <n v="5000"/>
    <n v="0"/>
  </r>
  <r>
    <s v="Namibia"/>
    <x v="1"/>
    <x v="4"/>
    <x v="3"/>
    <x v="0"/>
    <n v="0"/>
    <n v="0"/>
    <n v="0"/>
    <n v="50000"/>
    <n v="0"/>
    <n v="0"/>
    <n v="0"/>
    <n v="0"/>
    <n v="5000"/>
    <n v="0"/>
  </r>
  <r>
    <s v="Namibia"/>
    <x v="1"/>
    <x v="4"/>
    <x v="3"/>
    <x v="0"/>
    <n v="0"/>
    <n v="125000"/>
    <n v="0"/>
    <n v="0"/>
    <n v="0"/>
    <n v="0"/>
    <n v="7500"/>
    <n v="0"/>
    <n v="0"/>
    <n v="0"/>
  </r>
  <r>
    <s v="Namibia"/>
    <x v="1"/>
    <x v="4"/>
    <x v="3"/>
    <x v="0"/>
    <n v="0"/>
    <n v="125000"/>
    <n v="0"/>
    <n v="0"/>
    <n v="0"/>
    <n v="0"/>
    <n v="7500"/>
    <n v="0"/>
    <n v="0"/>
    <n v="0"/>
  </r>
  <r>
    <s v="Morocco"/>
    <x v="1"/>
    <x v="4"/>
    <x v="0"/>
    <x v="0"/>
    <n v="0"/>
    <n v="30000"/>
    <n v="0"/>
    <n v="0"/>
    <n v="0"/>
    <n v="0"/>
    <n v="20000"/>
    <n v="0"/>
    <n v="0"/>
    <n v="0"/>
  </r>
  <r>
    <s v="Morocco"/>
    <x v="1"/>
    <x v="4"/>
    <x v="0"/>
    <x v="0"/>
    <n v="0"/>
    <n v="50000"/>
    <n v="0"/>
    <n v="0"/>
    <n v="0"/>
    <n v="0"/>
    <n v="10000"/>
    <n v="0"/>
    <n v="0"/>
    <n v="0"/>
  </r>
  <r>
    <s v="Morocco"/>
    <x v="1"/>
    <x v="4"/>
    <x v="0"/>
    <x v="0"/>
    <n v="0"/>
    <n v="30000"/>
    <n v="0"/>
    <n v="0"/>
    <n v="0"/>
    <n v="0"/>
    <n v="10000"/>
    <n v="0"/>
    <n v="0"/>
    <n v="0"/>
  </r>
  <r>
    <s v="Morocco"/>
    <x v="1"/>
    <x v="4"/>
    <x v="0"/>
    <x v="0"/>
    <n v="0"/>
    <n v="40000"/>
    <n v="0"/>
    <n v="0"/>
    <n v="0"/>
    <n v="0"/>
    <n v="20000"/>
    <n v="0"/>
    <n v="0"/>
    <n v="0"/>
  </r>
  <r>
    <s v="Morocco"/>
    <x v="1"/>
    <x v="4"/>
    <x v="0"/>
    <x v="0"/>
    <n v="0"/>
    <n v="40000"/>
    <n v="0"/>
    <n v="0"/>
    <n v="0"/>
    <n v="0"/>
    <n v="10000"/>
    <n v="0"/>
    <n v="0"/>
    <n v="0"/>
  </r>
  <r>
    <s v="Morocco"/>
    <x v="1"/>
    <x v="4"/>
    <x v="0"/>
    <x v="0"/>
    <n v="100000"/>
    <n v="0"/>
    <n v="0"/>
    <n v="0"/>
    <n v="0"/>
    <n v="30000"/>
    <n v="0"/>
    <n v="0"/>
    <n v="0"/>
    <n v="0"/>
  </r>
  <r>
    <s v="Morocco"/>
    <x v="1"/>
    <x v="4"/>
    <x v="0"/>
    <x v="0"/>
    <n v="150000"/>
    <n v="0"/>
    <n v="0"/>
    <n v="0"/>
    <n v="0"/>
    <n v="10000"/>
    <n v="0"/>
    <n v="0"/>
    <n v="0"/>
    <n v="0"/>
  </r>
  <r>
    <s v="Morocco"/>
    <x v="1"/>
    <x v="4"/>
    <x v="0"/>
    <x v="0"/>
    <n v="73636"/>
    <n v="0"/>
    <n v="0"/>
    <n v="0"/>
    <n v="0"/>
    <n v="20000"/>
    <n v="0"/>
    <n v="0"/>
    <n v="0"/>
    <n v="0"/>
  </r>
  <r>
    <s v="Morocco"/>
    <x v="1"/>
    <x v="4"/>
    <x v="0"/>
    <x v="0"/>
    <n v="400000"/>
    <n v="0"/>
    <n v="0"/>
    <n v="0"/>
    <n v="0"/>
    <n v="40000"/>
    <n v="0"/>
    <n v="0"/>
    <n v="0"/>
    <n v="0"/>
  </r>
  <r>
    <s v="Morocco"/>
    <x v="1"/>
    <x v="4"/>
    <x v="0"/>
    <x v="0"/>
    <n v="0"/>
    <n v="200000"/>
    <n v="0"/>
    <n v="0"/>
    <n v="0"/>
    <n v="0"/>
    <n v="10000"/>
    <n v="0"/>
    <n v="0"/>
    <n v="0"/>
  </r>
  <r>
    <s v="Morocco"/>
    <x v="1"/>
    <x v="4"/>
    <x v="0"/>
    <x v="0"/>
    <n v="0"/>
    <n v="50000"/>
    <n v="0"/>
    <n v="0"/>
    <n v="0"/>
    <n v="0"/>
    <n v="10000"/>
    <n v="0"/>
    <n v="0"/>
    <n v="0"/>
  </r>
  <r>
    <s v="Morocco"/>
    <x v="1"/>
    <x v="4"/>
    <x v="0"/>
    <x v="0"/>
    <n v="0"/>
    <n v="50000"/>
    <n v="0"/>
    <n v="0"/>
    <n v="0"/>
    <n v="0"/>
    <n v="20000"/>
    <n v="0"/>
    <n v="0"/>
    <n v="0"/>
  </r>
  <r>
    <s v="Morocco"/>
    <x v="1"/>
    <x v="4"/>
    <x v="0"/>
    <x v="0"/>
    <n v="0"/>
    <n v="0"/>
    <n v="0"/>
    <n v="75000"/>
    <n v="0"/>
    <n v="0"/>
    <n v="0"/>
    <n v="0"/>
    <n v="10000"/>
    <n v="0"/>
  </r>
  <r>
    <s v="Morocco"/>
    <x v="1"/>
    <x v="4"/>
    <x v="0"/>
    <x v="0"/>
    <n v="0"/>
    <n v="0"/>
    <n v="0"/>
    <n v="75000"/>
    <n v="0"/>
    <n v="0"/>
    <n v="0"/>
    <n v="0"/>
    <n v="30000"/>
    <n v="0"/>
  </r>
  <r>
    <s v="Montenegro"/>
    <x v="4"/>
    <x v="4"/>
    <x v="0"/>
    <x v="0"/>
    <n v="0"/>
    <n v="37500"/>
    <n v="0"/>
    <n v="37500"/>
    <n v="0"/>
    <n v="0"/>
    <n v="9375"/>
    <n v="0"/>
    <n v="9375"/>
    <n v="0"/>
  </r>
  <r>
    <s v="Montenegro"/>
    <x v="4"/>
    <x v="4"/>
    <x v="0"/>
    <x v="0"/>
    <n v="0"/>
    <n v="75000"/>
    <n v="0"/>
    <n v="0"/>
    <n v="0"/>
    <n v="0"/>
    <n v="18750"/>
    <n v="0"/>
    <n v="0"/>
    <n v="0"/>
  </r>
  <r>
    <s v="Montenegro"/>
    <x v="4"/>
    <x v="4"/>
    <x v="0"/>
    <x v="0"/>
    <n v="0"/>
    <n v="0"/>
    <n v="75000"/>
    <n v="0"/>
    <n v="0"/>
    <n v="0"/>
    <n v="0"/>
    <n v="18750"/>
    <n v="0"/>
    <n v="0"/>
  </r>
  <r>
    <s v="Montenegro"/>
    <x v="4"/>
    <x v="4"/>
    <x v="0"/>
    <x v="0"/>
    <n v="0"/>
    <n v="0"/>
    <n v="0"/>
    <n v="75000"/>
    <n v="0"/>
    <n v="0"/>
    <n v="0"/>
    <n v="0"/>
    <n v="18750"/>
    <n v="0"/>
  </r>
  <r>
    <s v="Montenegro"/>
    <x v="4"/>
    <x v="4"/>
    <x v="0"/>
    <x v="0"/>
    <n v="45000"/>
    <n v="45000"/>
    <n v="0"/>
    <n v="0"/>
    <n v="0"/>
    <n v="16666.666666666668"/>
    <n v="16666.666666666668"/>
    <n v="0"/>
    <n v="0"/>
    <n v="0"/>
  </r>
  <r>
    <s v="Montenegro"/>
    <x v="4"/>
    <x v="4"/>
    <x v="0"/>
    <x v="0"/>
    <n v="0"/>
    <n v="0"/>
    <n v="90000"/>
    <n v="0"/>
    <n v="0"/>
    <n v="0"/>
    <n v="0"/>
    <n v="33333.333333333336"/>
    <n v="0"/>
    <n v="0"/>
  </r>
  <r>
    <s v="Montenegro"/>
    <x v="4"/>
    <x v="4"/>
    <x v="0"/>
    <x v="0"/>
    <n v="0"/>
    <n v="0"/>
    <n v="0"/>
    <n v="0"/>
    <n v="90000"/>
    <n v="0"/>
    <n v="0"/>
    <n v="0"/>
    <n v="0"/>
    <n v="33333.333333333336"/>
  </r>
  <r>
    <s v="Montenegro"/>
    <x v="4"/>
    <x v="4"/>
    <x v="0"/>
    <x v="0"/>
    <n v="0"/>
    <n v="0"/>
    <n v="0"/>
    <n v="0"/>
    <n v="93666.666666666672"/>
    <n v="0"/>
    <n v="0"/>
    <n v="0"/>
    <n v="0"/>
    <n v="33333.333333333336"/>
  </r>
  <r>
    <s v="Montenegro"/>
    <x v="4"/>
    <x v="4"/>
    <x v="0"/>
    <x v="0"/>
    <n v="0"/>
    <n v="0"/>
    <n v="0"/>
    <n v="0"/>
    <n v="93666.666666666672"/>
    <n v="0"/>
    <n v="0"/>
    <n v="0"/>
    <n v="0"/>
    <n v="33333.333333333336"/>
  </r>
  <r>
    <s v="Montenegro"/>
    <x v="4"/>
    <x v="4"/>
    <x v="0"/>
    <x v="0"/>
    <n v="0"/>
    <n v="0"/>
    <n v="0"/>
    <n v="0"/>
    <n v="93666.666666666672"/>
    <n v="0"/>
    <n v="0"/>
    <n v="0"/>
    <n v="0"/>
    <n v="33333.333333333336"/>
  </r>
  <r>
    <s v="Montenegro"/>
    <x v="4"/>
    <x v="4"/>
    <x v="0"/>
    <x v="0"/>
    <n v="0"/>
    <n v="150000"/>
    <n v="0"/>
    <n v="0"/>
    <n v="0"/>
    <n v="0"/>
    <n v="0"/>
    <n v="0"/>
    <n v="0"/>
    <n v="0"/>
  </r>
  <r>
    <s v="Lebanon"/>
    <x v="3"/>
    <x v="4"/>
    <x v="2"/>
    <x v="0"/>
    <n v="0"/>
    <n v="0"/>
    <n v="0"/>
    <n v="0"/>
    <n v="125000"/>
    <n v="0"/>
    <n v="0"/>
    <n v="0"/>
    <n v="0"/>
    <n v="161500"/>
  </r>
  <r>
    <s v="Lebanon"/>
    <x v="3"/>
    <x v="4"/>
    <x v="2"/>
    <x v="0"/>
    <n v="0"/>
    <n v="41666.666666666664"/>
    <n v="41666.666666666664"/>
    <n v="41666.666666666664"/>
    <n v="0"/>
    <n v="0"/>
    <n v="53833.333333333336"/>
    <n v="53833.333333333336"/>
    <n v="53833.333333333336"/>
    <n v="0"/>
  </r>
  <r>
    <s v="Lebanon"/>
    <x v="3"/>
    <x v="4"/>
    <x v="2"/>
    <x v="0"/>
    <n v="58333.333333333336"/>
    <n v="0"/>
    <n v="0"/>
    <n v="0"/>
    <n v="0"/>
    <n v="0"/>
    <n v="0"/>
    <n v="0"/>
    <n v="0"/>
    <n v="0"/>
  </r>
  <r>
    <s v="Lebanon"/>
    <x v="3"/>
    <x v="4"/>
    <x v="2"/>
    <x v="0"/>
    <n v="0"/>
    <n v="19444.444444444445"/>
    <n v="19444.444444444445"/>
    <n v="19444.444444444445"/>
    <n v="0"/>
    <n v="0"/>
    <n v="0"/>
    <n v="0"/>
    <n v="0"/>
    <n v="0"/>
  </r>
  <r>
    <s v="Lebanon"/>
    <x v="3"/>
    <x v="4"/>
    <x v="2"/>
    <x v="0"/>
    <n v="0"/>
    <n v="0"/>
    <n v="0"/>
    <n v="0"/>
    <n v="58333.333333333336"/>
    <n v="0"/>
    <n v="0"/>
    <n v="0"/>
    <n v="0"/>
    <n v="0"/>
  </r>
  <r>
    <s v="Lebanon"/>
    <x v="3"/>
    <x v="4"/>
    <x v="2"/>
    <x v="0"/>
    <n v="112500"/>
    <n v="0"/>
    <n v="0"/>
    <n v="0"/>
    <n v="0"/>
    <n v="77250"/>
    <n v="0"/>
    <n v="0"/>
    <n v="0"/>
    <n v="0"/>
  </r>
  <r>
    <s v="Lebanon"/>
    <x v="3"/>
    <x v="4"/>
    <x v="2"/>
    <x v="0"/>
    <n v="0"/>
    <n v="0"/>
    <n v="0"/>
    <n v="0"/>
    <n v="112500"/>
    <n v="0"/>
    <n v="0"/>
    <n v="0"/>
    <n v="0"/>
    <n v="77250"/>
  </r>
  <r>
    <s v="Lebanon"/>
    <x v="3"/>
    <x v="4"/>
    <x v="2"/>
    <x v="0"/>
    <n v="0"/>
    <n v="37500"/>
    <n v="37500"/>
    <n v="37500"/>
    <n v="0"/>
    <n v="0"/>
    <n v="25750"/>
    <n v="25750"/>
    <n v="25750"/>
    <n v="0"/>
  </r>
  <r>
    <s v="Lebanon"/>
    <x v="3"/>
    <x v="4"/>
    <x v="2"/>
    <x v="0"/>
    <n v="0"/>
    <n v="0"/>
    <n v="0"/>
    <n v="0"/>
    <n v="112500"/>
    <n v="0"/>
    <n v="0"/>
    <n v="0"/>
    <n v="0"/>
    <n v="77250"/>
  </r>
  <r>
    <s v="Lebanon"/>
    <x v="3"/>
    <x v="4"/>
    <x v="2"/>
    <x v="0"/>
    <n v="0"/>
    <n v="0"/>
    <n v="0"/>
    <n v="0"/>
    <n v="25000"/>
    <n v="0"/>
    <n v="0"/>
    <n v="0"/>
    <n v="0"/>
    <n v="0"/>
  </r>
  <r>
    <s v="Lao People's Democratic Republic"/>
    <x v="3"/>
    <x v="1"/>
    <x v="0"/>
    <x v="1"/>
    <n v="0"/>
    <n v="135714.28571428571"/>
    <n v="0"/>
    <n v="0"/>
    <n v="0"/>
    <n v="0"/>
    <n v="14285.714285714286"/>
    <n v="0"/>
    <n v="0"/>
    <n v="0"/>
  </r>
  <r>
    <s v="Lao People's Democratic Republic"/>
    <x v="3"/>
    <x v="1"/>
    <x v="0"/>
    <x v="1"/>
    <n v="0"/>
    <n v="135714.28571428571"/>
    <n v="0"/>
    <n v="0"/>
    <n v="0"/>
    <n v="0"/>
    <n v="14285.714285714286"/>
    <n v="0"/>
    <n v="0"/>
    <n v="0"/>
  </r>
  <r>
    <s v="Lao People's Democratic Republic"/>
    <x v="3"/>
    <x v="1"/>
    <x v="0"/>
    <x v="1"/>
    <n v="135714.28571428571"/>
    <n v="0"/>
    <n v="0"/>
    <n v="0"/>
    <n v="0"/>
    <n v="14285.714285714286"/>
    <n v="0"/>
    <n v="0"/>
    <n v="0"/>
    <n v="0"/>
  </r>
  <r>
    <s v="Lao People's Democratic Republic"/>
    <x v="3"/>
    <x v="1"/>
    <x v="0"/>
    <x v="1"/>
    <n v="135714.28571428571"/>
    <n v="0"/>
    <n v="0"/>
    <n v="0"/>
    <n v="0"/>
    <n v="14285.714285714286"/>
    <n v="0"/>
    <n v="0"/>
    <n v="0"/>
    <n v="0"/>
  </r>
  <r>
    <s v="Lao People's Democratic Republic"/>
    <x v="3"/>
    <x v="1"/>
    <x v="0"/>
    <x v="1"/>
    <n v="135714.28571428571"/>
    <n v="0"/>
    <n v="0"/>
    <n v="0"/>
    <n v="0"/>
    <n v="14285.714285714286"/>
    <n v="0"/>
    <n v="0"/>
    <n v="0"/>
    <n v="0"/>
  </r>
  <r>
    <s v="Lao People's Democratic Republic"/>
    <x v="3"/>
    <x v="1"/>
    <x v="0"/>
    <x v="1"/>
    <n v="135714.28571428571"/>
    <n v="0"/>
    <n v="0"/>
    <n v="0"/>
    <n v="0"/>
    <n v="14285.714285714286"/>
    <n v="0"/>
    <n v="0"/>
    <n v="0"/>
    <n v="0"/>
  </r>
  <r>
    <s v="Lao People's Democratic Republic"/>
    <x v="3"/>
    <x v="1"/>
    <x v="0"/>
    <x v="1"/>
    <n v="0"/>
    <n v="135714.28571428571"/>
    <n v="0"/>
    <n v="0"/>
    <n v="0"/>
    <n v="0"/>
    <n v="14285.714285714286"/>
    <n v="0"/>
    <n v="0"/>
    <n v="0"/>
  </r>
  <r>
    <s v="Kenya"/>
    <x v="1"/>
    <x v="3"/>
    <x v="4"/>
    <x v="0"/>
    <n v="0"/>
    <n v="227273"/>
    <n v="0"/>
    <n v="0"/>
    <n v="0"/>
    <n v="0"/>
    <n v="200000"/>
    <n v="0"/>
    <n v="0"/>
    <n v="0"/>
  </r>
  <r>
    <s v="Kenya"/>
    <x v="1"/>
    <x v="3"/>
    <x v="4"/>
    <x v="0"/>
    <n v="0"/>
    <n v="0"/>
    <n v="0"/>
    <n v="0"/>
    <n v="227273"/>
    <n v="0"/>
    <n v="0"/>
    <n v="0"/>
    <n v="0"/>
    <n v="200000"/>
  </r>
  <r>
    <s v="Kenya"/>
    <x v="1"/>
    <x v="3"/>
    <x v="4"/>
    <x v="0"/>
    <n v="0"/>
    <n v="0"/>
    <n v="0"/>
    <n v="0"/>
    <n v="318182"/>
    <n v="0"/>
    <n v="0"/>
    <n v="0"/>
    <n v="0"/>
    <n v="300000"/>
  </r>
  <r>
    <s v="Kenya"/>
    <x v="1"/>
    <x v="3"/>
    <x v="4"/>
    <x v="0"/>
    <n v="0"/>
    <n v="0"/>
    <n v="0"/>
    <n v="0"/>
    <n v="136364"/>
    <n v="0"/>
    <n v="0"/>
    <n v="0"/>
    <n v="0"/>
    <n v="300000"/>
  </r>
  <r>
    <s v="Indonesia"/>
    <x v="3"/>
    <x v="4"/>
    <x v="3"/>
    <x v="0"/>
    <n v="0"/>
    <n v="0"/>
    <n v="0"/>
    <n v="0"/>
    <n v="80000"/>
    <n v="0"/>
    <n v="0"/>
    <n v="0"/>
    <n v="0"/>
    <n v="40000"/>
  </r>
  <r>
    <s v="Indonesia"/>
    <x v="3"/>
    <x v="4"/>
    <x v="3"/>
    <x v="0"/>
    <n v="0"/>
    <n v="0"/>
    <n v="0"/>
    <n v="0"/>
    <n v="80000"/>
    <n v="0"/>
    <n v="0"/>
    <n v="0"/>
    <n v="0"/>
    <n v="40000"/>
  </r>
  <r>
    <s v="Indonesia"/>
    <x v="3"/>
    <x v="4"/>
    <x v="3"/>
    <x v="0"/>
    <n v="0"/>
    <n v="0"/>
    <n v="0"/>
    <n v="0"/>
    <n v="80000"/>
    <n v="0"/>
    <n v="0"/>
    <n v="0"/>
    <n v="0"/>
    <n v="40000"/>
  </r>
  <r>
    <s v="Indonesia"/>
    <x v="3"/>
    <x v="4"/>
    <x v="3"/>
    <x v="0"/>
    <n v="0"/>
    <n v="0"/>
    <n v="0"/>
    <n v="80000"/>
    <n v="0"/>
    <n v="0"/>
    <n v="0"/>
    <n v="0"/>
    <n v="40000"/>
    <n v="0"/>
  </r>
  <r>
    <s v="Indonesia"/>
    <x v="3"/>
    <x v="4"/>
    <x v="3"/>
    <x v="0"/>
    <n v="0"/>
    <n v="0"/>
    <n v="0"/>
    <n v="0"/>
    <n v="80000"/>
    <n v="0"/>
    <n v="0"/>
    <n v="0"/>
    <n v="0"/>
    <n v="40000"/>
  </r>
  <r>
    <s v="Indonesia"/>
    <x v="3"/>
    <x v="4"/>
    <x v="3"/>
    <x v="0"/>
    <n v="125714.28571428571"/>
    <n v="0"/>
    <n v="0"/>
    <n v="0"/>
    <n v="0"/>
    <n v="64285.714285714283"/>
    <n v="0"/>
    <n v="0"/>
    <n v="0"/>
    <n v="0"/>
  </r>
  <r>
    <s v="Indonesia"/>
    <x v="3"/>
    <x v="4"/>
    <x v="3"/>
    <x v="0"/>
    <n v="125714.28571428571"/>
    <n v="0"/>
    <n v="0"/>
    <n v="0"/>
    <n v="0"/>
    <n v="64285.714285714283"/>
    <n v="0"/>
    <n v="0"/>
    <n v="0"/>
    <n v="0"/>
  </r>
  <r>
    <s v="Indonesia"/>
    <x v="3"/>
    <x v="4"/>
    <x v="3"/>
    <x v="0"/>
    <n v="125714.28571428571"/>
    <n v="0"/>
    <n v="0"/>
    <n v="0"/>
    <n v="0"/>
    <n v="64285.714285714283"/>
    <n v="0"/>
    <n v="0"/>
    <n v="0"/>
    <n v="0"/>
  </r>
  <r>
    <s v="Indonesia"/>
    <x v="3"/>
    <x v="4"/>
    <x v="3"/>
    <x v="0"/>
    <n v="125714.28571428571"/>
    <n v="0"/>
    <n v="0"/>
    <n v="0"/>
    <n v="0"/>
    <n v="64285.714285714283"/>
    <n v="0"/>
    <n v="0"/>
    <n v="0"/>
    <n v="0"/>
  </r>
  <r>
    <s v="Indonesia"/>
    <x v="3"/>
    <x v="4"/>
    <x v="3"/>
    <x v="0"/>
    <n v="125714.28571428571"/>
    <n v="0"/>
    <n v="0"/>
    <n v="0"/>
    <n v="0"/>
    <n v="64285.714285714283"/>
    <n v="0"/>
    <n v="0"/>
    <n v="0"/>
    <n v="0"/>
  </r>
  <r>
    <s v="Indonesia"/>
    <x v="3"/>
    <x v="4"/>
    <x v="3"/>
    <x v="0"/>
    <n v="0"/>
    <n v="125714.28571428571"/>
    <n v="0"/>
    <n v="0"/>
    <n v="0"/>
    <n v="0"/>
    <n v="64285.714285714283"/>
    <n v="0"/>
    <n v="0"/>
    <n v="0"/>
  </r>
  <r>
    <s v="Indonesia"/>
    <x v="3"/>
    <x v="4"/>
    <x v="3"/>
    <x v="0"/>
    <n v="0"/>
    <n v="125714.28571428571"/>
    <n v="0"/>
    <n v="0"/>
    <n v="0"/>
    <n v="0"/>
    <n v="64285.714285714283"/>
    <n v="0"/>
    <n v="0"/>
    <n v="0"/>
  </r>
  <r>
    <s v="Indonesia"/>
    <x v="3"/>
    <x v="4"/>
    <x v="3"/>
    <x v="0"/>
    <n v="0"/>
    <n v="90000"/>
    <n v="0"/>
    <n v="0"/>
    <n v="0"/>
    <n v="0"/>
    <n v="50000"/>
    <n v="0"/>
    <n v="0"/>
    <n v="0"/>
  </r>
  <r>
    <s v="Indonesia"/>
    <x v="3"/>
    <x v="4"/>
    <x v="3"/>
    <x v="0"/>
    <n v="0"/>
    <n v="90000"/>
    <n v="0"/>
    <n v="0"/>
    <n v="0"/>
    <n v="0"/>
    <n v="50000"/>
    <n v="0"/>
    <n v="0"/>
    <n v="0"/>
  </r>
  <r>
    <s v="Indonesia"/>
    <x v="3"/>
    <x v="4"/>
    <x v="3"/>
    <x v="0"/>
    <n v="0"/>
    <n v="90000"/>
    <n v="0"/>
    <n v="0"/>
    <n v="0"/>
    <n v="0"/>
    <n v="50000"/>
    <n v="0"/>
    <n v="0"/>
    <n v="0"/>
  </r>
  <r>
    <s v="Indonesia"/>
    <x v="3"/>
    <x v="4"/>
    <x v="3"/>
    <x v="0"/>
    <n v="0"/>
    <n v="90000"/>
    <n v="0"/>
    <n v="0"/>
    <n v="0"/>
    <n v="0"/>
    <n v="50000"/>
    <n v="0"/>
    <n v="0"/>
    <n v="0"/>
  </r>
  <r>
    <s v="Indonesia"/>
    <x v="3"/>
    <x v="4"/>
    <x v="3"/>
    <x v="0"/>
    <n v="0"/>
    <n v="90000"/>
    <n v="0"/>
    <n v="0"/>
    <n v="0"/>
    <n v="0"/>
    <n v="50000"/>
    <n v="0"/>
    <n v="0"/>
    <n v="0"/>
  </r>
  <r>
    <s v="India"/>
    <x v="3"/>
    <x v="4"/>
    <x v="3"/>
    <x v="0"/>
    <n v="0"/>
    <n v="0"/>
    <n v="0"/>
    <n v="0"/>
    <n v="220000"/>
    <n v="0"/>
    <n v="0"/>
    <n v="0"/>
    <n v="0"/>
    <n v="100000"/>
  </r>
  <r>
    <s v="India"/>
    <x v="3"/>
    <x v="4"/>
    <x v="3"/>
    <x v="0"/>
    <n v="0"/>
    <n v="0"/>
    <n v="0"/>
    <n v="0"/>
    <n v="75000"/>
    <n v="0"/>
    <n v="0"/>
    <n v="0"/>
    <n v="0"/>
    <n v="30000"/>
  </r>
  <r>
    <s v="India"/>
    <x v="3"/>
    <x v="4"/>
    <x v="3"/>
    <x v="0"/>
    <n v="0"/>
    <n v="100000"/>
    <n v="0"/>
    <n v="0"/>
    <n v="0"/>
    <n v="0"/>
    <n v="140000"/>
    <n v="0"/>
    <n v="0"/>
    <n v="0"/>
  </r>
  <r>
    <s v="India"/>
    <x v="3"/>
    <x v="4"/>
    <x v="3"/>
    <x v="0"/>
    <n v="0"/>
    <n v="0"/>
    <n v="0"/>
    <n v="0"/>
    <n v="120000"/>
    <n v="0"/>
    <n v="0"/>
    <n v="0"/>
    <n v="0"/>
    <n v="50000"/>
  </r>
  <r>
    <s v="India"/>
    <x v="3"/>
    <x v="4"/>
    <x v="3"/>
    <x v="0"/>
    <n v="0"/>
    <n v="0"/>
    <n v="0"/>
    <n v="0"/>
    <n v="260000"/>
    <n v="0"/>
    <n v="0"/>
    <n v="0"/>
    <n v="0"/>
    <n v="60000"/>
  </r>
  <r>
    <s v="India"/>
    <x v="3"/>
    <x v="4"/>
    <x v="3"/>
    <x v="0"/>
    <n v="50000"/>
    <n v="0"/>
    <n v="0"/>
    <n v="0"/>
    <n v="0"/>
    <n v="0"/>
    <n v="0"/>
    <n v="0"/>
    <n v="0"/>
    <n v="0"/>
  </r>
  <r>
    <s v="India"/>
    <x v="3"/>
    <x v="4"/>
    <x v="3"/>
    <x v="0"/>
    <n v="100000"/>
    <n v="0"/>
    <n v="0"/>
    <n v="0"/>
    <n v="0"/>
    <n v="150000"/>
    <n v="0"/>
    <n v="0"/>
    <n v="0"/>
    <n v="0"/>
  </r>
  <r>
    <s v="India"/>
    <x v="3"/>
    <x v="4"/>
    <x v="3"/>
    <x v="0"/>
    <n v="200000"/>
    <n v="0"/>
    <n v="0"/>
    <n v="0"/>
    <n v="0"/>
    <n v="50000"/>
    <n v="0"/>
    <n v="0"/>
    <n v="0"/>
    <n v="0"/>
  </r>
  <r>
    <s v="India"/>
    <x v="3"/>
    <x v="4"/>
    <x v="3"/>
    <x v="0"/>
    <n v="150000"/>
    <n v="0"/>
    <n v="0"/>
    <n v="0"/>
    <n v="0"/>
    <n v="50000"/>
    <n v="0"/>
    <n v="0"/>
    <n v="0"/>
    <n v="0"/>
  </r>
  <r>
    <s v="India"/>
    <x v="3"/>
    <x v="4"/>
    <x v="3"/>
    <x v="0"/>
    <n v="152000"/>
    <n v="0"/>
    <n v="0"/>
    <n v="0"/>
    <n v="0"/>
    <n v="50000"/>
    <n v="0"/>
    <n v="0"/>
    <n v="0"/>
    <n v="0"/>
  </r>
  <r>
    <s v="India"/>
    <x v="3"/>
    <x v="4"/>
    <x v="3"/>
    <x v="0"/>
    <n v="200000"/>
    <n v="0"/>
    <n v="0"/>
    <n v="0"/>
    <n v="0"/>
    <n v="50000"/>
    <n v="0"/>
    <n v="0"/>
    <n v="0"/>
    <n v="0"/>
  </r>
  <r>
    <s v="India"/>
    <x v="3"/>
    <x v="4"/>
    <x v="3"/>
    <x v="0"/>
    <n v="200000"/>
    <n v="0"/>
    <n v="0"/>
    <n v="0"/>
    <n v="0"/>
    <n v="50000"/>
    <n v="0"/>
    <n v="0"/>
    <n v="0"/>
    <n v="0"/>
  </r>
  <r>
    <s v="India"/>
    <x v="3"/>
    <x v="4"/>
    <x v="3"/>
    <x v="0"/>
    <n v="0"/>
    <n v="0"/>
    <n v="0"/>
    <n v="0"/>
    <n v="60000"/>
    <n v="0"/>
    <n v="0"/>
    <n v="0"/>
    <n v="0"/>
    <n v="10000"/>
  </r>
  <r>
    <s v="India"/>
    <x v="3"/>
    <x v="4"/>
    <x v="3"/>
    <x v="0"/>
    <n v="0"/>
    <n v="0"/>
    <n v="0"/>
    <n v="0"/>
    <n v="65000"/>
    <n v="0"/>
    <n v="0"/>
    <n v="0"/>
    <n v="0"/>
    <n v="20000"/>
  </r>
  <r>
    <s v="India"/>
    <x v="3"/>
    <x v="4"/>
    <x v="3"/>
    <x v="0"/>
    <n v="0"/>
    <n v="50000"/>
    <n v="50000"/>
    <n v="0"/>
    <n v="0"/>
    <n v="0"/>
    <n v="0"/>
    <n v="0"/>
    <n v="0"/>
    <n v="0"/>
  </r>
  <r>
    <s v="India"/>
    <x v="3"/>
    <x v="4"/>
    <x v="3"/>
    <x v="0"/>
    <n v="0"/>
    <n v="0"/>
    <n v="0"/>
    <n v="0"/>
    <n v="300000"/>
    <n v="0"/>
    <n v="0"/>
    <n v="0"/>
    <n v="0"/>
    <n v="50000"/>
  </r>
  <r>
    <s v="India"/>
    <x v="3"/>
    <x v="4"/>
    <x v="3"/>
    <x v="0"/>
    <n v="0"/>
    <n v="0"/>
    <n v="0"/>
    <n v="140000"/>
    <n v="0"/>
    <n v="0"/>
    <n v="0"/>
    <n v="0"/>
    <n v="100000"/>
    <n v="0"/>
  </r>
  <r>
    <s v="India"/>
    <x v="3"/>
    <x v="4"/>
    <x v="3"/>
    <x v="0"/>
    <n v="0"/>
    <n v="0"/>
    <n v="0"/>
    <n v="0"/>
    <n v="100000"/>
    <n v="0"/>
    <n v="0"/>
    <n v="0"/>
    <n v="0"/>
    <n v="0"/>
  </r>
  <r>
    <s v="India"/>
    <x v="3"/>
    <x v="4"/>
    <x v="3"/>
    <x v="0"/>
    <n v="0"/>
    <n v="0"/>
    <n v="0"/>
    <n v="0"/>
    <n v="20000"/>
    <n v="0"/>
    <n v="0"/>
    <n v="0"/>
    <n v="0"/>
    <n v="0"/>
  </r>
  <r>
    <s v="India"/>
    <x v="3"/>
    <x v="4"/>
    <x v="3"/>
    <x v="0"/>
    <n v="238000"/>
    <n v="0"/>
    <n v="0"/>
    <n v="0"/>
    <n v="0"/>
    <n v="40000"/>
    <n v="0"/>
    <n v="0"/>
    <n v="0"/>
    <n v="0"/>
  </r>
  <r>
    <s v="India"/>
    <x v="3"/>
    <x v="4"/>
    <x v="3"/>
    <x v="0"/>
    <n v="0"/>
    <n v="100000"/>
    <n v="100000"/>
    <n v="0"/>
    <n v="0"/>
    <n v="0"/>
    <n v="0"/>
    <n v="0"/>
    <n v="0"/>
    <n v="0"/>
  </r>
  <r>
    <s v="India"/>
    <x v="3"/>
    <x v="4"/>
    <x v="3"/>
    <x v="0"/>
    <n v="0"/>
    <n v="0"/>
    <n v="0"/>
    <n v="100000"/>
    <n v="0"/>
    <n v="0"/>
    <n v="0"/>
    <n v="0"/>
    <n v="0"/>
    <n v="0"/>
  </r>
  <r>
    <s v="India"/>
    <x v="3"/>
    <x v="4"/>
    <x v="3"/>
    <x v="0"/>
    <n v="0"/>
    <n v="0"/>
    <n v="0"/>
    <n v="190000"/>
    <n v="0"/>
    <n v="0"/>
    <n v="0"/>
    <n v="0"/>
    <n v="0"/>
    <n v="0"/>
  </r>
  <r>
    <s v="India"/>
    <x v="3"/>
    <x v="4"/>
    <x v="3"/>
    <x v="0"/>
    <n v="0"/>
    <n v="0"/>
    <n v="0"/>
    <n v="230000"/>
    <n v="0"/>
    <n v="0"/>
    <n v="0"/>
    <n v="0"/>
    <n v="0"/>
    <n v="0"/>
  </r>
  <r>
    <s v="India"/>
    <x v="3"/>
    <x v="4"/>
    <x v="3"/>
    <x v="0"/>
    <n v="0"/>
    <n v="0"/>
    <n v="0"/>
    <n v="0"/>
    <n v="50000"/>
    <n v="0"/>
    <n v="0"/>
    <n v="0"/>
    <n v="0"/>
    <n v="0"/>
  </r>
  <r>
    <s v="Mauritius"/>
    <x v="1"/>
    <x v="4"/>
    <x v="3"/>
    <x v="1"/>
    <n v="168333.33333333334"/>
    <n v="0"/>
    <n v="0"/>
    <n v="0"/>
    <n v="0"/>
    <n v="91666.666666666672"/>
    <n v="0"/>
    <n v="0"/>
    <n v="0"/>
    <n v="0"/>
  </r>
  <r>
    <s v="Mauritius"/>
    <x v="1"/>
    <x v="4"/>
    <x v="3"/>
    <x v="1"/>
    <n v="168333.33333333334"/>
    <n v="0"/>
    <n v="0"/>
    <n v="0"/>
    <n v="0"/>
    <n v="91666.666666666672"/>
    <n v="0"/>
    <n v="0"/>
    <n v="0"/>
    <n v="0"/>
  </r>
  <r>
    <s v="Mauritius"/>
    <x v="1"/>
    <x v="4"/>
    <x v="3"/>
    <x v="1"/>
    <n v="168333.33333333334"/>
    <n v="0"/>
    <n v="0"/>
    <n v="0"/>
    <n v="0"/>
    <n v="91666.666666666672"/>
    <n v="0"/>
    <n v="0"/>
    <n v="0"/>
    <n v="0"/>
  </r>
  <r>
    <s v="Mauritius"/>
    <x v="1"/>
    <x v="4"/>
    <x v="3"/>
    <x v="1"/>
    <n v="168333.33333333334"/>
    <n v="0"/>
    <n v="0"/>
    <n v="0"/>
    <n v="0"/>
    <n v="91666.666666666672"/>
    <n v="0"/>
    <n v="0"/>
    <n v="0"/>
    <n v="0"/>
  </r>
  <r>
    <s v="Mauritius"/>
    <x v="1"/>
    <x v="4"/>
    <x v="3"/>
    <x v="1"/>
    <n v="168333.33333333334"/>
    <n v="0"/>
    <n v="0"/>
    <n v="0"/>
    <n v="0"/>
    <n v="91666.666666666672"/>
    <n v="0"/>
    <n v="0"/>
    <n v="0"/>
    <n v="0"/>
  </r>
  <r>
    <s v="Mauritius"/>
    <x v="1"/>
    <x v="4"/>
    <x v="3"/>
    <x v="1"/>
    <n v="168333.33333333334"/>
    <n v="0"/>
    <n v="0"/>
    <n v="0"/>
    <n v="0"/>
    <n v="91666.666666666672"/>
    <n v="0"/>
    <n v="0"/>
    <n v="0"/>
    <n v="0"/>
  </r>
  <r>
    <s v="Mauritius"/>
    <x v="1"/>
    <x v="4"/>
    <x v="3"/>
    <x v="1"/>
    <n v="0"/>
    <n v="50000"/>
    <n v="0"/>
    <n v="0"/>
    <n v="0"/>
    <n v="0"/>
    <n v="35000"/>
    <n v="0"/>
    <n v="0"/>
    <n v="0"/>
  </r>
  <r>
    <s v="Mauritius"/>
    <x v="1"/>
    <x v="4"/>
    <x v="3"/>
    <x v="1"/>
    <n v="50000"/>
    <n v="0"/>
    <n v="0"/>
    <n v="0"/>
    <n v="0"/>
    <n v="35000"/>
    <n v="0"/>
    <n v="0"/>
    <n v="0"/>
    <n v="0"/>
  </r>
  <r>
    <s v="Mauritius"/>
    <x v="1"/>
    <x v="4"/>
    <x v="3"/>
    <x v="1"/>
    <n v="13750"/>
    <n v="13750"/>
    <n v="0"/>
    <n v="0"/>
    <n v="0"/>
    <n v="20000"/>
    <n v="20000"/>
    <n v="0"/>
    <n v="0"/>
    <n v="0"/>
  </r>
  <r>
    <s v="Mauritius"/>
    <x v="1"/>
    <x v="4"/>
    <x v="3"/>
    <x v="1"/>
    <n v="27500"/>
    <n v="0"/>
    <n v="0"/>
    <n v="0"/>
    <n v="0"/>
    <n v="40000"/>
    <n v="0"/>
    <n v="0"/>
    <n v="0"/>
    <n v="0"/>
  </r>
  <r>
    <s v="Malawi"/>
    <x v="1"/>
    <x v="1"/>
    <x v="3"/>
    <x v="1"/>
    <n v="0"/>
    <n v="104000"/>
    <n v="0"/>
    <n v="0"/>
    <n v="0"/>
    <n v="0"/>
    <n v="20000"/>
    <n v="0"/>
    <n v="0"/>
    <n v="0"/>
  </r>
  <r>
    <s v="Malawi"/>
    <x v="1"/>
    <x v="1"/>
    <x v="3"/>
    <x v="1"/>
    <n v="0"/>
    <n v="104000"/>
    <n v="0"/>
    <n v="0"/>
    <n v="0"/>
    <n v="0"/>
    <n v="20000"/>
    <n v="0"/>
    <n v="0"/>
    <n v="0"/>
  </r>
  <r>
    <s v="Malawi"/>
    <x v="1"/>
    <x v="1"/>
    <x v="3"/>
    <x v="1"/>
    <n v="34666.666666666664"/>
    <n v="34666.666666666664"/>
    <n v="0"/>
    <n v="34666.666666666664"/>
    <n v="0"/>
    <n v="6666.666666666667"/>
    <n v="6666.666666666667"/>
    <n v="0"/>
    <n v="6666.666666666667"/>
    <n v="0"/>
  </r>
  <r>
    <s v="Malawi"/>
    <x v="1"/>
    <x v="1"/>
    <x v="3"/>
    <x v="1"/>
    <n v="0"/>
    <n v="0"/>
    <n v="0"/>
    <n v="0"/>
    <n v="104000"/>
    <n v="0"/>
    <n v="0"/>
    <n v="0"/>
    <n v="0"/>
    <n v="20000"/>
  </r>
  <r>
    <s v="Malawi"/>
    <x v="1"/>
    <x v="1"/>
    <x v="3"/>
    <x v="1"/>
    <n v="104000"/>
    <n v="0"/>
    <n v="0"/>
    <n v="0"/>
    <n v="0"/>
    <n v="20000"/>
    <n v="0"/>
    <n v="0"/>
    <n v="0"/>
    <n v="0"/>
  </r>
  <r>
    <s v="Malawi"/>
    <x v="1"/>
    <x v="1"/>
    <x v="3"/>
    <x v="1"/>
    <n v="0"/>
    <n v="0"/>
    <n v="0"/>
    <n v="0"/>
    <n v="100000"/>
    <n v="0"/>
    <n v="0"/>
    <n v="0"/>
    <n v="0"/>
    <n v="0"/>
  </r>
  <r>
    <s v="Malawi"/>
    <x v="1"/>
    <x v="1"/>
    <x v="3"/>
    <x v="1"/>
    <n v="0"/>
    <n v="0"/>
    <n v="0"/>
    <n v="0"/>
    <n v="100000"/>
    <n v="0"/>
    <n v="0"/>
    <n v="0"/>
    <n v="0"/>
    <n v="0"/>
  </r>
  <r>
    <s v="Malawi"/>
    <x v="1"/>
    <x v="1"/>
    <x v="3"/>
    <x v="1"/>
    <n v="50000"/>
    <n v="50000"/>
    <n v="0"/>
    <n v="0"/>
    <n v="0"/>
    <n v="0"/>
    <n v="0"/>
    <n v="0"/>
    <n v="0"/>
    <n v="0"/>
  </r>
  <r>
    <s v="Malawi"/>
    <x v="1"/>
    <x v="1"/>
    <x v="3"/>
    <x v="1"/>
    <n v="46666.666666666664"/>
    <n v="0"/>
    <n v="0"/>
    <n v="0"/>
    <n v="0"/>
    <n v="0"/>
    <n v="0"/>
    <n v="0"/>
    <n v="0"/>
    <n v="0"/>
  </r>
  <r>
    <s v="Malawi"/>
    <x v="1"/>
    <x v="1"/>
    <x v="3"/>
    <x v="1"/>
    <n v="23333.333333333332"/>
    <n v="23333.333333333332"/>
    <n v="0"/>
    <n v="0"/>
    <n v="0"/>
    <n v="0"/>
    <n v="0"/>
    <n v="0"/>
    <n v="0"/>
    <n v="0"/>
  </r>
  <r>
    <s v="Malawi"/>
    <x v="1"/>
    <x v="1"/>
    <x v="3"/>
    <x v="1"/>
    <n v="0"/>
    <n v="0"/>
    <n v="0"/>
    <n v="0"/>
    <n v="46666.666666666664"/>
    <n v="0"/>
    <n v="0"/>
    <n v="0"/>
    <n v="0"/>
    <n v="0"/>
  </r>
  <r>
    <s v="Haiti"/>
    <x v="0"/>
    <x v="4"/>
    <x v="3"/>
    <x v="1"/>
    <n v="21250"/>
    <n v="21250"/>
    <n v="0"/>
    <n v="0"/>
    <n v="0"/>
    <n v="0"/>
    <n v="0"/>
    <n v="0"/>
    <n v="0"/>
    <n v="0"/>
  </r>
  <r>
    <s v="Haiti"/>
    <x v="0"/>
    <x v="4"/>
    <x v="3"/>
    <x v="1"/>
    <n v="21250"/>
    <n v="21250"/>
    <n v="0"/>
    <n v="0"/>
    <n v="0"/>
    <n v="0"/>
    <n v="0"/>
    <n v="0"/>
    <n v="0"/>
    <n v="0"/>
  </r>
  <r>
    <s v="Haiti"/>
    <x v="0"/>
    <x v="4"/>
    <x v="3"/>
    <x v="1"/>
    <n v="87500"/>
    <n v="0"/>
    <n v="0"/>
    <n v="0"/>
    <n v="0"/>
    <n v="0"/>
    <n v="0"/>
    <n v="0"/>
    <n v="0"/>
    <n v="0"/>
  </r>
  <r>
    <s v="Haiti"/>
    <x v="0"/>
    <x v="4"/>
    <x v="3"/>
    <x v="1"/>
    <n v="87500"/>
    <n v="0"/>
    <n v="0"/>
    <n v="0"/>
    <n v="0"/>
    <n v="0"/>
    <n v="0"/>
    <n v="0"/>
    <n v="0"/>
    <n v="0"/>
  </r>
  <r>
    <s v="Haiti"/>
    <x v="0"/>
    <x v="4"/>
    <x v="3"/>
    <x v="1"/>
    <n v="87500"/>
    <n v="0"/>
    <n v="0"/>
    <n v="0"/>
    <n v="0"/>
    <n v="0"/>
    <n v="0"/>
    <n v="0"/>
    <n v="0"/>
    <n v="0"/>
  </r>
  <r>
    <s v="Haiti"/>
    <x v="0"/>
    <x v="4"/>
    <x v="3"/>
    <x v="1"/>
    <n v="87500"/>
    <n v="0"/>
    <n v="0"/>
    <n v="0"/>
    <n v="0"/>
    <n v="0"/>
    <n v="0"/>
    <n v="0"/>
    <n v="0"/>
    <n v="0"/>
  </r>
  <r>
    <s v="Haiti"/>
    <x v="0"/>
    <x v="4"/>
    <x v="3"/>
    <x v="1"/>
    <n v="43750"/>
    <n v="43750"/>
    <n v="0"/>
    <n v="0"/>
    <n v="0"/>
    <n v="0"/>
    <n v="0"/>
    <n v="0"/>
    <n v="0"/>
    <n v="0"/>
  </r>
  <r>
    <s v="Haiti"/>
    <x v="0"/>
    <x v="4"/>
    <x v="3"/>
    <x v="1"/>
    <n v="87500"/>
    <n v="0"/>
    <n v="0"/>
    <n v="0"/>
    <n v="0"/>
    <n v="0"/>
    <n v="0"/>
    <n v="0"/>
    <n v="0"/>
    <n v="0"/>
  </r>
  <r>
    <s v="Haiti"/>
    <x v="0"/>
    <x v="4"/>
    <x v="3"/>
    <x v="1"/>
    <n v="66666.666666666672"/>
    <n v="0"/>
    <n v="0"/>
    <n v="0"/>
    <n v="0"/>
    <n v="0"/>
    <n v="0"/>
    <n v="0"/>
    <n v="0"/>
    <n v="0"/>
  </r>
  <r>
    <s v="Haiti"/>
    <x v="0"/>
    <x v="4"/>
    <x v="3"/>
    <x v="1"/>
    <n v="0"/>
    <n v="66666.666666666672"/>
    <n v="0"/>
    <n v="0"/>
    <n v="0"/>
    <n v="0"/>
    <n v="0"/>
    <n v="0"/>
    <n v="0"/>
    <n v="0"/>
  </r>
  <r>
    <s v="Haiti"/>
    <x v="0"/>
    <x v="4"/>
    <x v="3"/>
    <x v="1"/>
    <n v="0"/>
    <n v="66666.666666666672"/>
    <n v="0"/>
    <n v="0"/>
    <n v="0"/>
    <n v="0"/>
    <n v="0"/>
    <n v="0"/>
    <n v="0"/>
    <n v="0"/>
  </r>
  <r>
    <s v="Haiti"/>
    <x v="0"/>
    <x v="4"/>
    <x v="3"/>
    <x v="1"/>
    <n v="0"/>
    <n v="0"/>
    <n v="81250"/>
    <n v="0"/>
    <n v="0"/>
    <n v="0"/>
    <n v="0"/>
    <n v="5000"/>
    <n v="0"/>
    <n v="0"/>
  </r>
  <r>
    <s v="Haiti"/>
    <x v="0"/>
    <x v="4"/>
    <x v="3"/>
    <x v="1"/>
    <n v="0"/>
    <n v="0"/>
    <n v="81250"/>
    <n v="0"/>
    <n v="0"/>
    <n v="0"/>
    <n v="0"/>
    <n v="5000"/>
    <n v="0"/>
    <n v="0"/>
  </r>
  <r>
    <s v="Haiti"/>
    <x v="0"/>
    <x v="4"/>
    <x v="3"/>
    <x v="1"/>
    <n v="0"/>
    <n v="0"/>
    <n v="81250"/>
    <n v="0"/>
    <n v="0"/>
    <n v="0"/>
    <n v="0"/>
    <n v="5000"/>
    <n v="0"/>
    <n v="0"/>
  </r>
  <r>
    <s v="Haiti"/>
    <x v="0"/>
    <x v="4"/>
    <x v="3"/>
    <x v="1"/>
    <n v="0"/>
    <n v="0"/>
    <n v="81250"/>
    <n v="0"/>
    <n v="0"/>
    <n v="0"/>
    <n v="0"/>
    <n v="5000"/>
    <n v="0"/>
    <n v="0"/>
  </r>
  <r>
    <s v="Haiti"/>
    <x v="0"/>
    <x v="4"/>
    <x v="3"/>
    <x v="1"/>
    <n v="0"/>
    <n v="0"/>
    <n v="0"/>
    <n v="0"/>
    <n v="7500"/>
    <n v="0"/>
    <n v="0"/>
    <n v="0"/>
    <n v="0"/>
    <n v="0"/>
  </r>
  <r>
    <s v="Haiti"/>
    <x v="0"/>
    <x v="4"/>
    <x v="3"/>
    <x v="1"/>
    <n v="0"/>
    <n v="0"/>
    <n v="0"/>
    <n v="0"/>
    <n v="7500"/>
    <n v="0"/>
    <n v="0"/>
    <n v="0"/>
    <n v="0"/>
    <n v="0"/>
  </r>
  <r>
    <s v="Ethiopia"/>
    <x v="1"/>
    <x v="4"/>
    <x v="0"/>
    <x v="1"/>
    <n v="0"/>
    <n v="0"/>
    <n v="0"/>
    <n v="0"/>
    <n v="75000"/>
    <n v="0"/>
    <n v="0"/>
    <n v="0"/>
    <n v="0"/>
    <n v="10000"/>
  </r>
  <r>
    <s v="Ethiopia"/>
    <x v="1"/>
    <x v="4"/>
    <x v="0"/>
    <x v="1"/>
    <n v="0"/>
    <n v="0"/>
    <n v="0"/>
    <n v="0"/>
    <n v="85000"/>
    <n v="0"/>
    <n v="0"/>
    <n v="0"/>
    <n v="0"/>
    <n v="18000"/>
  </r>
  <r>
    <s v="Ethiopia"/>
    <x v="1"/>
    <x v="4"/>
    <x v="0"/>
    <x v="1"/>
    <n v="300000"/>
    <n v="0"/>
    <n v="0"/>
    <n v="0"/>
    <n v="0"/>
    <n v="32000"/>
    <n v="0"/>
    <n v="0"/>
    <n v="0"/>
    <n v="0"/>
  </r>
  <r>
    <s v="Ethiopia"/>
    <x v="1"/>
    <x v="4"/>
    <x v="0"/>
    <x v="1"/>
    <n v="0"/>
    <n v="100000"/>
    <n v="0"/>
    <n v="0"/>
    <n v="0"/>
    <n v="0"/>
    <n v="19000"/>
    <n v="0"/>
    <n v="0"/>
    <n v="0"/>
  </r>
  <r>
    <s v="Ethiopia"/>
    <x v="1"/>
    <x v="4"/>
    <x v="0"/>
    <x v="1"/>
    <n v="0"/>
    <n v="0"/>
    <n v="0"/>
    <n v="150000"/>
    <n v="0"/>
    <n v="0"/>
    <n v="0"/>
    <n v="0"/>
    <n v="20000"/>
    <n v="0"/>
  </r>
  <r>
    <s v="Ethiopia"/>
    <x v="1"/>
    <x v="4"/>
    <x v="0"/>
    <x v="1"/>
    <n v="0"/>
    <n v="0"/>
    <n v="0"/>
    <n v="0"/>
    <n v="75000"/>
    <n v="0"/>
    <n v="0"/>
    <n v="0"/>
    <n v="0"/>
    <n v="19000"/>
  </r>
  <r>
    <s v="Ethiopia"/>
    <x v="1"/>
    <x v="4"/>
    <x v="0"/>
    <x v="1"/>
    <n v="125000"/>
    <n v="0"/>
    <n v="0"/>
    <n v="0"/>
    <n v="0"/>
    <n v="10000"/>
    <n v="0"/>
    <n v="0"/>
    <n v="0"/>
    <n v="0"/>
  </r>
  <r>
    <s v="Ethiopia"/>
    <x v="1"/>
    <x v="4"/>
    <x v="0"/>
    <x v="1"/>
    <n v="75000"/>
    <n v="0"/>
    <n v="0"/>
    <n v="0"/>
    <n v="0"/>
    <n v="10000"/>
    <n v="0"/>
    <n v="0"/>
    <n v="0"/>
    <n v="0"/>
  </r>
  <r>
    <s v="Ethiopia"/>
    <x v="1"/>
    <x v="4"/>
    <x v="0"/>
    <x v="1"/>
    <n v="75000"/>
    <n v="0"/>
    <n v="0"/>
    <n v="0"/>
    <n v="0"/>
    <n v="10000"/>
    <n v="0"/>
    <n v="0"/>
    <n v="0"/>
    <n v="0"/>
  </r>
  <r>
    <s v="Bangladesh"/>
    <x v="3"/>
    <x v="2"/>
    <x v="0"/>
    <x v="1"/>
    <n v="0"/>
    <n v="33333.333333333336"/>
    <n v="0"/>
    <n v="0"/>
    <n v="0"/>
    <n v="0"/>
    <n v="25000"/>
    <n v="0"/>
    <n v="0"/>
    <n v="0"/>
  </r>
  <r>
    <s v="Bangladesh"/>
    <x v="3"/>
    <x v="2"/>
    <x v="0"/>
    <x v="1"/>
    <n v="0"/>
    <n v="33333.333333333336"/>
    <n v="0"/>
    <n v="0"/>
    <n v="0"/>
    <n v="0"/>
    <n v="25000"/>
    <n v="0"/>
    <n v="0"/>
    <n v="0"/>
  </r>
  <r>
    <s v="Bangladesh"/>
    <x v="3"/>
    <x v="2"/>
    <x v="0"/>
    <x v="1"/>
    <n v="0"/>
    <n v="33333.333333333336"/>
    <n v="0"/>
    <n v="0"/>
    <n v="0"/>
    <n v="0"/>
    <n v="25000"/>
    <n v="0"/>
    <n v="0"/>
    <n v="0"/>
  </r>
  <r>
    <s v="Bangladesh"/>
    <x v="3"/>
    <x v="2"/>
    <x v="0"/>
    <x v="1"/>
    <n v="0"/>
    <n v="33333.333333333336"/>
    <n v="0"/>
    <n v="0"/>
    <n v="0"/>
    <n v="0"/>
    <n v="25000"/>
    <n v="0"/>
    <n v="0"/>
    <n v="0"/>
  </r>
  <r>
    <s v="Bangladesh"/>
    <x v="3"/>
    <x v="2"/>
    <x v="0"/>
    <x v="1"/>
    <n v="0"/>
    <n v="33333.333333333336"/>
    <n v="0"/>
    <n v="0"/>
    <n v="0"/>
    <n v="0"/>
    <n v="25000"/>
    <n v="0"/>
    <n v="0"/>
    <n v="0"/>
  </r>
  <r>
    <s v="Bangladesh"/>
    <x v="3"/>
    <x v="2"/>
    <x v="0"/>
    <x v="1"/>
    <n v="0"/>
    <n v="33333.333333333336"/>
    <n v="0"/>
    <n v="0"/>
    <n v="0"/>
    <n v="0"/>
    <n v="25000"/>
    <n v="0"/>
    <n v="0"/>
    <n v="0"/>
  </r>
  <r>
    <s v="Bangladesh"/>
    <x v="3"/>
    <x v="2"/>
    <x v="0"/>
    <x v="1"/>
    <n v="108691.25"/>
    <n v="0"/>
    <n v="0"/>
    <n v="0"/>
    <n v="0"/>
    <n v="162500"/>
    <n v="0"/>
    <n v="0"/>
    <n v="0"/>
    <n v="0"/>
  </r>
  <r>
    <s v="Bangladesh"/>
    <x v="3"/>
    <x v="2"/>
    <x v="0"/>
    <x v="1"/>
    <n v="54345.625"/>
    <n v="54345.625"/>
    <n v="0"/>
    <n v="0"/>
    <n v="0"/>
    <n v="81250"/>
    <n v="81250"/>
    <n v="0"/>
    <n v="0"/>
    <n v="0"/>
  </r>
  <r>
    <s v="Bangladesh"/>
    <x v="3"/>
    <x v="2"/>
    <x v="0"/>
    <x v="1"/>
    <n v="108691.25"/>
    <n v="0"/>
    <n v="0"/>
    <n v="0"/>
    <n v="0"/>
    <n v="162500"/>
    <n v="0"/>
    <n v="0"/>
    <n v="0"/>
    <n v="0"/>
  </r>
  <r>
    <s v="Bangladesh"/>
    <x v="3"/>
    <x v="2"/>
    <x v="0"/>
    <x v="1"/>
    <n v="108691.25"/>
    <n v="0"/>
    <n v="0"/>
    <n v="0"/>
    <n v="0"/>
    <n v="162500"/>
    <n v="0"/>
    <n v="0"/>
    <n v="0"/>
    <n v="0"/>
  </r>
  <r>
    <s v="Bangladesh"/>
    <x v="3"/>
    <x v="2"/>
    <x v="0"/>
    <x v="1"/>
    <n v="0"/>
    <n v="0"/>
    <n v="30000"/>
    <n v="0"/>
    <n v="0"/>
    <n v="0"/>
    <n v="0"/>
    <n v="40000"/>
    <n v="0"/>
    <n v="0"/>
  </r>
  <r>
    <s v="Bangladesh"/>
    <x v="3"/>
    <x v="2"/>
    <x v="0"/>
    <x v="1"/>
    <n v="0"/>
    <n v="0"/>
    <n v="30000"/>
    <n v="0"/>
    <n v="0"/>
    <n v="0"/>
    <n v="0"/>
    <n v="40000"/>
    <n v="0"/>
    <n v="0"/>
  </r>
  <r>
    <s v="Bangladesh"/>
    <x v="3"/>
    <x v="2"/>
    <x v="0"/>
    <x v="1"/>
    <n v="0"/>
    <n v="0"/>
    <n v="30000"/>
    <n v="0"/>
    <n v="0"/>
    <n v="0"/>
    <n v="0"/>
    <n v="40000"/>
    <n v="0"/>
    <n v="0"/>
  </r>
  <r>
    <s v="Bangladesh"/>
    <x v="3"/>
    <x v="2"/>
    <x v="0"/>
    <x v="1"/>
    <n v="0"/>
    <n v="0"/>
    <n v="30000"/>
    <n v="0"/>
    <n v="0"/>
    <n v="0"/>
    <n v="0"/>
    <n v="40000"/>
    <n v="0"/>
    <n v="0"/>
  </r>
  <r>
    <s v="Bangladesh"/>
    <x v="3"/>
    <x v="2"/>
    <x v="0"/>
    <x v="1"/>
    <n v="0"/>
    <n v="0"/>
    <n v="30000"/>
    <n v="0"/>
    <n v="0"/>
    <n v="0"/>
    <n v="0"/>
    <n v="40000"/>
    <n v="0"/>
    <n v="0"/>
  </r>
  <r>
    <s v="Equatorial Guinea"/>
    <x v="1"/>
    <x v="2"/>
    <x v="3"/>
    <x v="0"/>
    <n v="0"/>
    <n v="16666.666666666668"/>
    <n v="0"/>
    <n v="0"/>
    <n v="0"/>
    <n v="0"/>
    <n v="50000"/>
    <n v="0"/>
    <n v="0"/>
    <n v="0"/>
  </r>
  <r>
    <s v="Equatorial Guinea"/>
    <x v="1"/>
    <x v="2"/>
    <x v="3"/>
    <x v="0"/>
    <n v="0"/>
    <n v="16666.666666666668"/>
    <n v="0"/>
    <n v="0"/>
    <n v="0"/>
    <n v="0"/>
    <n v="50000"/>
    <n v="0"/>
    <n v="0"/>
    <n v="0"/>
  </r>
  <r>
    <s v="Equatorial Guinea"/>
    <x v="1"/>
    <x v="2"/>
    <x v="3"/>
    <x v="0"/>
    <n v="16666.666666666668"/>
    <n v="0"/>
    <n v="0"/>
    <n v="0"/>
    <n v="0"/>
    <n v="50000"/>
    <n v="0"/>
    <n v="0"/>
    <n v="0"/>
    <n v="0"/>
  </r>
  <r>
    <s v="Equatorial Guinea"/>
    <x v="1"/>
    <x v="2"/>
    <x v="3"/>
    <x v="0"/>
    <n v="162500"/>
    <n v="0"/>
    <n v="0"/>
    <n v="0"/>
    <n v="0"/>
    <n v="112500"/>
    <n v="0"/>
    <n v="0"/>
    <n v="0"/>
    <n v="0"/>
  </r>
  <r>
    <s v="Equatorial Guinea"/>
    <x v="1"/>
    <x v="2"/>
    <x v="3"/>
    <x v="0"/>
    <n v="162500"/>
    <n v="0"/>
    <n v="0"/>
    <n v="0"/>
    <n v="0"/>
    <n v="112500"/>
    <n v="0"/>
    <n v="0"/>
    <n v="0"/>
    <n v="0"/>
  </r>
  <r>
    <s v="Equatorial Guinea"/>
    <x v="1"/>
    <x v="2"/>
    <x v="3"/>
    <x v="0"/>
    <n v="162500"/>
    <n v="0"/>
    <n v="0"/>
    <n v="0"/>
    <n v="0"/>
    <n v="112500"/>
    <n v="0"/>
    <n v="0"/>
    <n v="0"/>
    <n v="0"/>
  </r>
  <r>
    <s v="Equatorial Guinea"/>
    <x v="1"/>
    <x v="2"/>
    <x v="3"/>
    <x v="0"/>
    <n v="162500"/>
    <n v="0"/>
    <n v="0"/>
    <n v="0"/>
    <n v="0"/>
    <n v="112500"/>
    <n v="0"/>
    <n v="0"/>
    <n v="0"/>
    <n v="0"/>
  </r>
  <r>
    <s v="Equatorial Guinea"/>
    <x v="1"/>
    <x v="2"/>
    <x v="3"/>
    <x v="0"/>
    <n v="43782.5"/>
    <n v="0"/>
    <n v="0"/>
    <n v="0"/>
    <n v="0"/>
    <n v="47780.5"/>
    <n v="0"/>
    <n v="0"/>
    <n v="0"/>
    <n v="0"/>
  </r>
  <r>
    <s v="Equatorial Guinea"/>
    <x v="1"/>
    <x v="2"/>
    <x v="3"/>
    <x v="0"/>
    <n v="43782.5"/>
    <n v="0"/>
    <n v="0"/>
    <n v="0"/>
    <n v="0"/>
    <n v="47780.5"/>
    <n v="0"/>
    <n v="0"/>
    <n v="0"/>
    <n v="0"/>
  </r>
  <r>
    <s v="Cuba"/>
    <x v="0"/>
    <x v="2"/>
    <x v="0"/>
    <x v="1"/>
    <n v="0"/>
    <n v="0"/>
    <n v="0"/>
    <n v="0"/>
    <n v="78476.25"/>
    <n v="0"/>
    <n v="0"/>
    <n v="0"/>
    <n v="0"/>
    <n v="50000"/>
  </r>
  <r>
    <s v="Cuba"/>
    <x v="0"/>
    <x v="2"/>
    <x v="0"/>
    <x v="1"/>
    <n v="0"/>
    <n v="0"/>
    <n v="0"/>
    <n v="0"/>
    <n v="78476.25"/>
    <n v="0"/>
    <n v="0"/>
    <n v="0"/>
    <n v="0"/>
    <n v="50000"/>
  </r>
  <r>
    <s v="Cuba"/>
    <x v="0"/>
    <x v="2"/>
    <x v="0"/>
    <x v="1"/>
    <n v="0"/>
    <n v="78476.25"/>
    <n v="0"/>
    <n v="0"/>
    <n v="0"/>
    <n v="0"/>
    <n v="50000"/>
    <n v="0"/>
    <n v="0"/>
    <n v="0"/>
  </r>
  <r>
    <s v="Cuba"/>
    <x v="0"/>
    <x v="2"/>
    <x v="0"/>
    <x v="1"/>
    <n v="0"/>
    <n v="0"/>
    <n v="0"/>
    <n v="0"/>
    <n v="78476.25"/>
    <n v="0"/>
    <n v="0"/>
    <n v="0"/>
    <n v="0"/>
    <n v="50000"/>
  </r>
  <r>
    <s v="Cuba"/>
    <x v="0"/>
    <x v="2"/>
    <x v="0"/>
    <x v="1"/>
    <n v="78476.666666666672"/>
    <n v="0"/>
    <n v="0"/>
    <n v="0"/>
    <n v="0"/>
    <n v="50000"/>
    <n v="0"/>
    <n v="0"/>
    <n v="0"/>
    <n v="0"/>
  </r>
  <r>
    <s v="Cuba"/>
    <x v="0"/>
    <x v="2"/>
    <x v="0"/>
    <x v="1"/>
    <n v="39238.333333333336"/>
    <n v="39238.333333333336"/>
    <n v="0"/>
    <n v="0"/>
    <n v="0"/>
    <n v="25000"/>
    <n v="25000"/>
    <n v="0"/>
    <n v="0"/>
    <n v="0"/>
  </r>
  <r>
    <s v="Cuba"/>
    <x v="0"/>
    <x v="2"/>
    <x v="0"/>
    <x v="1"/>
    <n v="0"/>
    <n v="78476.666666666672"/>
    <n v="0"/>
    <n v="0"/>
    <n v="0"/>
    <n v="0"/>
    <n v="50000"/>
    <n v="0"/>
    <n v="0"/>
    <n v="0"/>
  </r>
  <r>
    <s v="Cuba"/>
    <x v="0"/>
    <x v="2"/>
    <x v="0"/>
    <x v="1"/>
    <n v="0"/>
    <n v="0"/>
    <n v="78476.666666666672"/>
    <n v="0"/>
    <n v="0"/>
    <n v="0"/>
    <n v="0"/>
    <n v="66666.666666666672"/>
    <n v="0"/>
    <n v="0"/>
  </r>
  <r>
    <s v="Cuba"/>
    <x v="0"/>
    <x v="2"/>
    <x v="0"/>
    <x v="1"/>
    <n v="0"/>
    <n v="0"/>
    <n v="78476.666666666672"/>
    <n v="0"/>
    <n v="0"/>
    <n v="0"/>
    <n v="0"/>
    <n v="66666.666666666672"/>
    <n v="0"/>
    <n v="0"/>
  </r>
  <r>
    <s v="Cuba"/>
    <x v="0"/>
    <x v="2"/>
    <x v="0"/>
    <x v="1"/>
    <n v="0"/>
    <n v="0"/>
    <n v="78476.666666666672"/>
    <n v="0"/>
    <n v="0"/>
    <n v="0"/>
    <n v="0"/>
    <n v="66666.666666666672"/>
    <n v="0"/>
    <n v="0"/>
  </r>
  <r>
    <s v="Colombia"/>
    <x v="0"/>
    <x v="4"/>
    <x v="0"/>
    <x v="0"/>
    <n v="161200"/>
    <n v="0"/>
    <n v="0"/>
    <n v="0"/>
    <n v="0"/>
    <n v="40000"/>
    <n v="0"/>
    <n v="0"/>
    <n v="0"/>
    <n v="0"/>
  </r>
  <r>
    <s v="Colombia"/>
    <x v="0"/>
    <x v="4"/>
    <x v="0"/>
    <x v="0"/>
    <n v="161200"/>
    <n v="0"/>
    <n v="0"/>
    <n v="0"/>
    <n v="0"/>
    <n v="40000"/>
    <n v="0"/>
    <n v="0"/>
    <n v="0"/>
    <n v="0"/>
  </r>
  <r>
    <s v="Colombia"/>
    <x v="0"/>
    <x v="4"/>
    <x v="0"/>
    <x v="0"/>
    <n v="161200"/>
    <n v="0"/>
    <n v="0"/>
    <n v="0"/>
    <n v="0"/>
    <n v="40000"/>
    <n v="0"/>
    <n v="0"/>
    <n v="0"/>
    <n v="0"/>
  </r>
  <r>
    <s v="Colombia"/>
    <x v="0"/>
    <x v="4"/>
    <x v="0"/>
    <x v="0"/>
    <n v="161200"/>
    <n v="0"/>
    <n v="0"/>
    <n v="0"/>
    <n v="0"/>
    <n v="40000"/>
    <n v="0"/>
    <n v="0"/>
    <n v="0"/>
    <n v="0"/>
  </r>
  <r>
    <s v="Colombia"/>
    <x v="0"/>
    <x v="4"/>
    <x v="0"/>
    <x v="0"/>
    <n v="161200"/>
    <n v="0"/>
    <n v="0"/>
    <n v="0"/>
    <n v="0"/>
    <n v="40000"/>
    <n v="0"/>
    <n v="0"/>
    <n v="0"/>
    <n v="0"/>
  </r>
  <r>
    <s v="Colombia"/>
    <x v="0"/>
    <x v="4"/>
    <x v="0"/>
    <x v="0"/>
    <n v="29166.666666666668"/>
    <n v="0"/>
    <n v="0"/>
    <n v="0"/>
    <n v="0"/>
    <n v="8333.3333333333339"/>
    <n v="0"/>
    <n v="0"/>
    <n v="0"/>
    <n v="0"/>
  </r>
  <r>
    <s v="Colombia"/>
    <x v="0"/>
    <x v="4"/>
    <x v="0"/>
    <x v="0"/>
    <n v="29166.666666666668"/>
    <n v="0"/>
    <n v="0"/>
    <n v="0"/>
    <n v="0"/>
    <n v="8333.3333333333339"/>
    <n v="0"/>
    <n v="0"/>
    <n v="0"/>
    <n v="0"/>
  </r>
  <r>
    <s v="Colombia"/>
    <x v="0"/>
    <x v="4"/>
    <x v="0"/>
    <x v="0"/>
    <n v="29166.666666666668"/>
    <n v="0"/>
    <n v="0"/>
    <n v="0"/>
    <n v="0"/>
    <n v="8333.3333333333339"/>
    <n v="0"/>
    <n v="0"/>
    <n v="0"/>
    <n v="0"/>
  </r>
  <r>
    <s v="Colombia"/>
    <x v="0"/>
    <x v="4"/>
    <x v="0"/>
    <x v="0"/>
    <n v="29166.666666666668"/>
    <n v="0"/>
    <n v="0"/>
    <n v="0"/>
    <n v="0"/>
    <n v="8333.3333333333339"/>
    <n v="0"/>
    <n v="0"/>
    <n v="0"/>
    <n v="0"/>
  </r>
  <r>
    <s v="Colombia"/>
    <x v="0"/>
    <x v="4"/>
    <x v="0"/>
    <x v="0"/>
    <n v="29166.666666666668"/>
    <n v="0"/>
    <n v="0"/>
    <n v="0"/>
    <n v="0"/>
    <n v="8333.3333333333339"/>
    <n v="0"/>
    <n v="0"/>
    <n v="0"/>
    <n v="0"/>
  </r>
  <r>
    <s v="Colombia"/>
    <x v="0"/>
    <x v="4"/>
    <x v="0"/>
    <x v="0"/>
    <n v="29166.666666666668"/>
    <n v="0"/>
    <n v="0"/>
    <n v="0"/>
    <n v="0"/>
    <n v="8333.3333333333339"/>
    <n v="0"/>
    <n v="0"/>
    <n v="0"/>
    <n v="0"/>
  </r>
  <r>
    <s v="Colombia"/>
    <x v="0"/>
    <x v="4"/>
    <x v="0"/>
    <x v="0"/>
    <n v="526000"/>
    <n v="0"/>
    <n v="0"/>
    <n v="0"/>
    <n v="0"/>
    <n v="150000"/>
    <n v="0"/>
    <n v="0"/>
    <n v="0"/>
    <n v="0"/>
  </r>
  <r>
    <s v="Colombia"/>
    <x v="0"/>
    <x v="4"/>
    <x v="0"/>
    <x v="0"/>
    <n v="526000"/>
    <n v="0"/>
    <n v="0"/>
    <n v="0"/>
    <n v="0"/>
    <n v="150000"/>
    <n v="0"/>
    <n v="0"/>
    <n v="0"/>
    <n v="0"/>
  </r>
  <r>
    <s v="Colombia"/>
    <x v="0"/>
    <x v="4"/>
    <x v="0"/>
    <x v="0"/>
    <n v="526000"/>
    <n v="0"/>
    <n v="0"/>
    <n v="0"/>
    <n v="0"/>
    <n v="150000"/>
    <n v="0"/>
    <n v="0"/>
    <n v="0"/>
    <n v="0"/>
  </r>
  <r>
    <s v="Colombia"/>
    <x v="0"/>
    <x v="4"/>
    <x v="0"/>
    <x v="0"/>
    <n v="0"/>
    <n v="526000"/>
    <n v="0"/>
    <n v="0"/>
    <n v="0"/>
    <n v="0"/>
    <n v="150000"/>
    <n v="0"/>
    <n v="0"/>
    <n v="0"/>
  </r>
  <r>
    <s v="Colombia"/>
    <x v="0"/>
    <x v="4"/>
    <x v="0"/>
    <x v="0"/>
    <n v="0"/>
    <n v="526000"/>
    <n v="0"/>
    <n v="0"/>
    <n v="0"/>
    <n v="0"/>
    <n v="150000"/>
    <n v="0"/>
    <n v="0"/>
    <n v="0"/>
  </r>
  <r>
    <s v="Bosnia and Herzegovina"/>
    <x v="4"/>
    <x v="4"/>
    <x v="0"/>
    <x v="0"/>
    <n v="246666.66666666666"/>
    <n v="0"/>
    <n v="0"/>
    <n v="0"/>
    <n v="0"/>
    <n v="33333.333333333336"/>
    <n v="0"/>
    <n v="0"/>
    <n v="0"/>
    <n v="0"/>
  </r>
  <r>
    <s v="Bosnia and Herzegovina"/>
    <x v="4"/>
    <x v="4"/>
    <x v="0"/>
    <x v="0"/>
    <n v="0"/>
    <n v="0"/>
    <n v="0"/>
    <n v="0"/>
    <n v="246666.66666666666"/>
    <n v="0"/>
    <n v="0"/>
    <n v="0"/>
    <n v="0"/>
    <n v="33333.333333333336"/>
  </r>
  <r>
    <s v="Bosnia and Herzegovina"/>
    <x v="4"/>
    <x v="4"/>
    <x v="0"/>
    <x v="0"/>
    <n v="0"/>
    <n v="246666.66666666666"/>
    <n v="0"/>
    <n v="0"/>
    <n v="0"/>
    <n v="0"/>
    <n v="33333.333333333336"/>
    <n v="0"/>
    <n v="0"/>
    <n v="0"/>
  </r>
  <r>
    <s v="Bosnia and Herzegovina"/>
    <x v="4"/>
    <x v="4"/>
    <x v="0"/>
    <x v="0"/>
    <n v="90000"/>
    <n v="0"/>
    <n v="0"/>
    <n v="0"/>
    <n v="0"/>
    <n v="12500"/>
    <n v="0"/>
    <n v="0"/>
    <n v="0"/>
    <n v="0"/>
  </r>
  <r>
    <s v="Bosnia and Herzegovina"/>
    <x v="4"/>
    <x v="4"/>
    <x v="0"/>
    <x v="0"/>
    <n v="0"/>
    <n v="90000"/>
    <n v="0"/>
    <n v="0"/>
    <n v="0"/>
    <n v="0"/>
    <n v="12500"/>
    <n v="0"/>
    <n v="0"/>
    <n v="0"/>
  </r>
  <r>
    <s v="Bosnia and Herzegovina"/>
    <x v="4"/>
    <x v="4"/>
    <x v="0"/>
    <x v="0"/>
    <n v="0"/>
    <n v="90000"/>
    <n v="0"/>
    <n v="0"/>
    <n v="0"/>
    <n v="0"/>
    <n v="12500"/>
    <n v="0"/>
    <n v="0"/>
    <n v="0"/>
  </r>
  <r>
    <s v="Bosnia and Herzegovina"/>
    <x v="4"/>
    <x v="4"/>
    <x v="0"/>
    <x v="0"/>
    <n v="0"/>
    <n v="0"/>
    <n v="0"/>
    <n v="0"/>
    <n v="90000"/>
    <n v="0"/>
    <n v="0"/>
    <n v="0"/>
    <n v="0"/>
    <n v="12500"/>
  </r>
  <r>
    <s v="Armenia"/>
    <x v="3"/>
    <x v="4"/>
    <x v="3"/>
    <x v="0"/>
    <n v="0"/>
    <n v="65000"/>
    <n v="0"/>
    <n v="0"/>
    <n v="0"/>
    <n v="0"/>
    <n v="70000"/>
    <n v="0"/>
    <n v="0"/>
    <n v="0"/>
  </r>
  <r>
    <s v="Armenia"/>
    <x v="3"/>
    <x v="4"/>
    <x v="3"/>
    <x v="0"/>
    <n v="0"/>
    <n v="0"/>
    <n v="0"/>
    <n v="0"/>
    <n v="65000"/>
    <n v="0"/>
    <n v="0"/>
    <n v="0"/>
    <n v="0"/>
    <n v="70000"/>
  </r>
  <r>
    <s v="Armenia"/>
    <x v="3"/>
    <x v="4"/>
    <x v="3"/>
    <x v="0"/>
    <n v="0"/>
    <n v="105000"/>
    <n v="0"/>
    <n v="0"/>
    <n v="0"/>
    <n v="0"/>
    <n v="40000"/>
    <n v="0"/>
    <n v="0"/>
    <n v="0"/>
  </r>
  <r>
    <s v="Armenia"/>
    <x v="3"/>
    <x v="4"/>
    <x v="3"/>
    <x v="0"/>
    <n v="0"/>
    <n v="0"/>
    <n v="0"/>
    <n v="0"/>
    <n v="105000"/>
    <n v="0"/>
    <n v="0"/>
    <n v="0"/>
    <n v="0"/>
    <n v="40000"/>
  </r>
  <r>
    <s v="Armenia"/>
    <x v="3"/>
    <x v="4"/>
    <x v="3"/>
    <x v="0"/>
    <n v="56000"/>
    <n v="0"/>
    <n v="0"/>
    <n v="0"/>
    <n v="0"/>
    <n v="28000"/>
    <n v="0"/>
    <n v="0"/>
    <n v="0"/>
    <n v="0"/>
  </r>
  <r>
    <s v="Armenia"/>
    <x v="3"/>
    <x v="4"/>
    <x v="3"/>
    <x v="0"/>
    <n v="56000"/>
    <n v="0"/>
    <n v="0"/>
    <n v="0"/>
    <n v="0"/>
    <n v="28000"/>
    <n v="0"/>
    <n v="0"/>
    <n v="0"/>
    <n v="0"/>
  </r>
  <r>
    <s v="Armenia"/>
    <x v="3"/>
    <x v="4"/>
    <x v="3"/>
    <x v="0"/>
    <n v="56000"/>
    <n v="0"/>
    <n v="0"/>
    <n v="0"/>
    <n v="0"/>
    <n v="28000"/>
    <n v="0"/>
    <n v="0"/>
    <n v="0"/>
    <n v="0"/>
  </r>
  <r>
    <s v="Armenia"/>
    <x v="3"/>
    <x v="4"/>
    <x v="3"/>
    <x v="0"/>
    <n v="0"/>
    <n v="56000"/>
    <n v="0"/>
    <n v="0"/>
    <n v="0"/>
    <n v="0"/>
    <n v="28000"/>
    <n v="0"/>
    <n v="0"/>
    <n v="0"/>
  </r>
  <r>
    <s v="Armenia"/>
    <x v="3"/>
    <x v="4"/>
    <x v="3"/>
    <x v="0"/>
    <n v="0"/>
    <n v="0"/>
    <n v="56000"/>
    <n v="0"/>
    <n v="0"/>
    <n v="0"/>
    <n v="0"/>
    <n v="28000"/>
    <n v="0"/>
    <n v="0"/>
  </r>
  <r>
    <s v="Armenia"/>
    <x v="3"/>
    <x v="4"/>
    <x v="3"/>
    <x v="0"/>
    <n v="0"/>
    <n v="0"/>
    <n v="0"/>
    <n v="56000"/>
    <n v="0"/>
    <n v="0"/>
    <n v="0"/>
    <n v="0"/>
    <n v="28000"/>
    <n v="0"/>
  </r>
  <r>
    <s v="Armenia"/>
    <x v="3"/>
    <x v="4"/>
    <x v="3"/>
    <x v="0"/>
    <n v="0"/>
    <n v="0"/>
    <n v="0"/>
    <n v="0"/>
    <n v="56000"/>
    <n v="0"/>
    <n v="0"/>
    <n v="0"/>
    <n v="0"/>
    <n v="28000"/>
  </r>
  <r>
    <s v="Armenia"/>
    <x v="3"/>
    <x v="4"/>
    <x v="3"/>
    <x v="0"/>
    <n v="0"/>
    <n v="56000"/>
    <n v="0"/>
    <n v="0"/>
    <n v="0"/>
    <n v="0"/>
    <n v="28000"/>
    <n v="0"/>
    <n v="0"/>
    <n v="0"/>
  </r>
  <r>
    <s v="Armenia"/>
    <x v="3"/>
    <x v="4"/>
    <x v="3"/>
    <x v="0"/>
    <n v="0"/>
    <n v="0"/>
    <n v="0"/>
    <n v="0"/>
    <n v="56000"/>
    <n v="0"/>
    <n v="0"/>
    <n v="0"/>
    <n v="0"/>
    <n v="28000"/>
  </r>
  <r>
    <s v="Armenia"/>
    <x v="3"/>
    <x v="4"/>
    <x v="3"/>
    <x v="0"/>
    <n v="0"/>
    <n v="0"/>
    <n v="0"/>
    <n v="0"/>
    <n v="56000"/>
    <n v="0"/>
    <n v="0"/>
    <n v="0"/>
    <n v="0"/>
    <n v="28000"/>
  </r>
  <r>
    <s v="Afghanistan"/>
    <x v="3"/>
    <x v="2"/>
    <x v="3"/>
    <x v="1"/>
    <n v="0"/>
    <n v="0"/>
    <n v="0"/>
    <n v="0"/>
    <n v="85000"/>
    <n v="0"/>
    <n v="0"/>
    <n v="0"/>
    <n v="0"/>
    <n v="125000"/>
  </r>
  <r>
    <s v="Afghanistan"/>
    <x v="3"/>
    <x v="2"/>
    <x v="3"/>
    <x v="1"/>
    <n v="0"/>
    <n v="0"/>
    <n v="0"/>
    <n v="0"/>
    <n v="85000"/>
    <n v="0"/>
    <n v="0"/>
    <n v="0"/>
    <n v="0"/>
    <n v="125000"/>
  </r>
  <r>
    <s v="Afghanistan"/>
    <x v="3"/>
    <x v="2"/>
    <x v="3"/>
    <x v="1"/>
    <n v="0"/>
    <n v="28333.333333333332"/>
    <n v="28333.333333333332"/>
    <n v="28333.333333333332"/>
    <n v="0"/>
    <n v="0"/>
    <n v="41666.666666666664"/>
    <n v="41666.666666666664"/>
    <n v="41666.666666666664"/>
    <n v="0"/>
  </r>
  <r>
    <s v="Afghanistan"/>
    <x v="3"/>
    <x v="2"/>
    <x v="3"/>
    <x v="1"/>
    <n v="0"/>
    <n v="0"/>
    <n v="0"/>
    <n v="0"/>
    <n v="85000"/>
    <n v="0"/>
    <n v="0"/>
    <n v="0"/>
    <n v="0"/>
    <n v="125000"/>
  </r>
  <r>
    <s v="Afghanistan"/>
    <x v="3"/>
    <x v="2"/>
    <x v="3"/>
    <x v="1"/>
    <n v="120000"/>
    <n v="0"/>
    <n v="0"/>
    <n v="0"/>
    <n v="0"/>
    <n v="125000"/>
    <n v="0"/>
    <n v="0"/>
    <n v="0"/>
    <n v="0"/>
  </r>
  <r>
    <s v="Afghanistan"/>
    <x v="3"/>
    <x v="2"/>
    <x v="3"/>
    <x v="1"/>
    <n v="120000"/>
    <n v="0"/>
    <n v="0"/>
    <n v="0"/>
    <n v="0"/>
    <n v="125000"/>
    <n v="0"/>
    <n v="0"/>
    <n v="0"/>
    <n v="0"/>
  </r>
  <r>
    <s v="Afghanistan"/>
    <x v="3"/>
    <x v="2"/>
    <x v="3"/>
    <x v="1"/>
    <n v="60000"/>
    <n v="60000"/>
    <n v="0"/>
    <n v="0"/>
    <n v="0"/>
    <n v="62500"/>
    <n v="62500"/>
    <n v="0"/>
    <n v="0"/>
    <n v="0"/>
  </r>
  <r>
    <s v="Afghanistan"/>
    <x v="3"/>
    <x v="2"/>
    <x v="3"/>
    <x v="1"/>
    <n v="60000"/>
    <n v="60000"/>
    <n v="0"/>
    <n v="0"/>
    <n v="0"/>
    <n v="62500"/>
    <n v="62500"/>
    <n v="0"/>
    <n v="0"/>
    <n v="0"/>
  </r>
  <r>
    <s v="Afghanistan"/>
    <x v="3"/>
    <x v="2"/>
    <x v="3"/>
    <x v="1"/>
    <n v="0"/>
    <n v="0"/>
    <n v="82000"/>
    <n v="0"/>
    <n v="0"/>
    <n v="0"/>
    <n v="0"/>
    <n v="100000"/>
    <n v="0"/>
    <n v="0"/>
  </r>
  <r>
    <s v="Afghanistan"/>
    <x v="3"/>
    <x v="2"/>
    <x v="3"/>
    <x v="1"/>
    <n v="0"/>
    <n v="0"/>
    <n v="82000"/>
    <n v="0"/>
    <n v="0"/>
    <n v="0"/>
    <n v="0"/>
    <n v="100000"/>
    <n v="0"/>
    <n v="0"/>
  </r>
  <r>
    <s v="Afghanistan"/>
    <x v="3"/>
    <x v="2"/>
    <x v="3"/>
    <x v="1"/>
    <n v="0"/>
    <n v="0"/>
    <n v="82000"/>
    <n v="0"/>
    <n v="0"/>
    <n v="0"/>
    <n v="0"/>
    <n v="100000"/>
    <n v="0"/>
    <n v="0"/>
  </r>
  <r>
    <s v="Afghanistan"/>
    <x v="3"/>
    <x v="2"/>
    <x v="3"/>
    <x v="1"/>
    <n v="0"/>
    <n v="0"/>
    <n v="82000"/>
    <n v="0"/>
    <n v="0"/>
    <n v="0"/>
    <n v="0"/>
    <n v="100000"/>
    <n v="0"/>
    <n v="0"/>
  </r>
  <r>
    <s v="Afghanistan"/>
    <x v="3"/>
    <x v="2"/>
    <x v="3"/>
    <x v="1"/>
    <n v="0"/>
    <n v="0"/>
    <n v="82000"/>
    <n v="0"/>
    <n v="0"/>
    <n v="0"/>
    <n v="0"/>
    <n v="100000"/>
    <n v="0"/>
    <n v="0"/>
  </r>
  <r>
    <s v="China"/>
    <x v="3"/>
    <x v="5"/>
    <x v="3"/>
    <x v="0"/>
    <n v="0"/>
    <n v="0"/>
    <n v="0"/>
    <n v="0"/>
    <n v="245000"/>
    <n v="0"/>
    <n v="0"/>
    <n v="0"/>
    <n v="0"/>
    <n v="200000"/>
  </r>
  <r>
    <s v="China"/>
    <x v="3"/>
    <x v="5"/>
    <x v="3"/>
    <x v="0"/>
    <n v="0"/>
    <n v="0"/>
    <n v="0"/>
    <n v="0"/>
    <n v="245000"/>
    <n v="0"/>
    <n v="0"/>
    <n v="0"/>
    <n v="0"/>
    <n v="200000"/>
  </r>
  <r>
    <s v="China"/>
    <x v="3"/>
    <x v="5"/>
    <x v="3"/>
    <x v="0"/>
    <n v="0"/>
    <n v="0"/>
    <n v="0"/>
    <n v="0"/>
    <n v="245000"/>
    <n v="0"/>
    <n v="0"/>
    <n v="0"/>
    <n v="0"/>
    <n v="200000"/>
  </r>
  <r>
    <s v="China"/>
    <x v="3"/>
    <x v="5"/>
    <x v="3"/>
    <x v="0"/>
    <n v="7500"/>
    <n v="0"/>
    <n v="0"/>
    <n v="0"/>
    <n v="0"/>
    <n v="0"/>
    <n v="0"/>
    <n v="0"/>
    <n v="0"/>
    <n v="0"/>
  </r>
  <r>
    <s v="China"/>
    <x v="3"/>
    <x v="5"/>
    <x v="3"/>
    <x v="0"/>
    <n v="7500"/>
    <n v="0"/>
    <n v="0"/>
    <n v="0"/>
    <n v="0"/>
    <n v="0"/>
    <n v="0"/>
    <n v="0"/>
    <n v="0"/>
    <n v="0"/>
  </r>
  <r>
    <s v="Georgia"/>
    <x v="3"/>
    <x v="1"/>
    <x v="0"/>
    <x v="0"/>
    <n v="0"/>
    <n v="33333.333333333336"/>
    <n v="0"/>
    <n v="33333.333333333336"/>
    <n v="0"/>
    <n v="0"/>
    <n v="10390"/>
    <n v="0"/>
    <n v="10390"/>
    <n v="0"/>
  </r>
  <r>
    <s v="Georgia"/>
    <x v="3"/>
    <x v="1"/>
    <x v="0"/>
    <x v="0"/>
    <n v="0"/>
    <n v="66666.666666666672"/>
    <n v="0"/>
    <n v="0"/>
    <n v="0"/>
    <n v="0"/>
    <n v="20780"/>
    <n v="0"/>
    <n v="0"/>
    <n v="0"/>
  </r>
  <r>
    <s v="Georgia"/>
    <x v="3"/>
    <x v="1"/>
    <x v="0"/>
    <x v="0"/>
    <n v="0"/>
    <n v="0"/>
    <n v="0"/>
    <n v="66666.666666666672"/>
    <n v="0"/>
    <n v="0"/>
    <n v="0"/>
    <n v="0"/>
    <n v="20780"/>
    <n v="0"/>
  </r>
  <r>
    <s v="Global"/>
    <x v="2"/>
    <x v="1"/>
    <x v="4"/>
    <x v="0"/>
    <n v="0"/>
    <n v="0"/>
    <n v="0"/>
    <n v="0"/>
    <n v="175000"/>
    <n v="0"/>
    <n v="0"/>
    <n v="0"/>
    <n v="0"/>
    <n v="0"/>
  </r>
  <r>
    <s v="Global"/>
    <x v="2"/>
    <x v="1"/>
    <x v="4"/>
    <x v="0"/>
    <n v="0"/>
    <n v="0"/>
    <n v="0"/>
    <n v="0"/>
    <n v="175000"/>
    <n v="0"/>
    <n v="0"/>
    <n v="0"/>
    <n v="0"/>
    <n v="0"/>
  </r>
  <r>
    <s v="Lao People's Democratic Republic"/>
    <x v="3"/>
    <x v="1"/>
    <x v="0"/>
    <x v="1"/>
    <n v="0"/>
    <n v="0"/>
    <n v="0"/>
    <n v="75000"/>
    <n v="0"/>
    <n v="0"/>
    <n v="0"/>
    <n v="0"/>
    <n v="0"/>
    <n v="0"/>
  </r>
  <r>
    <s v="Lao People's Democratic Republic"/>
    <x v="3"/>
    <x v="1"/>
    <x v="0"/>
    <x v="1"/>
    <n v="0"/>
    <n v="0"/>
    <n v="0"/>
    <n v="75000"/>
    <n v="0"/>
    <n v="0"/>
    <n v="0"/>
    <n v="0"/>
    <n v="0"/>
    <n v="0"/>
  </r>
  <r>
    <s v="Regional"/>
    <x v="1"/>
    <x v="3"/>
    <x v="3"/>
    <x v="0"/>
    <n v="0"/>
    <n v="0"/>
    <n v="0"/>
    <n v="0"/>
    <n v="375000"/>
    <n v="0"/>
    <n v="0"/>
    <n v="0"/>
    <n v="0"/>
    <n v="116075"/>
  </r>
  <r>
    <s v="Regional"/>
    <x v="1"/>
    <x v="3"/>
    <x v="3"/>
    <x v="0"/>
    <n v="0"/>
    <n v="0"/>
    <n v="0"/>
    <n v="0"/>
    <n v="375000"/>
    <n v="0"/>
    <n v="0"/>
    <n v="0"/>
    <n v="0"/>
    <n v="116075"/>
  </r>
  <r>
    <s v="Regional"/>
    <x v="1"/>
    <x v="3"/>
    <x v="3"/>
    <x v="0"/>
    <n v="0"/>
    <n v="0"/>
    <n v="0"/>
    <n v="0"/>
    <n v="375000"/>
    <n v="0"/>
    <n v="0"/>
    <n v="0"/>
    <n v="0"/>
    <n v="116075"/>
  </r>
  <r>
    <s v="Regional"/>
    <x v="1"/>
    <x v="3"/>
    <x v="3"/>
    <x v="0"/>
    <n v="0"/>
    <n v="0"/>
    <n v="0"/>
    <n v="0"/>
    <n v="375000"/>
    <n v="0"/>
    <n v="0"/>
    <n v="0"/>
    <n v="0"/>
    <n v="116075"/>
  </r>
  <r>
    <s v="Sierra Leone"/>
    <x v="1"/>
    <x v="1"/>
    <x v="0"/>
    <x v="1"/>
    <n v="0"/>
    <n v="93067"/>
    <n v="0"/>
    <n v="93067"/>
    <n v="0"/>
    <n v="0"/>
    <n v="25000"/>
    <n v="0"/>
    <n v="25000"/>
    <n v="0"/>
  </r>
  <r>
    <s v="Sierra Leone"/>
    <x v="1"/>
    <x v="1"/>
    <x v="0"/>
    <x v="1"/>
    <n v="0"/>
    <n v="93067"/>
    <n v="93067"/>
    <n v="0"/>
    <n v="0"/>
    <n v="0"/>
    <n v="25000"/>
    <n v="25000"/>
    <n v="0"/>
    <n v="0"/>
  </r>
  <r>
    <s v="Mauritania"/>
    <x v="1"/>
    <x v="1"/>
    <x v="1"/>
    <x v="1"/>
    <n v="0"/>
    <n v="0"/>
    <n v="0"/>
    <n v="0"/>
    <n v="334000"/>
    <n v="0"/>
    <n v="0"/>
    <n v="0"/>
    <n v="0"/>
    <n v="50476.666666666664"/>
  </r>
  <r>
    <s v="Mauritania"/>
    <x v="1"/>
    <x v="1"/>
    <x v="1"/>
    <x v="1"/>
    <n v="334000"/>
    <n v="0"/>
    <n v="0"/>
    <n v="0"/>
    <n v="0"/>
    <n v="50476.666666666664"/>
    <n v="0"/>
    <n v="0"/>
    <n v="0"/>
    <n v="0"/>
  </r>
  <r>
    <s v="Mauritania"/>
    <x v="1"/>
    <x v="1"/>
    <x v="1"/>
    <x v="1"/>
    <n v="0"/>
    <n v="111333.33333333333"/>
    <n v="111333.33333333333"/>
    <n v="111333.33333333333"/>
    <n v="0"/>
    <n v="0"/>
    <n v="16825.555555555555"/>
    <n v="16825.555555555555"/>
    <n v="16825.555555555555"/>
    <n v="0"/>
  </r>
  <r>
    <s v="Tanzania"/>
    <x v="1"/>
    <x v="1"/>
    <x v="5"/>
    <x v="1"/>
    <n v="0"/>
    <n v="187500"/>
    <n v="0"/>
    <n v="0"/>
    <n v="0"/>
    <n v="0"/>
    <n v="19250"/>
    <n v="0"/>
    <n v="0"/>
    <n v="0"/>
  </r>
  <r>
    <s v="Tanzania"/>
    <x v="1"/>
    <x v="1"/>
    <x v="5"/>
    <x v="1"/>
    <n v="0"/>
    <n v="187500"/>
    <n v="0"/>
    <n v="0"/>
    <n v="0"/>
    <n v="0"/>
    <n v="19250"/>
    <n v="0"/>
    <n v="0"/>
    <n v="0"/>
  </r>
  <r>
    <s v="Tanzania"/>
    <x v="1"/>
    <x v="1"/>
    <x v="5"/>
    <x v="1"/>
    <n v="124000"/>
    <n v="0"/>
    <n v="0"/>
    <n v="0"/>
    <n v="0"/>
    <n v="13000"/>
    <n v="0"/>
    <n v="0"/>
    <n v="0"/>
    <n v="0"/>
  </r>
  <r>
    <s v="Tanzania"/>
    <x v="1"/>
    <x v="1"/>
    <x v="5"/>
    <x v="1"/>
    <n v="124000"/>
    <n v="0"/>
    <n v="0"/>
    <n v="0"/>
    <n v="0"/>
    <n v="13000"/>
    <n v="0"/>
    <n v="0"/>
    <n v="0"/>
    <n v="0"/>
  </r>
  <r>
    <s v="Tanzania"/>
    <x v="1"/>
    <x v="1"/>
    <x v="5"/>
    <x v="1"/>
    <n v="0"/>
    <n v="124000"/>
    <n v="0"/>
    <n v="0"/>
    <n v="0"/>
    <n v="0"/>
    <n v="13000"/>
    <n v="0"/>
    <n v="0"/>
    <n v="0"/>
  </r>
  <r>
    <s v="Tanzania"/>
    <x v="1"/>
    <x v="1"/>
    <x v="5"/>
    <x v="1"/>
    <n v="0"/>
    <n v="0"/>
    <n v="0"/>
    <n v="124000"/>
    <n v="0"/>
    <n v="0"/>
    <n v="0"/>
    <n v="0"/>
    <n v="13000"/>
    <n v="0"/>
  </r>
  <r>
    <s v="Tanzania"/>
    <x v="1"/>
    <x v="1"/>
    <x v="5"/>
    <x v="1"/>
    <n v="31000"/>
    <n v="31000"/>
    <n v="31000"/>
    <n v="31000"/>
    <n v="0"/>
    <n v="3250"/>
    <n v="3250"/>
    <n v="3250"/>
    <n v="3250"/>
    <n v="0"/>
  </r>
  <r>
    <s v="Lesotho"/>
    <x v="1"/>
    <x v="1"/>
    <x v="5"/>
    <x v="1"/>
    <n v="171666.5"/>
    <n v="171666.5"/>
    <n v="0"/>
    <n v="0"/>
    <n v="0"/>
    <n v="33000"/>
    <n v="33000"/>
    <n v="0"/>
    <n v="0"/>
    <n v="0"/>
  </r>
  <r>
    <s v="Lesotho"/>
    <x v="1"/>
    <x v="1"/>
    <x v="5"/>
    <x v="1"/>
    <n v="343333"/>
    <n v="0"/>
    <n v="0"/>
    <n v="0"/>
    <n v="0"/>
    <n v="66000"/>
    <n v="0"/>
    <n v="0"/>
    <n v="0"/>
    <n v="0"/>
  </r>
  <r>
    <s v="Lesotho"/>
    <x v="1"/>
    <x v="1"/>
    <x v="5"/>
    <x v="1"/>
    <n v="0"/>
    <n v="343333"/>
    <n v="0"/>
    <n v="0"/>
    <n v="0"/>
    <n v="0"/>
    <n v="66000"/>
    <n v="0"/>
    <n v="0"/>
    <n v="0"/>
  </r>
  <r>
    <s v="Burundi"/>
    <x v="1"/>
    <x v="1"/>
    <x v="5"/>
    <x v="1"/>
    <n v="141000"/>
    <n v="141000"/>
    <n v="0"/>
    <n v="0"/>
    <n v="0"/>
    <n v="14125"/>
    <n v="14125"/>
    <n v="0"/>
    <n v="0"/>
    <n v="0"/>
  </r>
  <r>
    <s v="Burundi"/>
    <x v="1"/>
    <x v="1"/>
    <x v="5"/>
    <x v="1"/>
    <n v="282000"/>
    <n v="0"/>
    <n v="0"/>
    <n v="0"/>
    <n v="0"/>
    <n v="28250"/>
    <n v="0"/>
    <n v="0"/>
    <n v="0"/>
    <n v="0"/>
  </r>
  <r>
    <s v="Burundi"/>
    <x v="1"/>
    <x v="1"/>
    <x v="5"/>
    <x v="1"/>
    <n v="0"/>
    <n v="141000"/>
    <n v="0"/>
    <n v="141000"/>
    <n v="0"/>
    <n v="0"/>
    <n v="14125"/>
    <n v="0"/>
    <n v="14125"/>
    <n v="0"/>
  </r>
  <r>
    <s v="Burundi"/>
    <x v="1"/>
    <x v="1"/>
    <x v="5"/>
    <x v="1"/>
    <n v="0"/>
    <n v="0"/>
    <n v="0"/>
    <n v="0"/>
    <n v="282000"/>
    <n v="0"/>
    <n v="0"/>
    <n v="0"/>
    <n v="0"/>
    <n v="28250"/>
  </r>
  <r>
    <s v="Bhutan"/>
    <x v="3"/>
    <x v="2"/>
    <x v="5"/>
    <x v="1"/>
    <n v="25714.25"/>
    <n v="25714.25"/>
    <n v="25714.25"/>
    <n v="25714.25"/>
    <n v="0"/>
    <n v="28414.25"/>
    <n v="28414.25"/>
    <n v="28414.25"/>
    <n v="28414.25"/>
    <n v="0"/>
  </r>
  <r>
    <s v="Bhutan"/>
    <x v="3"/>
    <x v="2"/>
    <x v="5"/>
    <x v="1"/>
    <n v="0"/>
    <n v="0"/>
    <n v="0"/>
    <n v="0"/>
    <n v="102857"/>
    <n v="0"/>
    <n v="0"/>
    <n v="0"/>
    <n v="0"/>
    <n v="113657"/>
  </r>
  <r>
    <s v="Bhutan"/>
    <x v="3"/>
    <x v="2"/>
    <x v="5"/>
    <x v="1"/>
    <n v="0"/>
    <n v="0"/>
    <n v="0"/>
    <n v="0"/>
    <n v="102857"/>
    <n v="0"/>
    <n v="0"/>
    <n v="0"/>
    <n v="0"/>
    <n v="113657"/>
  </r>
  <r>
    <s v="Bhutan"/>
    <x v="3"/>
    <x v="2"/>
    <x v="5"/>
    <x v="1"/>
    <n v="0"/>
    <n v="0"/>
    <n v="0"/>
    <n v="0"/>
    <n v="102857"/>
    <n v="0"/>
    <n v="0"/>
    <n v="0"/>
    <n v="0"/>
    <n v="113657"/>
  </r>
  <r>
    <s v="Bhutan"/>
    <x v="3"/>
    <x v="2"/>
    <x v="5"/>
    <x v="1"/>
    <n v="0"/>
    <n v="0"/>
    <n v="0"/>
    <n v="0"/>
    <n v="102857"/>
    <n v="0"/>
    <n v="0"/>
    <n v="0"/>
    <n v="0"/>
    <n v="113657"/>
  </r>
  <r>
    <s v="Bhutan"/>
    <x v="3"/>
    <x v="2"/>
    <x v="5"/>
    <x v="1"/>
    <n v="0"/>
    <n v="0"/>
    <n v="0"/>
    <n v="102857"/>
    <n v="0"/>
    <n v="0"/>
    <n v="0"/>
    <n v="0"/>
    <n v="113657"/>
    <n v="0"/>
  </r>
  <r>
    <s v="Bhutan"/>
    <x v="3"/>
    <x v="2"/>
    <x v="5"/>
    <x v="1"/>
    <n v="0"/>
    <n v="0"/>
    <n v="0"/>
    <n v="0"/>
    <n v="102857"/>
    <n v="0"/>
    <n v="0"/>
    <n v="0"/>
    <n v="0"/>
    <n v="113657"/>
  </r>
  <r>
    <s v="Bhutan"/>
    <x v="3"/>
    <x v="2"/>
    <x v="5"/>
    <x v="1"/>
    <n v="134997"/>
    <n v="0"/>
    <n v="0"/>
    <n v="0"/>
    <n v="0"/>
    <n v="40000"/>
    <n v="0"/>
    <n v="0"/>
    <n v="0"/>
    <n v="0"/>
  </r>
  <r>
    <s v="Bhutan"/>
    <x v="3"/>
    <x v="2"/>
    <x v="5"/>
    <x v="1"/>
    <n v="134997"/>
    <n v="0"/>
    <n v="0"/>
    <n v="0"/>
    <n v="0"/>
    <n v="40000"/>
    <n v="0"/>
    <n v="0"/>
    <n v="0"/>
    <n v="0"/>
  </r>
  <r>
    <s v="Bhutan"/>
    <x v="3"/>
    <x v="2"/>
    <x v="5"/>
    <x v="1"/>
    <n v="0"/>
    <n v="134997"/>
    <n v="0"/>
    <n v="0"/>
    <n v="0"/>
    <n v="0"/>
    <n v="40000"/>
    <n v="0"/>
    <n v="0"/>
    <n v="0"/>
  </r>
  <r>
    <s v="Bhutan"/>
    <x v="3"/>
    <x v="2"/>
    <x v="5"/>
    <x v="1"/>
    <n v="67498.5"/>
    <n v="67498.5"/>
    <n v="0"/>
    <n v="0"/>
    <n v="0"/>
    <n v="20000"/>
    <n v="20000"/>
    <n v="0"/>
    <n v="0"/>
    <n v="0"/>
  </r>
  <r>
    <s v="Bhutan"/>
    <x v="3"/>
    <x v="2"/>
    <x v="5"/>
    <x v="1"/>
    <n v="0"/>
    <n v="134997"/>
    <n v="0"/>
    <n v="0"/>
    <n v="0"/>
    <n v="0"/>
    <n v="40000"/>
    <n v="0"/>
    <n v="0"/>
    <n v="0"/>
  </r>
  <r>
    <s v="Bhutan"/>
    <x v="3"/>
    <x v="2"/>
    <x v="5"/>
    <x v="1"/>
    <n v="0"/>
    <n v="0"/>
    <n v="110000"/>
    <n v="0"/>
    <n v="0"/>
    <n v="0"/>
    <n v="0"/>
    <n v="363837"/>
    <n v="0"/>
    <n v="0"/>
  </r>
  <r>
    <s v="Bhutan"/>
    <x v="3"/>
    <x v="2"/>
    <x v="5"/>
    <x v="1"/>
    <n v="0"/>
    <n v="0"/>
    <n v="110000"/>
    <n v="0"/>
    <n v="0"/>
    <n v="0"/>
    <n v="0"/>
    <n v="363837"/>
    <n v="0"/>
    <n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8F67828F-4834-4A34-B9B8-5B3C6E2C49EA}" name="PivotTable2" cacheId="0"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location ref="C31:C32" firstHeaderRow="1" firstDataRow="1" firstDataCol="0"/>
  <pivotFields count="16">
    <pivotField showAll="0"/>
    <pivotField showAll="0">
      <items count="6">
        <item x="1"/>
        <item x="0"/>
        <item x="3"/>
        <item x="4"/>
        <item x="2"/>
        <item t="default"/>
      </items>
    </pivotField>
    <pivotField showAll="0">
      <items count="7">
        <item x="3"/>
        <item x="2"/>
        <item x="5"/>
        <item x="0"/>
        <item x="4"/>
        <item x="1"/>
        <item t="default"/>
      </items>
    </pivotField>
    <pivotField showAll="0">
      <items count="7">
        <item x="4"/>
        <item x="2"/>
        <item x="0"/>
        <item x="3"/>
        <item x="1"/>
        <item x="5"/>
        <item t="default"/>
      </items>
    </pivotField>
    <pivotField showAll="0">
      <items count="3">
        <item x="0"/>
        <item x="1"/>
        <item t="default"/>
      </items>
    </pivotField>
    <pivotField numFmtId="164" showAll="0"/>
    <pivotField numFmtId="164" showAll="0"/>
    <pivotField numFmtId="164" showAll="0"/>
    <pivotField numFmtId="164" showAll="0"/>
    <pivotField dataField="1" numFmtId="164" showAll="0"/>
    <pivotField numFmtId="164" showAll="0"/>
    <pivotField numFmtId="164" showAll="0"/>
    <pivotField numFmtId="164" showAll="0"/>
    <pivotField numFmtId="164" showAll="0"/>
    <pivotField numFmtId="164" showAll="0"/>
    <pivotField dragToRow="0" dragToCol="0" dragToPage="0" showAll="0" defaultSubtotal="0"/>
  </pivotFields>
  <rowItems count="1">
    <i/>
  </rowItems>
  <colItems count="1">
    <i/>
  </colItems>
  <dataFields count="1">
    <dataField name="Value of outputs of which thematic focus is undefined*:" fld="9" baseField="0" baseItem="0" numFmtId="164"/>
  </dataFields>
  <formats count="4">
    <format dxfId="60">
      <pivotArea outline="0" collapsedLevelsAreSubtotals="1" fieldPosition="0"/>
    </format>
    <format dxfId="59">
      <pivotArea type="all" dataOnly="0" outline="0" fieldPosition="0"/>
    </format>
    <format dxfId="58">
      <pivotArea outline="0" collapsedLevelsAreSubtotals="1" fieldPosition="0"/>
    </format>
    <format dxfId="57">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7BC45F92-5A07-4D20-9134-950837D84C7A}" name="PivotTable1" cacheId="0" dataOnRows="1"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chartFormat="15">
  <location ref="A3:B7" firstHeaderRow="1" firstDataRow="1" firstDataCol="1"/>
  <pivotFields count="16">
    <pivotField showAll="0"/>
    <pivotField showAll="0">
      <items count="6">
        <item x="1"/>
        <item x="0"/>
        <item x="3"/>
        <item x="4"/>
        <item x="2"/>
        <item t="default"/>
      </items>
    </pivotField>
    <pivotField showAll="0">
      <items count="7">
        <item x="3"/>
        <item x="2"/>
        <item x="5"/>
        <item x="0"/>
        <item x="4"/>
        <item x="1"/>
        <item t="default"/>
      </items>
    </pivotField>
    <pivotField showAll="0">
      <items count="7">
        <item x="4"/>
        <item x="2"/>
        <item x="0"/>
        <item x="3"/>
        <item x="1"/>
        <item x="5"/>
        <item t="default"/>
      </items>
    </pivotField>
    <pivotField showAll="0">
      <items count="3">
        <item x="0"/>
        <item x="1"/>
        <item t="default"/>
      </items>
    </pivotField>
    <pivotField dataField="1" numFmtId="164" showAll="0"/>
    <pivotField dataField="1" numFmtId="164" showAll="0"/>
    <pivotField dataField="1" numFmtId="164" showAll="0"/>
    <pivotField dataField="1" numFmtId="164" showAll="0"/>
    <pivotField numFmtId="164" showAll="0"/>
    <pivotField numFmtId="164" showAll="0"/>
    <pivotField numFmtId="164" showAll="0"/>
    <pivotField numFmtId="164" showAll="0"/>
    <pivotField numFmtId="164" showAll="0"/>
    <pivotField numFmtId="164" showAll="0"/>
    <pivotField dragToRow="0" dragToCol="0" dragToPage="0" showAll="0" defaultSubtotal="0"/>
  </pivotFields>
  <rowFields count="1">
    <field x="-2"/>
  </rowFields>
  <rowItems count="4">
    <i>
      <x/>
    </i>
    <i i="1">
      <x v="1"/>
    </i>
    <i i="2">
      <x v="2"/>
    </i>
    <i i="3">
      <x v="3"/>
    </i>
  </rowItems>
  <colItems count="1">
    <i/>
  </colItems>
  <dataFields count="4">
    <dataField name="GHG inventory" fld="5" baseField="0" baseItem="0"/>
    <dataField name="Mitigation" fld="6" baseField="0" baseItem="0"/>
    <dataField name="Adaptation" fld="7" baseField="0" baseItem="0"/>
    <dataField name="Finance" fld="8" baseField="0" baseItem="0"/>
  </dataFields>
  <formats count="1">
    <format dxfId="1">
      <pivotArea outline="0" collapsedLevelsAreSubtotals="1" fieldPosition="0"/>
    </format>
  </formats>
  <chartFormats count="3">
    <chartFormat chart="0" format="3" series="1">
      <pivotArea type="data" outline="0" fieldPosition="0">
        <references count="1">
          <reference field="4294967294" count="1" selected="0">
            <x v="1"/>
          </reference>
        </references>
      </pivotArea>
    </chartFormat>
    <chartFormat chart="0" format="4" series="1">
      <pivotArea type="data" outline="0" fieldPosition="0">
        <references count="1">
          <reference field="4294967294" count="1" selected="0">
            <x v="0"/>
          </reference>
        </references>
      </pivotArea>
    </chartFormat>
    <chartFormat chart="2" format="43" series="1">
      <pivotArea type="data" outline="0" fieldPosition="0">
        <references count="1">
          <reference field="4294967294" count="1" selected="0">
            <x v="0"/>
          </reference>
        </references>
      </pivotArea>
    </chartFormat>
  </chartFormats>
  <pivotTableStyleInfo name="PivotStyleMedium5"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D9C63293-841D-490D-AF3C-869892BEEE8D}" name="PivotTable1" cacheId="0"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location ref="A3:A4" firstHeaderRow="1" firstDataRow="1" firstDataCol="0"/>
  <pivotFields count="16">
    <pivotField showAll="0"/>
    <pivotField showAll="0">
      <items count="6">
        <item x="1"/>
        <item x="0"/>
        <item x="3"/>
        <item x="4"/>
        <item x="2"/>
        <item t="default"/>
      </items>
    </pivotField>
    <pivotField showAll="0">
      <items count="7">
        <item x="3"/>
        <item x="2"/>
        <item x="5"/>
        <item x="0"/>
        <item x="4"/>
        <item x="1"/>
        <item t="default"/>
      </items>
    </pivotField>
    <pivotField showAll="0">
      <items count="7">
        <item x="4"/>
        <item x="2"/>
        <item x="0"/>
        <item x="3"/>
        <item x="1"/>
        <item x="5"/>
        <item t="default"/>
      </items>
    </pivotField>
    <pivotField showAll="0">
      <items count="3">
        <item x="0"/>
        <item x="1"/>
        <item t="default"/>
      </items>
    </pivotField>
    <pivotField numFmtId="164" showAll="0"/>
    <pivotField numFmtId="164" showAll="0"/>
    <pivotField numFmtId="164" showAll="0"/>
    <pivotField numFmtId="164" showAll="0"/>
    <pivotField dataField="1" numFmtId="164" showAll="0"/>
    <pivotField numFmtId="164" showAll="0"/>
    <pivotField numFmtId="164" showAll="0"/>
    <pivotField numFmtId="164" showAll="0"/>
    <pivotField numFmtId="164" showAll="0"/>
    <pivotField numFmtId="164" showAll="0"/>
    <pivotField dragToRow="0" dragToCol="0" dragToPage="0" showAll="0" defaultSubtotal="0"/>
  </pivotFields>
  <rowItems count="1">
    <i/>
  </rowItems>
  <colItems count="1">
    <i/>
  </colItems>
  <dataFields count="1">
    <dataField name="Sum of undefined_gef" fld="9" baseField="0" baseItem="0" numFmtId="164"/>
  </dataFields>
  <formats count="1">
    <format dxfId="0">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Table1_1" backgroundRefresh="0" connectionId="1" xr16:uid="{8D7350D7-2F3B-4F52-8B73-62E5A8A16D89}" autoFormatId="16" applyNumberFormats="0" applyBorderFormats="0" applyFontFormats="0" applyPatternFormats="0" applyAlignmentFormats="0" applyWidthHeightFormats="0">
  <queryTableRefresh nextId="47">
    <queryTableFields count="10">
      <queryTableField id="2" name="country" tableColumnId="2"/>
      <queryTableField id="3" name="region" tableColumnId="3"/>
      <queryTableField id="4" name="implementing_agency" tableColumnId="4"/>
      <queryTableField id="5" name="year_approval" tableColumnId="5"/>
      <queryTableField id="45" dataBound="0" tableColumnId="45"/>
      <queryTableField id="33" name="ghg_inventory_gef" tableColumnId="33"/>
      <queryTableField id="34" name="mitigation_gef" tableColumnId="34"/>
      <queryTableField id="35" name="climate_change_impacts_and_adaptation_gef" tableColumnId="35"/>
      <queryTableField id="36" name="support_needed_and_received_gef" tableColumnId="36"/>
      <queryTableField id="37" name="undefined_gef" tableColumnId="37"/>
    </queryTableFields>
    <queryTableDeletedFields count="36">
      <deletedField name="pif_id"/>
      <deletedField name="component_id"/>
      <deletedField name="component"/>
      <deletedField name="c_ghg_inventory"/>
      <deletedField name="c_mitigation"/>
      <deletedField name="c_climate_change_impacts_and_adaptation"/>
      <deletedField name="c_support_needed_and_received"/>
      <deletedField name="c_undefined"/>
      <deletedField name="c_gef_funding"/>
      <deletedField name="c_co_financing"/>
      <deletedField name="C Weighted GEF funding4"/>
      <deletedField name="C Weighted Co-financing5"/>
      <deletedField name="output_id"/>
      <deletedField name="output"/>
      <deletedField name="o_ghg_inventory"/>
      <deletedField name="o_mitigation"/>
      <deletedField name="o_climate_change_impacts_and_adaptation"/>
      <deletedField name="o_support_needed_and_received"/>
      <deletedField name="o_undefined"/>
      <deletedField name="o_gef_funding"/>
      <deletedField name="o_co_financing"/>
      <deletedField name="o_weighted_gef_funding"/>
      <deletedField name="o_weighted_co_financing"/>
      <deletedField name="com_ghg_inventory"/>
      <deletedField name="com_mitigation"/>
      <deletedField name="com_climate_change_impacts_and_adaptation"/>
      <deletedField name="com_support_needed_and_received"/>
      <deletedField name="com_undefined"/>
      <deletedField name="Check GEF"/>
      <deletedField name="Check Co fin"/>
      <deletedField name="ldc_or_sids"/>
      <deletedField name="ghg_inventory_co_finance"/>
      <deletedField name="mitigation_co_finance"/>
      <deletedField name="climate_change_impacts_and_adaptation_co_finance"/>
      <deletedField name="support_needed_and_received_co_finance"/>
      <deletedField name="undefined_co_finance"/>
    </queryTableDeletedFields>
  </queryTableRefresh>
  <extLst>
    <ext xmlns:x15="http://schemas.microsoft.com/office/spreadsheetml/2010/11/main" uri="{883FBD77-0823-4a55-B5E3-86C4891E6966}">
      <x15:queryTable sourceDataName="WorksheetConnection_Clean dataset for blogpost.xlsx!Table1"/>
    </ext>
  </extLst>
</queryTable>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ldc_or_sids" xr10:uid="{208176B6-69BD-4140-9CB1-790B0AED38D4}" sourceName="ldc_or_sids">
  <pivotTables>
    <pivotTable tabId="9" name="PivotTable1"/>
    <pivotTable tabId="12" name="PivotTable1"/>
    <pivotTable tabId="10" name="PivotTable2"/>
  </pivotTables>
  <data>
    <tabular pivotCacheId="1692491431">
      <items count="2">
        <i x="0" s="1"/>
        <i x="1" s="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implementing_agency" xr10:uid="{E08B29C0-39F2-48BF-8109-AED4B11824D8}" sourceName="implementing_agency">
  <pivotTables>
    <pivotTable tabId="9" name="PivotTable1"/>
    <pivotTable tabId="12" name="PivotTable1"/>
    <pivotTable tabId="10" name="PivotTable2"/>
  </pivotTables>
  <data>
    <tabular pivotCacheId="1692491431">
      <items count="6">
        <i x="3" s="1"/>
        <i x="2" s="1"/>
        <i x="5" s="1"/>
        <i x="0" s="1"/>
        <i x="4" s="1"/>
        <i x="1" s="1"/>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year_approval" xr10:uid="{575CCB73-618B-4A8A-866E-AEB8C8F31C6D}" sourceName="year_approval">
  <pivotTables>
    <pivotTable tabId="9" name="PivotTable1"/>
    <pivotTable tabId="12" name="PivotTable1"/>
    <pivotTable tabId="10" name="PivotTable2"/>
  </pivotTables>
  <data>
    <tabular pivotCacheId="1692491431">
      <items count="6">
        <i x="4" s="1"/>
        <i x="2" s="1"/>
        <i x="0" s="1"/>
        <i x="3" s="1"/>
        <i x="1" s="1"/>
        <i x="5" s="1"/>
      </items>
    </tabular>
  </data>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region" xr10:uid="{F1328AFC-9207-4081-8068-86A06837299C}" sourceName="region">
  <pivotTables>
    <pivotTable tabId="9" name="PivotTable1"/>
    <pivotTable tabId="12" name="PivotTable1"/>
    <pivotTable tabId="10" name="PivotTable2"/>
  </pivotTables>
  <data>
    <tabular pivotCacheId="1692491431">
      <items count="5">
        <i x="1" s="1"/>
        <i x="0" s="1"/>
        <i x="3" s="1"/>
        <i x="4" s="1"/>
        <i x="2" s="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ldc_or_sids 1" xr10:uid="{732EBEAC-0535-4136-A4DA-F19662DDBB9B}" cache="Slicer_ldc_or_sids" caption="LDC/SIDS" rowHeight="241300"/>
  <slicer name="implementing_agency 1" xr10:uid="{B0D31436-1ED5-4AD1-9F11-CE26A068FBD1}" cache="Slicer_implementing_agency" caption="Implementing Agency" rowHeight="241300"/>
  <slicer name="year_approval" xr10:uid="{7B4A48F5-50D3-48A8-BE09-85CD2B388BF4}" cache="Slicer_year_approval" caption="year_approval" rowHeight="241300"/>
  <slicer name="region" xr10:uid="{2C9FF45F-5DF4-4C9C-8075-9D726134E1CD}" cache="Slicer_region" caption="region" rowHeight="241300"/>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ldc_or_sids" xr10:uid="{F9BDD9C4-C795-413E-AB1F-0685B9332871}" cache="Slicer_ldc_or_sids" caption="ldc_or_sids" rowHeight="241300"/>
  <slicer name="implementing_agency" xr10:uid="{6D4408E6-2574-4EBA-A5F8-08147EF2A0F3}" cache="Slicer_implementing_agency" caption="implementing_agency" rowHeight="241300"/>
</slicers>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3348E08-71DD-41DC-88C2-0281553587C3}" name="Table1_110" displayName="Table1_110" ref="A1:J728" tableType="queryTable" totalsRowShown="0">
  <autoFilter ref="A1:J728" xr:uid="{E61D0D5A-181D-4A12-B366-4B0F682F3E5C}"/>
  <tableColumns count="10">
    <tableColumn id="2" xr3:uid="{D2B36223-E027-45FE-9708-3D50ABEBEB65}" uniqueName="2" name="country" queryTableFieldId="2"/>
    <tableColumn id="3" xr3:uid="{94FACC25-A94C-4AE1-BA72-B57B4EE7AB46}" uniqueName="3" name="region" queryTableFieldId="3"/>
    <tableColumn id="4" xr3:uid="{6B93DB01-C897-4F22-90A3-77A2F4E4FB10}" uniqueName="4" name="implementing_agency" queryTableFieldId="4"/>
    <tableColumn id="5" xr3:uid="{88429C13-3562-47DD-B899-18E7991A7DEC}" uniqueName="5" name="year_approval" queryTableFieldId="5"/>
    <tableColumn id="45" xr3:uid="{30CCB691-68B4-47E6-81DE-54B5C51042EB}" uniqueName="45" name="ldc_or_sids" queryTableFieldId="45"/>
    <tableColumn id="33" xr3:uid="{314DF602-CD64-4FF1-8D89-9BB17DF26464}" uniqueName="33" name="ghg_inventory_gef" queryTableFieldId="33" dataDxfId="56"/>
    <tableColumn id="34" xr3:uid="{18881212-B7D1-4CD0-B0A9-B3E40BECB109}" uniqueName="34" name="mitigation_gef" queryTableFieldId="34" dataDxfId="55"/>
    <tableColumn id="35" xr3:uid="{EAD59FE5-8098-4FD7-B9AE-5DF4C073F1AB}" uniqueName="35" name="climate_change_impacts_and_adaptation_gef" queryTableFieldId="35" dataDxfId="54"/>
    <tableColumn id="36" xr3:uid="{40E36DDC-DDD7-4D66-B4BA-CE98302DCFFD}" uniqueName="36" name="support_needed_and_received_gef" queryTableFieldId="36" dataDxfId="53"/>
    <tableColumn id="37" xr3:uid="{E5C10234-0051-44C4-BE85-96FB2F18C71A}" uniqueName="37" name="undefined_gef" queryTableFieldId="37" dataDxfId="52"/>
  </tableColumns>
  <tableStyleInfo name="TableStyleMedium5"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F41AA03-F952-4886-967B-F9ECED489B5F}" name="Table1" displayName="Table1" ref="A3:AS730" totalsRowShown="0">
  <tableColumns count="45">
    <tableColumn id="2" xr3:uid="{2A0E3B86-E9B5-412E-A34C-1AA7F28D7E85}" name="pif_id" dataDxfId="51"/>
    <tableColumn id="3" xr3:uid="{47E4862E-FA6B-4485-A6F1-E87B310E0C85}" name="country " dataDxfId="50"/>
    <tableColumn id="22" xr3:uid="{805F27C7-1051-424C-A5BF-F2C133747DE1}" name="region" dataDxfId="49">
      <calculatedColumnFormula>VLOOKUP(Table1[[#This Row],[pif_id]], Table7[#All],2,FALSE)</calculatedColumnFormula>
    </tableColumn>
    <tableColumn id="10" xr3:uid="{4DA444A2-A469-4E55-952A-937AD685399B}" name="implementing_agency" dataDxfId="48">
      <calculatedColumnFormula>VLOOKUP(Table1[[#This Row],[pif_id]], Table7[#All],3,FALSE)</calculatedColumnFormula>
    </tableColumn>
    <tableColumn id="5" xr3:uid="{4CBD8FEE-0687-4AAD-8DCF-BEADA8ED87ED}" name="year_approval" dataDxfId="47">
      <calculatedColumnFormula>VLOOKUP(Table1[[#This Row],[pif_id]], Table7[#All],4,FALSE)</calculatedColumnFormula>
    </tableColumn>
    <tableColumn id="30" xr3:uid="{46729A36-8697-484E-8709-3CD0A7ECBEBC}" name="ldc_or_sids" dataDxfId="46">
      <calculatedColumnFormula>VLOOKUP(Table1[[#This Row],[pif_id]], Table7[#All],5,FALSE)</calculatedColumnFormula>
    </tableColumn>
    <tableColumn id="1" xr3:uid="{47926C1D-8A41-4390-8B53-F294CE78DD1C}" name="component_id"/>
    <tableColumn id="4" xr3:uid="{5EC28211-0278-49A1-BB5B-0C78725DEE96}" name="component" dataDxfId="45"/>
    <tableColumn id="6" xr3:uid="{100CDEFB-140C-40CF-9B57-19032E47A206}" name="c_ghg_inventory" dataDxfId="44">
      <calculatedColumnFormula>IF(COUNTIF(#REF!, "&gt;0"),1,0)</calculatedColumnFormula>
    </tableColumn>
    <tableColumn id="7" xr3:uid="{49C301FF-2953-4643-9C54-B5491D3A6065}" name="c_mitigation" dataDxfId="43">
      <calculatedColumnFormula>IF(COUNTIF(#REF!, "&gt;0"),1,0)</calculatedColumnFormula>
    </tableColumn>
    <tableColumn id="8" xr3:uid="{4A9FCDD3-440F-46E6-B053-D64E047BAAEE}" name="c_climate_change_impacts_and_adaptation" dataDxfId="42">
      <calculatedColumnFormula>IF(COUNTIF(AT4:AW4, "&gt;0"),1,0)</calculatedColumnFormula>
    </tableColumn>
    <tableColumn id="9" xr3:uid="{2C56AB8B-0A3C-4683-A19E-EA27ACD35FCA}" name="c_support_needed_and_received" dataDxfId="41">
      <calculatedColumnFormula>IF(COUNTIF(AX4:BB4, "&gt;0"),1,0)</calculatedColumnFormula>
    </tableColumn>
    <tableColumn id="44" xr3:uid="{5C5F1979-CB51-4290-BD6A-76BE93795342}" name="c_undefined" dataDxfId="40">
      <calculatedColumnFormula>IF(SUM(Table1[[#This Row],[c_ghg_inventory]:[c_support_needed_and_received]])=0,1,"")</calculatedColumnFormula>
    </tableColumn>
    <tableColumn id="11" xr3:uid="{52533F02-7BBA-4949-AA53-D705E1F28BB8}" name="c_gef_funding" dataDxfId="39"/>
    <tableColumn id="12" xr3:uid="{4CA0087E-73EE-4339-844E-6E56F5049E31}" name="c_co_financing" dataDxfId="38"/>
    <tableColumn id="13" xr3:uid="{20E6BDB7-DDAC-40E0-A366-7838ACC635EA}" name="C Weighted GEF funding4" dataDxfId="37">
      <calculatedColumnFormula>N4/SUM(Table1[[#This Row],[c_ghg_inventory]:[c_undefined]])</calculatedColumnFormula>
    </tableColumn>
    <tableColumn id="14" xr3:uid="{EF575B21-B952-4D73-90C5-AE90275091E5}" name="C Weighted Co-financing5" dataDxfId="36">
      <calculatedColumnFormula>O4/SUM(Table1[[#This Row],[c_ghg_inventory]:[c_undefined]])</calculatedColumnFormula>
    </tableColumn>
    <tableColumn id="16" xr3:uid="{65BA13AC-9968-4ACD-B984-6BD54CE6C62D}" name="output_id"/>
    <tableColumn id="20" xr3:uid="{CD3F65CC-C7BD-4768-BD0C-76291070EA46}" name="output" dataDxfId="35"/>
    <tableColumn id="19" xr3:uid="{42E04C48-334E-49A4-9CCC-826C2FB73886}" name="o_ghg_inventory " dataDxfId="34"/>
    <tableColumn id="23" xr3:uid="{B96C4705-2E49-4B0B-A397-6F1698533031}" name="o_mitigation " dataDxfId="33"/>
    <tableColumn id="24" xr3:uid="{41CA2D65-1EAD-4A7C-9B9E-B94A6F0BE570}" name="o_climate_change_impacts_and_adaptation " dataDxfId="32"/>
    <tableColumn id="18" xr3:uid="{83D7110E-0890-4FCA-A6F6-248A02881CF7}" name="o_support_needed_and_received" dataDxfId="31"/>
    <tableColumn id="25" xr3:uid="{B4971FDC-7BB5-4795-B0CE-F968F05201B0}" name="o_undefined" dataDxfId="30">
      <calculatedColumnFormula>IF(SUM(Table1[[#This Row],[o_ghg_inventory ]:[o_support_needed_and_received]])=0,1,"")</calculatedColumnFormula>
    </tableColumn>
    <tableColumn id="29" xr3:uid="{4CEA8AE0-A75F-42A9-8CEF-F403C1A2D6EF}" name="o_gef_funding" dataDxfId="29"/>
    <tableColumn id="28" xr3:uid="{90E86049-00B9-4813-AE2D-FCDAE0F2C077}" name="o_co_financing" dataDxfId="28"/>
    <tableColumn id="27" xr3:uid="{0AE7A50D-8640-4B0B-8F82-801F0E507DAF}" name="o_weighted_gef_funding" dataDxfId="27">
      <calculatedColumnFormula>Table1[[#This Row],[o_gef_funding]]/SUM(Table1[[#This Row],[o_ghg_inventory ]:[o_undefined]])</calculatedColumnFormula>
    </tableColumn>
    <tableColumn id="26" xr3:uid="{66768A51-D7DC-4E0D-8CB1-BF8A6EC1862B}" name="o_weighted_co_financing" dataDxfId="26">
      <calculatedColumnFormula>Table1[[#This Row],[o_co_financing]]/SUM(Table1[[#This Row],[o_ghg_inventory ]:[o_undefined]])</calculatedColumnFormula>
    </tableColumn>
    <tableColumn id="34" xr3:uid="{EA83B179-710B-4429-872A-D5EFFC0233C4}" name="com_ghg_inventory" dataDxfId="25">
      <calculatedColumnFormula array="1">IF(Table1[[#This Row],[o_ghg_inventory ]]="",IF(AND(Table1[[#This Row],[o_undefined]:[o_undefined]]=1,Table1[[#This Row],[c_ghg_inventory]]=1),1,""),1)</calculatedColumnFormula>
    </tableColumn>
    <tableColumn id="31" xr3:uid="{8EFC8965-ABC3-477D-87D1-09B44921205A}" name="com_mitigation" dataDxfId="24">
      <calculatedColumnFormula array="1">IF(Table1[[#This Row],[o_mitigation ]]="",IF(AND(Table1[[#This Row],[o_undefined]:[o_undefined]]=1,Table1[[#This Row],[c_mitigation]]=1),1,""),1)</calculatedColumnFormula>
    </tableColumn>
    <tableColumn id="21" xr3:uid="{C6CCDFF6-81DA-46A1-A82B-FA56FA0BE19F}" name="com_climate_change_impacts_and_adaptation" dataDxfId="23">
      <calculatedColumnFormula array="1">IF(Table1[[#This Row],[o_climate_change_impacts_and_adaptation ]]="",IF(AND(Table1[[#This Row],[o_undefined]:[o_undefined]]=1,Table1[[#This Row],[c_climate_change_impacts_and_adaptation]]=1),1,""),1)</calculatedColumnFormula>
    </tableColumn>
    <tableColumn id="17" xr3:uid="{1CD84A1A-6E25-40A9-8399-DCD228EB1E24}" name="com_support_needed_and_received" dataDxfId="22">
      <calculatedColumnFormula array="1">IF(Table1[[#This Row],[o_support_needed_and_received]]="",IF(AND(Table1[[#This Row],[o_undefined]:[o_undefined]]=1,Table1[[#This Row],[c_support_needed_and_received]]=1),1,""),1)</calculatedColumnFormula>
    </tableColumn>
    <tableColumn id="15" xr3:uid="{46C53F6F-5E37-4EF8-805D-E91C95BA640A}" name="com_undefined" dataDxfId="21">
      <calculatedColumnFormula>IF(SUM(Table1[[#This Row],[com_ghg_inventory]:[com_support_needed_and_received]])=0,1,"")</calculatedColumnFormula>
    </tableColumn>
    <tableColumn id="49" xr3:uid="{67B5CD95-D9AC-4779-82C4-1EFED8A22444}" name="ghg_inventory_gef" dataDxfId="20">
      <calculatedColumnFormula array="1">IF(Table1[[#This Row],[com_ghg_inventory]]="",0,IF(Table1[[#This Row],[com_undefined]:[com_undefined]]=1,0,Table1[[#This Row],[o_gef_funding]:[o_gef_funding]]/SUM(Table1[[#This Row],[com_ghg_inventory]:[com_support_needed_and_received]])))</calculatedColumnFormula>
    </tableColumn>
    <tableColumn id="50" xr3:uid="{62DEDF45-3956-4237-9A1B-59F4213E724A}" name="mitigation_gef" dataDxfId="19">
      <calculatedColumnFormula array="1">IF(Table1[[#This Row],[com_mitigation]]="",0,IF(Table1[[#This Row],[com_undefined]:[com_undefined]]=1,0,Table1[[#This Row],[o_gef_funding]:[o_gef_funding]]/SUM(Table1[[#This Row],[com_ghg_inventory]:[com_support_needed_and_received]])))</calculatedColumnFormula>
    </tableColumn>
    <tableColumn id="51" xr3:uid="{F65A4896-50EF-4165-BB1D-6D8B17648B23}" name="climate_change_impacts_and_adaptation_gef" dataDxfId="18">
      <calculatedColumnFormula array="1">IF(Table1[[#This Row],[com_climate_change_impacts_and_adaptation]]="",0,IF(Table1[[#This Row],[com_undefined]:[com_undefined]]=1,0,Table1[[#This Row],[o_gef_funding]:[o_gef_funding]]/SUM(Table1[[#This Row],[com_ghg_inventory]:[com_support_needed_and_received]])))</calculatedColumnFormula>
    </tableColumn>
    <tableColumn id="52" xr3:uid="{40D2CADC-4189-4845-9995-F7D25D1828CA}" name="support_needed_and_received_gef" dataDxfId="17">
      <calculatedColumnFormula array="1">IF(Table1[[#This Row],[com_support_needed_and_received]]="",0,IF(Table1[[#This Row],[com_undefined]:[com_undefined]]=1,0,Table1[[#This Row],[o_gef_funding]:[o_gef_funding]]/SUM(Table1[[#This Row],[com_ghg_inventory]:[com_support_needed_and_received]])))</calculatedColumnFormula>
    </tableColumn>
    <tableColumn id="53" xr3:uid="{82375442-02BB-4388-96AA-9D8BDF29DD2E}" name="undefined_gef" dataDxfId="16">
      <calculatedColumnFormula>IF(Table1[[#This Row],[com_undefined]]=1,Table1[[#This Row],[o_gef_funding]],0)</calculatedColumnFormula>
    </tableColumn>
    <tableColumn id="47" xr3:uid="{03669977-91E9-4A02-9AE7-D33E101C575C}" name="ghg_inventory_co_finance" dataDxfId="15">
      <calculatedColumnFormula array="1">IF(Table1[[#This Row],[com_ghg_inventory]]="",0,IF(Table1[[#This Row],[com_undefined]:[com_undefined]]=1,0,Table1[[#This Row],[o_co_financing]:[o_co_financing]]/SUM(Table1[[#This Row],[com_ghg_inventory]:[com_support_needed_and_received]])))</calculatedColumnFormula>
    </tableColumn>
    <tableColumn id="48" xr3:uid="{6203A095-C639-406A-93A8-33FB382D5DAF}" name="mitigation_co_finance" dataDxfId="14">
      <calculatedColumnFormula array="1">IF(Table1[[#This Row],[com_mitigation]]="",0,IF(Table1[[#This Row],[com_undefined]:[com_undefined]]=1,0,Table1[[#This Row],[o_co_financing]:[o_co_financing]]/SUM(Table1[[#This Row],[com_ghg_inventory]:[com_support_needed_and_received]])))</calculatedColumnFormula>
    </tableColumn>
    <tableColumn id="45" xr3:uid="{9311DA26-EBA3-460D-B471-A5DACFD5F063}" name="climate_change_impacts_and_adaptation_co_finance" dataDxfId="13">
      <calculatedColumnFormula array="1">IF(Table1[[#This Row],[com_climate_change_impacts_and_adaptation]]="",0,IF(Table1[[#This Row],[com_undefined]:[com_undefined]]=1,0,Table1[[#This Row],[o_co_financing]:[o_co_financing]]/SUM(Table1[[#This Row],[com_ghg_inventory]:[com_support_needed_and_received]])))</calculatedColumnFormula>
    </tableColumn>
    <tableColumn id="46" xr3:uid="{198915FE-E14B-49F2-AE70-1B6C9C764AC2}" name="support_needed_and_received_co_finance" dataDxfId="12">
      <calculatedColumnFormula array="1">IF(Table1[[#This Row],[com_support_needed_and_received]]="",0,IF(Table1[[#This Row],[com_undefined]:[com_undefined]]=1,0,Table1[[#This Row],[o_co_financing]:[o_co_financing]]/SUM(Table1[[#This Row],[com_ghg_inventory]:[com_support_needed_and_received]])))</calculatedColumnFormula>
    </tableColumn>
    <tableColumn id="54" xr3:uid="{5711A36D-903E-47E5-8348-ABCC998AE8B0}" name="undefined_co_finance" dataDxfId="11">
      <calculatedColumnFormula>IF(Table1[[#This Row],[com_undefined]]=1,Table1[[#This Row],[o_co_financing]],0)</calculatedColumnFormula>
    </tableColumn>
    <tableColumn id="55" xr3:uid="{6E34D1DB-DF13-4361-ADCA-1DE113D4A6A1}" name="Check GEF" dataDxfId="10">
      <calculatedColumnFormula>IF(Table1[[#This Row],[o_gef_funding]]=SUM(Table1[[#This Row],[ghg_inventory_gef]:[undefined_gef]]),"Good", "Problem")</calculatedColumnFormula>
    </tableColumn>
    <tableColumn id="56" xr3:uid="{A5DE36EB-535D-42A4-B226-ABA920D1D575}" name="Check Co fin" dataDxfId="9">
      <calculatedColumnFormula>IF(Table1[[#This Row],[o_co_financing]]=SUM(Table1[[#This Row],[ghg_inventory_co_finance]:[undefined_co_finance]]),"Good", "Problem")</calculatedColumnFormula>
    </tableColumn>
  </tableColumns>
  <tableStyleInfo name="TableStyleMedium5"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76A3B8E0-79F5-490E-9B07-93C80BFB7DA1}" name="Table7" displayName="Table7" ref="A1:E68" totalsRowShown="0" headerRowDxfId="8" dataDxfId="7" tableBorderDxfId="6">
  <autoFilter ref="A1:E68" xr:uid="{319BFC6C-3B78-4C0A-BE17-1F41418FA789}"/>
  <tableColumns count="5">
    <tableColumn id="1" xr3:uid="{6A05A131-1F10-445F-8147-F926550C54B5}" name="pif_id" dataDxfId="5"/>
    <tableColumn id="2" xr3:uid="{253A6B59-126F-45EF-894E-61BBCA421F21}" name="region" dataDxfId="4"/>
    <tableColumn id="3" xr3:uid="{A9C0C09F-263F-4608-980B-AD01B6285C01}" name="implementing_agency" dataDxfId="3"/>
    <tableColumn id="4" xr3:uid="{7E69BE6F-E674-47FD-B836-37AB629A7701}" name="year_approval"/>
    <tableColumn id="5" xr3:uid="{BF864D86-1BA2-424A-B2E0-29723390A46E}" name="ldc_or_sids" dataDxfId="2">
      <calculatedColumnFormula>IF(OR([1]!Table6[[#This Row],[ldc]]=1, [1]!Table6[[#This Row],[sids]]=1),1,0)</calculatedColumnFormula>
    </tableColumn>
  </tableColumns>
  <tableStyleInfo name="TableStyleMedium5"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E1" dT="2021-12-16T09:58:25.27" personId="{0708D439-92C1-4ADD-A74A-FD945D306489}" id="{51951BC0-0055-43C8-A4BA-0591C9DDCD9B}">
    <text>This column is not interactively linked to the other tables...</text>
  </threadedComment>
</ThreadedComments>
</file>

<file path=xl/threadedComments/threadedComment2.xml><?xml version="1.0" encoding="utf-8"?>
<ThreadedComments xmlns="http://schemas.microsoft.com/office/spreadsheetml/2018/threadedcomments" xmlns:x="http://schemas.openxmlformats.org/spreadsheetml/2006/main">
  <threadedComment ref="B76" dT="2020-11-02T10:58:57.11" personId="{D08FF321-844A-4E27-9B46-875AAF3AF8B5}" id="{82C2E1AD-FAE2-4470-8318-84B31A5F8AE9}">
    <text>Provides sub-outputs with finance attached... for future analysis</text>
  </threadedComment>
  <threadedComment ref="H295" dT="2020-11-02T15:23:28.35" personId="{D08FF321-844A-4E27-9B46-875AAF3AF8B5}" id="{E3D42F4F-2599-45FB-828B-7510FBADCC97}">
    <text>Identification of the types of data to be considered under the national MRV to include information on
GHG emissions, mitigation actions and support required and received in consideration of the national
institutional context;</text>
  </threadedComment>
  <threadedComment ref="H296" dT="2020-11-02T15:23:28.35" personId="{D08FF321-844A-4E27-9B46-875AAF3AF8B5}" id="{32986494-67C9-40AA-ADDB-492085D2E729}">
    <text>Identification of the types of data to be considered under the national MRV to include information on
GHG emissions, mitigation actions and support required and received in consideration of the national
institutional context;</text>
  </threadedComment>
  <threadedComment ref="H304" dT="2020-11-02T15:25:20.56" personId="{D08FF321-844A-4E27-9B46-875AAF3AF8B5}" id="{7EC38620-9CD3-459C-811A-CF4C57B40FE4}">
    <text>Technical expertise to review GHG mitigation targets for each sector on the basis of new collected data
(activity data, progress of actions, etc.) and recalculated GHG inventories in Component 2;</text>
  </threadedComment>
  <threadedComment ref="H304" dT="2020-11-02T15:25:46.92" personId="{D08FF321-844A-4E27-9B46-875AAF3AF8B5}" id="{6FC4AD01-063A-47AF-BBA2-0A8A6262D3CF}" parentId="{7EC38620-9CD3-459C-811A-CF4C57B40FE4}">
    <text>International benchmarks to identify good practices in monitoring progress of NDCs or GHG mitigation
policies;</text>
  </threadedComment>
  <threadedComment ref="H305" dT="2020-11-02T15:25:20.56" personId="{D08FF321-844A-4E27-9B46-875AAF3AF8B5}" id="{90F0FCAC-C095-4C79-A5CE-F8C6F698A064}">
    <text>Technical expertise to review GHG mitigation targets for each sector on the basis of new collected data
(activity data, progress of actions, etc.) and recalculated GHG inventories in Component 2;</text>
  </threadedComment>
  <threadedComment ref="H305" dT="2020-11-02T15:25:46.92" personId="{D08FF321-844A-4E27-9B46-875AAF3AF8B5}" id="{D5609018-F3D4-473F-9364-168772B81B72}" parentId="{90F0FCAC-C095-4C79-A5CE-F8C6F698A064}">
    <text>International benchmarks to identify good practices in monitoring progress of NDCs or GHG mitigation
policies;</text>
  </threadedComment>
  <threadedComment ref="H306" dT="2020-11-02T15:25:20.56" personId="{D08FF321-844A-4E27-9B46-875AAF3AF8B5}" id="{63E807BC-8129-4EC5-A889-18556FED3CE0}">
    <text>Technical expertise to review GHG mitigation targets for each sector on the basis of new collected data
(activity data, progress of actions, etc.) and recalculated GHG inventories in Component 2;</text>
  </threadedComment>
  <threadedComment ref="H306" dT="2020-11-02T15:25:46.92" personId="{D08FF321-844A-4E27-9B46-875AAF3AF8B5}" id="{6F82558B-1483-4462-B17E-279B8B112A44}" parentId="{63E807BC-8129-4EC5-A889-18556FED3CE0}">
    <text>International benchmarks to identify good practices in monitoring progress of NDCs or GHG mitigation
policies;</text>
  </threadedComment>
  <threadedComment ref="H329" dT="2020-11-02T15:52:05.46" personId="{D08FF321-844A-4E27-9B46-875AAF3AF8B5}" id="{C057BD59-43F8-4671-94E3-ED99C61454F2}">
    <text>Sectoral transparency
guidelines,
methodologies and
indicators for
mitigation and
adaptation developed
and distributed.</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drawing" Target="../drawings/drawing1.xml"/><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vmlDrawing" Target="../drawings/vmlDrawing2.vml"/><Relationship Id="rId1" Type="http://schemas.openxmlformats.org/officeDocument/2006/relationships/printerSettings" Target="../printerSettings/printerSettings3.bin"/><Relationship Id="rId5" Type="http://schemas.microsoft.com/office/2017/10/relationships/threadedComment" Target="../threadedComments/threadedComment2.xml"/><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4.bin"/><Relationship Id="rId1" Type="http://schemas.openxmlformats.org/officeDocument/2006/relationships/pivotTable" Target="../pivotTables/pivotTable2.xml"/><Relationship Id="rId4" Type="http://schemas.microsoft.com/office/2007/relationships/slicer" Target="../slicers/slicer2.xm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pivotTable" Target="../pivotTables/pivot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1B8665-1B53-4359-A911-7B56B8A8A480}">
  <dimension ref="A1:H24"/>
  <sheetViews>
    <sheetView tabSelected="1" zoomScale="88" workbookViewId="0">
      <selection activeCell="A25" sqref="A25"/>
    </sheetView>
  </sheetViews>
  <sheetFormatPr defaultColWidth="8.85546875" defaultRowHeight="15"/>
  <cols>
    <col min="1" max="1" width="29.5703125" customWidth="1"/>
    <col min="7" max="7" width="72" customWidth="1"/>
  </cols>
  <sheetData>
    <row r="1" spans="1:8">
      <c r="A1" s="30"/>
      <c r="B1" s="30"/>
      <c r="C1" s="30"/>
      <c r="D1" s="30"/>
      <c r="E1" s="30"/>
      <c r="F1" s="30"/>
      <c r="G1" s="30"/>
    </row>
    <row r="2" spans="1:8" ht="3" customHeight="1">
      <c r="A2" s="30"/>
      <c r="B2" s="30"/>
      <c r="C2" s="30"/>
      <c r="D2" s="30"/>
      <c r="E2" s="30"/>
      <c r="F2" s="30"/>
      <c r="G2" s="30"/>
    </row>
    <row r="3" spans="1:8" ht="4.5" hidden="1" customHeight="1">
      <c r="A3" s="30"/>
      <c r="B3" s="30"/>
      <c r="C3" s="30"/>
      <c r="D3" s="30"/>
      <c r="E3" s="30"/>
      <c r="F3" s="30"/>
      <c r="G3" s="30"/>
    </row>
    <row r="4" spans="1:8" hidden="1">
      <c r="A4" s="30"/>
      <c r="B4" s="30"/>
      <c r="C4" s="30"/>
      <c r="D4" s="30"/>
      <c r="E4" s="30"/>
      <c r="F4" s="30"/>
      <c r="G4" s="30"/>
    </row>
    <row r="5" spans="1:8" hidden="1">
      <c r="A5" s="30"/>
      <c r="B5" s="30"/>
      <c r="C5" s="30"/>
      <c r="D5" s="30"/>
      <c r="E5" s="30"/>
      <c r="F5" s="30"/>
      <c r="G5" s="30"/>
    </row>
    <row r="6" spans="1:8">
      <c r="A6" s="47" t="s">
        <v>1031</v>
      </c>
      <c r="B6" s="48"/>
      <c r="C6" s="48"/>
      <c r="D6" s="48"/>
      <c r="E6" s="48"/>
      <c r="F6" s="48"/>
      <c r="G6" s="48"/>
    </row>
    <row r="7" spans="1:8">
      <c r="A7" s="48"/>
      <c r="B7" s="48"/>
      <c r="C7" s="48"/>
      <c r="D7" s="48"/>
      <c r="E7" s="48"/>
      <c r="F7" s="48"/>
      <c r="G7" s="48"/>
    </row>
    <row r="8" spans="1:8">
      <c r="A8" s="48"/>
      <c r="B8" s="48"/>
      <c r="C8" s="48"/>
      <c r="D8" s="48"/>
      <c r="E8" s="48"/>
      <c r="F8" s="48"/>
      <c r="G8" s="48"/>
    </row>
    <row r="9" spans="1:8" ht="15.75">
      <c r="A9" s="49"/>
      <c r="B9" s="49"/>
      <c r="C9" s="49"/>
      <c r="D9" s="49"/>
      <c r="E9" s="49"/>
      <c r="F9" s="49"/>
      <c r="G9" s="49"/>
    </row>
    <row r="10" spans="1:8" ht="15.75">
      <c r="A10" s="40" t="s">
        <v>1026</v>
      </c>
      <c r="B10" s="41"/>
      <c r="C10" s="41"/>
      <c r="D10" s="41"/>
      <c r="E10" s="41"/>
      <c r="F10" s="41"/>
      <c r="G10" s="41"/>
    </row>
    <row r="11" spans="1:8" ht="87.95" customHeight="1">
      <c r="A11" s="50" t="s">
        <v>1040</v>
      </c>
      <c r="B11" s="50"/>
      <c r="C11" s="50"/>
      <c r="D11" s="50"/>
      <c r="E11" s="50"/>
      <c r="F11" s="50"/>
      <c r="G11" s="50"/>
      <c r="H11" s="39"/>
    </row>
    <row r="12" spans="1:8" ht="15.75">
      <c r="A12" s="40" t="s">
        <v>1027</v>
      </c>
      <c r="B12" s="41"/>
      <c r="C12" s="41"/>
      <c r="D12" s="41"/>
      <c r="E12" s="41"/>
      <c r="F12" s="41"/>
      <c r="G12" s="41"/>
      <c r="H12" s="38"/>
    </row>
    <row r="13" spans="1:8" ht="81.599999999999994" customHeight="1">
      <c r="A13" s="43" t="s">
        <v>1038</v>
      </c>
      <c r="B13" s="44"/>
      <c r="C13" s="44"/>
      <c r="D13" s="44"/>
      <c r="E13" s="44"/>
      <c r="F13" s="44"/>
      <c r="G13" s="44"/>
    </row>
    <row r="14" spans="1:8" ht="15.75">
      <c r="A14" s="40" t="s">
        <v>1028</v>
      </c>
      <c r="B14" s="41"/>
      <c r="C14" s="41"/>
      <c r="D14" s="41"/>
      <c r="E14" s="41"/>
      <c r="F14" s="41"/>
      <c r="G14" s="41"/>
    </row>
    <row r="15" spans="1:8" ht="15.75">
      <c r="A15" s="31" t="s">
        <v>1029</v>
      </c>
      <c r="B15" s="44" t="s">
        <v>1030</v>
      </c>
      <c r="C15" s="44"/>
      <c r="D15" s="44"/>
      <c r="E15" s="44"/>
      <c r="F15" s="44"/>
      <c r="G15" s="44"/>
    </row>
    <row r="16" spans="1:8" ht="15.75">
      <c r="A16" s="31" t="s">
        <v>1041</v>
      </c>
      <c r="B16" s="44" t="s">
        <v>1032</v>
      </c>
      <c r="C16" s="44"/>
      <c r="D16" s="44"/>
      <c r="E16" s="44"/>
      <c r="F16" s="44"/>
      <c r="G16" s="44"/>
    </row>
    <row r="17" spans="1:8" ht="48.6" customHeight="1">
      <c r="A17" s="31" t="s">
        <v>1042</v>
      </c>
      <c r="B17" s="45" t="s">
        <v>1035</v>
      </c>
      <c r="C17" s="46"/>
      <c r="D17" s="46"/>
      <c r="E17" s="46"/>
      <c r="F17" s="46"/>
      <c r="G17" s="46"/>
      <c r="H17" s="39"/>
    </row>
    <row r="18" spans="1:8" ht="54.95" customHeight="1">
      <c r="A18" s="31" t="s">
        <v>1036</v>
      </c>
      <c r="B18" s="44" t="s">
        <v>1037</v>
      </c>
      <c r="C18" s="46"/>
      <c r="D18" s="46"/>
      <c r="E18" s="46"/>
      <c r="F18" s="46"/>
      <c r="G18" s="46"/>
    </row>
    <row r="19" spans="1:8" ht="15.75">
      <c r="A19" s="40" t="s">
        <v>1039</v>
      </c>
      <c r="B19" s="41"/>
      <c r="C19" s="41"/>
      <c r="D19" s="41"/>
      <c r="E19" s="41"/>
      <c r="F19" s="41"/>
      <c r="G19" s="41"/>
    </row>
    <row r="20" spans="1:8" ht="21.95" customHeight="1">
      <c r="A20" s="43" t="s">
        <v>1045</v>
      </c>
      <c r="B20" s="44"/>
      <c r="C20" s="44"/>
      <c r="D20" s="44"/>
      <c r="E20" s="44"/>
      <c r="F20" s="44"/>
      <c r="G20" s="44"/>
    </row>
    <row r="21" spans="1:8" ht="15.75">
      <c r="A21" s="40" t="s">
        <v>1043</v>
      </c>
      <c r="B21" s="41"/>
      <c r="C21" s="41"/>
      <c r="D21" s="41"/>
      <c r="E21" s="41"/>
      <c r="F21" s="41"/>
      <c r="G21" s="41"/>
    </row>
    <row r="22" spans="1:8">
      <c r="A22" s="42" t="s">
        <v>1044</v>
      </c>
      <c r="B22" s="42"/>
      <c r="C22" s="42"/>
      <c r="D22" s="42"/>
      <c r="E22" s="42"/>
      <c r="F22" s="42"/>
      <c r="G22" s="42"/>
    </row>
    <row r="23" spans="1:8" ht="15.75">
      <c r="A23" s="40" t="s">
        <v>1047</v>
      </c>
      <c r="B23" s="41"/>
      <c r="C23" s="41"/>
      <c r="D23" s="41"/>
      <c r="E23" s="41"/>
      <c r="F23" s="41"/>
      <c r="G23" s="41"/>
    </row>
    <row r="24" spans="1:8">
      <c r="A24" s="42" t="s">
        <v>1048</v>
      </c>
      <c r="B24" s="42"/>
      <c r="C24" s="42"/>
      <c r="D24" s="42"/>
      <c r="E24" s="42"/>
      <c r="F24" s="42"/>
      <c r="G24" s="42"/>
    </row>
  </sheetData>
  <mergeCells count="17">
    <mergeCell ref="B18:G18"/>
    <mergeCell ref="A12:G12"/>
    <mergeCell ref="A6:G8"/>
    <mergeCell ref="A9:G9"/>
    <mergeCell ref="A10:G10"/>
    <mergeCell ref="A11:G11"/>
    <mergeCell ref="A13:G13"/>
    <mergeCell ref="A14:G14"/>
    <mergeCell ref="B15:G15"/>
    <mergeCell ref="B16:G16"/>
    <mergeCell ref="B17:G17"/>
    <mergeCell ref="A23:G23"/>
    <mergeCell ref="A24:G24"/>
    <mergeCell ref="A21:G21"/>
    <mergeCell ref="A22:G22"/>
    <mergeCell ref="A19:G19"/>
    <mergeCell ref="A20:G20"/>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54F731-8A94-47AF-9E98-D147BA331BD0}">
  <dimension ref="B1:G75"/>
  <sheetViews>
    <sheetView zoomScale="60" workbookViewId="0">
      <selection activeCell="V34" sqref="V34"/>
    </sheetView>
  </sheetViews>
  <sheetFormatPr defaultColWidth="8.85546875" defaultRowHeight="15"/>
  <cols>
    <col min="1" max="1" width="2.42578125" customWidth="1"/>
    <col min="2" max="2" width="13.42578125" customWidth="1"/>
    <col min="3" max="3" width="50.5703125" bestFit="1" customWidth="1"/>
    <col min="4" max="4" width="2.42578125" customWidth="1"/>
    <col min="5" max="5" width="12.5703125" customWidth="1"/>
    <col min="6" max="6" width="2.42578125" customWidth="1"/>
    <col min="7" max="7" width="11.5703125" customWidth="1"/>
    <col min="8" max="8" width="2.42578125" customWidth="1"/>
  </cols>
  <sheetData>
    <row r="1" spans="2:7" s="23" customFormat="1" ht="51" customHeight="1">
      <c r="C1" s="29" t="s">
        <v>1046</v>
      </c>
      <c r="D1" s="24"/>
    </row>
    <row r="2" spans="2:7" s="23" customFormat="1" ht="21" customHeight="1">
      <c r="B2" s="24"/>
    </row>
    <row r="3" spans="2:7" s="26" customFormat="1" ht="33.75">
      <c r="B3" s="25"/>
      <c r="G3" s="27"/>
    </row>
    <row r="4" spans="2:7" s="26" customFormat="1" ht="33.75">
      <c r="B4" s="25"/>
      <c r="G4" s="27"/>
    </row>
    <row r="5" spans="2:7" s="26" customFormat="1"/>
    <row r="6" spans="2:7" s="26" customFormat="1" ht="18.75">
      <c r="C6" s="28"/>
      <c r="E6" s="28"/>
      <c r="G6" s="28"/>
    </row>
    <row r="7" spans="2:7" s="26" customFormat="1"/>
    <row r="8" spans="2:7" s="26" customFormat="1"/>
    <row r="9" spans="2:7" s="26" customFormat="1"/>
    <row r="10" spans="2:7" s="26" customFormat="1"/>
    <row r="11" spans="2:7" s="26" customFormat="1"/>
    <row r="12" spans="2:7" s="26" customFormat="1"/>
    <row r="13" spans="2:7" s="26" customFormat="1"/>
    <row r="14" spans="2:7" s="26" customFormat="1"/>
    <row r="15" spans="2:7" s="26" customFormat="1"/>
    <row r="16" spans="2:7" s="26" customFormat="1"/>
    <row r="17" spans="3:3" s="26" customFormat="1"/>
    <row r="18" spans="3:3" s="26" customFormat="1"/>
    <row r="19" spans="3:3" s="26" customFormat="1"/>
    <row r="20" spans="3:3" s="26" customFormat="1"/>
    <row r="21" spans="3:3" s="26" customFormat="1"/>
    <row r="22" spans="3:3" s="26" customFormat="1"/>
    <row r="23" spans="3:3" s="26" customFormat="1"/>
    <row r="24" spans="3:3" s="26" customFormat="1"/>
    <row r="25" spans="3:3" s="26" customFormat="1"/>
    <row r="26" spans="3:3" s="26" customFormat="1"/>
    <row r="27" spans="3:3" s="26" customFormat="1"/>
    <row r="28" spans="3:3" s="26" customFormat="1"/>
    <row r="29" spans="3:3" s="26" customFormat="1"/>
    <row r="30" spans="3:3" s="26" customFormat="1"/>
    <row r="31" spans="3:3" s="26" customFormat="1">
      <c r="C31" s="32" t="s">
        <v>1034</v>
      </c>
    </row>
    <row r="32" spans="3:3" s="26" customFormat="1">
      <c r="C32" s="33">
        <v>25548329.277380954</v>
      </c>
    </row>
    <row r="33" s="26" customFormat="1"/>
    <row r="34" s="26" customFormat="1"/>
    <row r="35" s="26" customFormat="1"/>
    <row r="36" s="26" customFormat="1"/>
    <row r="37" s="26" customFormat="1"/>
    <row r="38" s="26" customFormat="1"/>
    <row r="39" s="26" customFormat="1"/>
    <row r="40" s="26" customFormat="1"/>
    <row r="41" s="26" customFormat="1"/>
    <row r="42" s="26" customFormat="1"/>
    <row r="43" s="26" customFormat="1"/>
    <row r="44" s="26" customFormat="1"/>
    <row r="45" s="26" customFormat="1"/>
    <row r="46" s="26" customFormat="1"/>
    <row r="47" s="26" customFormat="1"/>
    <row r="48" s="26" customFormat="1"/>
    <row r="49" s="26" customFormat="1"/>
    <row r="50" s="26" customFormat="1"/>
    <row r="51" s="26" customFormat="1"/>
    <row r="52" s="26" customFormat="1"/>
    <row r="53" s="26" customFormat="1"/>
    <row r="54" s="26" customFormat="1"/>
    <row r="55" s="26" customFormat="1"/>
    <row r="56" s="26" customFormat="1"/>
    <row r="57" s="26" customFormat="1"/>
    <row r="58" s="26" customFormat="1"/>
    <row r="59" s="26" customFormat="1"/>
    <row r="60" s="26" customFormat="1"/>
    <row r="61" s="26" customFormat="1"/>
    <row r="62" s="26" customFormat="1"/>
    <row r="63" s="26" customFormat="1"/>
    <row r="64" s="26" customFormat="1"/>
    <row r="65" s="26" customFormat="1"/>
    <row r="66" s="26" customFormat="1"/>
    <row r="67" s="26" customFormat="1"/>
    <row r="68" s="26" customFormat="1"/>
    <row r="69" s="26" customFormat="1"/>
    <row r="70" s="26" customFormat="1"/>
    <row r="71" s="26" customFormat="1"/>
    <row r="72" s="26" customFormat="1"/>
    <row r="73" s="26" customFormat="1"/>
    <row r="74" s="26" customFormat="1"/>
    <row r="75" s="26" customFormat="1"/>
  </sheetData>
  <pageMargins left="0.7" right="0.7" top="0.75" bottom="0.75" header="0.3" footer="0.3"/>
  <drawing r:id="rId2"/>
  <extLst>
    <ext xmlns:x14="http://schemas.microsoft.com/office/spreadsheetml/2009/9/main" uri="{A8765BA9-456A-4dab-B4F3-ACF838C121DE}">
      <x14:slicerList>
        <x14:slicer r:id="rId3"/>
      </x14:slicerList>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FCAED2-75DB-4E35-9DD5-259AD330FAD3}">
  <dimension ref="A1:J728"/>
  <sheetViews>
    <sheetView zoomScaleNormal="100" workbookViewId="0">
      <selection activeCell="A533" sqref="A533"/>
    </sheetView>
  </sheetViews>
  <sheetFormatPr defaultColWidth="8.85546875" defaultRowHeight="15"/>
  <cols>
    <col min="1" max="1" width="29.85546875" bestFit="1" customWidth="1"/>
    <col min="2" max="2" width="8.5703125" bestFit="1" customWidth="1"/>
    <col min="3" max="3" width="22.42578125" bestFit="1" customWidth="1"/>
    <col min="4" max="4" width="15.42578125" bestFit="1" customWidth="1"/>
    <col min="5" max="5" width="12.42578125" bestFit="1" customWidth="1"/>
    <col min="6" max="6" width="19.42578125" bestFit="1" customWidth="1"/>
    <col min="7" max="7" width="15.85546875" bestFit="1" customWidth="1"/>
    <col min="8" max="8" width="42.85546875" bestFit="1" customWidth="1"/>
    <col min="9" max="9" width="34.140625" bestFit="1" customWidth="1"/>
    <col min="10" max="10" width="15.85546875" bestFit="1" customWidth="1"/>
    <col min="11" max="11" width="25.85546875" bestFit="1" customWidth="1"/>
    <col min="12" max="12" width="22.42578125" bestFit="1" customWidth="1"/>
    <col min="13" max="13" width="49.42578125" bestFit="1" customWidth="1"/>
    <col min="14" max="14" width="40.5703125" bestFit="1" customWidth="1"/>
    <col min="15" max="15" width="22.42578125" bestFit="1" customWidth="1"/>
    <col min="16" max="17" width="14.140625" bestFit="1" customWidth="1"/>
    <col min="18" max="18" width="12" bestFit="1" customWidth="1"/>
    <col min="19" max="19" width="81.140625" bestFit="1" customWidth="1"/>
    <col min="20" max="20" width="18.42578125" bestFit="1" customWidth="1"/>
    <col min="21" max="21" width="14.42578125" bestFit="1" customWidth="1"/>
    <col min="22" max="22" width="43" bestFit="1" customWidth="1"/>
    <col min="23" max="23" width="33.85546875" bestFit="1" customWidth="1"/>
    <col min="24" max="24" width="14.5703125" bestFit="1" customWidth="1"/>
    <col min="25" max="25" width="16.42578125" bestFit="1" customWidth="1"/>
    <col min="26" max="26" width="16.5703125" bestFit="1" customWidth="1"/>
    <col min="27" max="27" width="26" bestFit="1" customWidth="1"/>
    <col min="28" max="28" width="26.42578125" bestFit="1" customWidth="1"/>
    <col min="29" max="29" width="21" bestFit="1" customWidth="1"/>
    <col min="30" max="30" width="17.42578125" bestFit="1" customWidth="1"/>
    <col min="31" max="31" width="45.5703125" bestFit="1" customWidth="1"/>
    <col min="32" max="32" width="36.42578125" bestFit="1" customWidth="1"/>
    <col min="33" max="33" width="17.42578125" bestFit="1" customWidth="1"/>
    <col min="34" max="34" width="20.140625" bestFit="1" customWidth="1"/>
    <col min="35" max="35" width="16.42578125" bestFit="1" customWidth="1"/>
    <col min="36" max="36" width="44.85546875" bestFit="1" customWidth="1"/>
    <col min="37" max="37" width="35.42578125" bestFit="1" customWidth="1"/>
    <col min="38" max="38" width="16.42578125" bestFit="1" customWidth="1"/>
    <col min="39" max="39" width="27" bestFit="1" customWidth="1"/>
    <col min="40" max="40" width="23.42578125" bestFit="1" customWidth="1"/>
    <col min="41" max="41" width="51.5703125" bestFit="1" customWidth="1"/>
    <col min="42" max="42" width="42.42578125" bestFit="1" customWidth="1"/>
    <col min="43" max="43" width="23.42578125" bestFit="1" customWidth="1"/>
    <col min="44" max="44" width="12.42578125" bestFit="1" customWidth="1"/>
    <col min="45" max="45" width="14.140625" bestFit="1" customWidth="1"/>
  </cols>
  <sheetData>
    <row r="1" spans="1:10">
      <c r="A1" t="s">
        <v>0</v>
      </c>
      <c r="B1" t="s">
        <v>1</v>
      </c>
      <c r="C1" t="s">
        <v>2</v>
      </c>
      <c r="D1" t="s">
        <v>3</v>
      </c>
      <c r="E1" t="s">
        <v>4</v>
      </c>
      <c r="F1" s="10" t="s">
        <v>5</v>
      </c>
      <c r="G1" s="10" t="s">
        <v>6</v>
      </c>
      <c r="H1" s="10" t="s">
        <v>7</v>
      </c>
      <c r="I1" s="10" t="s">
        <v>8</v>
      </c>
      <c r="J1" s="10" t="s">
        <v>9</v>
      </c>
    </row>
    <row r="2" spans="1:10">
      <c r="A2" t="s">
        <v>15</v>
      </c>
      <c r="B2" t="s">
        <v>16</v>
      </c>
      <c r="C2" t="s">
        <v>17</v>
      </c>
      <c r="D2" t="s">
        <v>18</v>
      </c>
      <c r="E2">
        <v>0</v>
      </c>
      <c r="F2" s="10">
        <v>0</v>
      </c>
      <c r="G2" s="10">
        <v>0</v>
      </c>
      <c r="H2" s="10">
        <v>0</v>
      </c>
      <c r="I2" s="10">
        <v>0</v>
      </c>
      <c r="J2" s="10">
        <v>41000</v>
      </c>
    </row>
    <row r="3" spans="1:10">
      <c r="A3" t="s">
        <v>15</v>
      </c>
      <c r="B3" t="s">
        <v>16</v>
      </c>
      <c r="C3" t="s">
        <v>17</v>
      </c>
      <c r="D3" t="s">
        <v>18</v>
      </c>
      <c r="E3">
        <v>0</v>
      </c>
      <c r="F3" s="10">
        <v>0</v>
      </c>
      <c r="G3" s="10">
        <v>0</v>
      </c>
      <c r="H3" s="10">
        <v>0</v>
      </c>
      <c r="I3" s="10">
        <v>0</v>
      </c>
      <c r="J3" s="10">
        <v>41000</v>
      </c>
    </row>
    <row r="4" spans="1:10">
      <c r="A4" t="s">
        <v>15</v>
      </c>
      <c r="B4" t="s">
        <v>16</v>
      </c>
      <c r="C4" t="s">
        <v>17</v>
      </c>
      <c r="D4" t="s">
        <v>18</v>
      </c>
      <c r="E4">
        <v>0</v>
      </c>
      <c r="F4" s="10">
        <v>0</v>
      </c>
      <c r="G4" s="10">
        <v>0</v>
      </c>
      <c r="H4" s="10">
        <v>0</v>
      </c>
      <c r="I4" s="10">
        <v>0</v>
      </c>
      <c r="J4" s="10">
        <v>41000</v>
      </c>
    </row>
    <row r="5" spans="1:10">
      <c r="A5" t="s">
        <v>15</v>
      </c>
      <c r="B5" t="s">
        <v>16</v>
      </c>
      <c r="C5" t="s">
        <v>17</v>
      </c>
      <c r="D5" t="s">
        <v>18</v>
      </c>
      <c r="E5">
        <v>0</v>
      </c>
      <c r="F5" s="10">
        <v>0</v>
      </c>
      <c r="G5" s="10">
        <v>0</v>
      </c>
      <c r="H5" s="10">
        <v>0</v>
      </c>
      <c r="I5" s="10">
        <v>0</v>
      </c>
      <c r="J5" s="10">
        <v>186666.66666666666</v>
      </c>
    </row>
    <row r="6" spans="1:10">
      <c r="A6" t="s">
        <v>15</v>
      </c>
      <c r="B6" t="s">
        <v>16</v>
      </c>
      <c r="C6" t="s">
        <v>17</v>
      </c>
      <c r="D6" t="s">
        <v>18</v>
      </c>
      <c r="E6">
        <v>0</v>
      </c>
      <c r="F6" s="10">
        <v>0</v>
      </c>
      <c r="G6" s="10">
        <v>62222.222222222219</v>
      </c>
      <c r="H6" s="10">
        <v>62222.222222222219</v>
      </c>
      <c r="I6" s="10">
        <v>62222.222222222219</v>
      </c>
      <c r="J6" s="10">
        <v>0</v>
      </c>
    </row>
    <row r="7" spans="1:10">
      <c r="A7" t="s">
        <v>15</v>
      </c>
      <c r="B7" t="s">
        <v>16</v>
      </c>
      <c r="C7" t="s">
        <v>17</v>
      </c>
      <c r="D7" t="s">
        <v>18</v>
      </c>
      <c r="E7">
        <v>0</v>
      </c>
      <c r="F7" s="10">
        <v>0</v>
      </c>
      <c r="G7" s="10">
        <v>186666.66666666666</v>
      </c>
      <c r="H7" s="10">
        <v>0</v>
      </c>
      <c r="I7" s="10">
        <v>0</v>
      </c>
      <c r="J7" s="10">
        <v>0</v>
      </c>
    </row>
    <row r="8" spans="1:10">
      <c r="A8" t="s">
        <v>15</v>
      </c>
      <c r="B8" t="s">
        <v>16</v>
      </c>
      <c r="C8" t="s">
        <v>17</v>
      </c>
      <c r="D8" t="s">
        <v>18</v>
      </c>
      <c r="E8">
        <v>0</v>
      </c>
      <c r="F8" s="10">
        <v>0</v>
      </c>
      <c r="G8" s="10">
        <v>0</v>
      </c>
      <c r="H8" s="10">
        <v>0</v>
      </c>
      <c r="I8" s="10">
        <v>0</v>
      </c>
      <c r="J8" s="10">
        <v>166666.66666666666</v>
      </c>
    </row>
    <row r="9" spans="1:10">
      <c r="A9" t="s">
        <v>15</v>
      </c>
      <c r="B9" t="s">
        <v>16</v>
      </c>
      <c r="C9" t="s">
        <v>17</v>
      </c>
      <c r="D9" t="s">
        <v>18</v>
      </c>
      <c r="E9">
        <v>0</v>
      </c>
      <c r="F9" s="10">
        <v>0</v>
      </c>
      <c r="G9" s="10">
        <v>0</v>
      </c>
      <c r="H9" s="10">
        <v>0</v>
      </c>
      <c r="I9" s="10">
        <v>0</v>
      </c>
      <c r="J9" s="10">
        <v>166666.66666666666</v>
      </c>
    </row>
    <row r="10" spans="1:10">
      <c r="A10" t="s">
        <v>15</v>
      </c>
      <c r="B10" t="s">
        <v>16</v>
      </c>
      <c r="C10" t="s">
        <v>17</v>
      </c>
      <c r="D10" t="s">
        <v>18</v>
      </c>
      <c r="E10">
        <v>0</v>
      </c>
      <c r="F10" s="10">
        <v>0</v>
      </c>
      <c r="G10" s="10">
        <v>0</v>
      </c>
      <c r="H10" s="10">
        <v>0</v>
      </c>
      <c r="I10" s="10">
        <v>0</v>
      </c>
      <c r="J10" s="10">
        <v>166666.66666666666</v>
      </c>
    </row>
    <row r="11" spans="1:10">
      <c r="A11" t="s">
        <v>19</v>
      </c>
      <c r="B11" t="s">
        <v>20</v>
      </c>
      <c r="C11" t="s">
        <v>21</v>
      </c>
      <c r="D11" t="s">
        <v>22</v>
      </c>
      <c r="E11">
        <v>0</v>
      </c>
      <c r="F11" s="10">
        <v>0</v>
      </c>
      <c r="G11" s="10">
        <v>0</v>
      </c>
      <c r="H11" s="10">
        <v>0</v>
      </c>
      <c r="I11" s="10">
        <v>0</v>
      </c>
      <c r="J11" s="10">
        <v>135230</v>
      </c>
    </row>
    <row r="12" spans="1:10">
      <c r="A12" t="s">
        <v>19</v>
      </c>
      <c r="B12" t="s">
        <v>20</v>
      </c>
      <c r="C12" t="s">
        <v>21</v>
      </c>
      <c r="D12" t="s">
        <v>22</v>
      </c>
      <c r="E12">
        <v>0</v>
      </c>
      <c r="F12" s="10">
        <v>690683</v>
      </c>
      <c r="G12" s="10">
        <v>0</v>
      </c>
      <c r="H12" s="10">
        <v>0</v>
      </c>
      <c r="I12" s="10">
        <v>0</v>
      </c>
      <c r="J12" s="10">
        <v>0</v>
      </c>
    </row>
    <row r="13" spans="1:10">
      <c r="A13" t="s">
        <v>19</v>
      </c>
      <c r="B13" t="s">
        <v>20</v>
      </c>
      <c r="C13" t="s">
        <v>21</v>
      </c>
      <c r="D13" t="s">
        <v>22</v>
      </c>
      <c r="E13">
        <v>0</v>
      </c>
      <c r="F13" s="10">
        <v>0</v>
      </c>
      <c r="G13" s="10">
        <v>141833.33333333334</v>
      </c>
      <c r="H13" s="10">
        <v>141833.33333333334</v>
      </c>
      <c r="I13" s="10">
        <v>141833.33333333334</v>
      </c>
      <c r="J13" s="10">
        <v>0</v>
      </c>
    </row>
    <row r="14" spans="1:10">
      <c r="A14" t="s">
        <v>19</v>
      </c>
      <c r="B14" t="s">
        <v>20</v>
      </c>
      <c r="C14" t="s">
        <v>21</v>
      </c>
      <c r="D14" t="s">
        <v>22</v>
      </c>
      <c r="E14">
        <v>0</v>
      </c>
      <c r="F14" s="10">
        <v>0</v>
      </c>
      <c r="G14" s="10">
        <v>0</v>
      </c>
      <c r="H14" s="10">
        <v>0</v>
      </c>
      <c r="I14" s="10">
        <v>0</v>
      </c>
      <c r="J14" s="10">
        <v>200860</v>
      </c>
    </row>
    <row r="15" spans="1:10">
      <c r="A15" t="s">
        <v>23</v>
      </c>
      <c r="B15" t="s">
        <v>23</v>
      </c>
      <c r="C15" t="s">
        <v>24</v>
      </c>
      <c r="D15" t="s">
        <v>25</v>
      </c>
      <c r="E15">
        <v>0</v>
      </c>
      <c r="F15" s="10">
        <v>0</v>
      </c>
      <c r="G15" s="10">
        <v>0</v>
      </c>
      <c r="H15" s="10">
        <v>0</v>
      </c>
      <c r="I15" s="10">
        <v>0</v>
      </c>
      <c r="J15" s="10">
        <v>62500</v>
      </c>
    </row>
    <row r="16" spans="1:10">
      <c r="A16" t="s">
        <v>23</v>
      </c>
      <c r="B16" t="s">
        <v>23</v>
      </c>
      <c r="C16" t="s">
        <v>24</v>
      </c>
      <c r="D16" t="s">
        <v>25</v>
      </c>
      <c r="E16">
        <v>0</v>
      </c>
      <c r="F16" s="10">
        <v>0</v>
      </c>
      <c r="G16" s="10">
        <v>0</v>
      </c>
      <c r="H16" s="10">
        <v>0</v>
      </c>
      <c r="I16" s="10">
        <v>0</v>
      </c>
      <c r="J16" s="10">
        <v>62500</v>
      </c>
    </row>
    <row r="17" spans="1:10">
      <c r="A17" t="s">
        <v>23</v>
      </c>
      <c r="B17" t="s">
        <v>23</v>
      </c>
      <c r="C17" t="s">
        <v>24</v>
      </c>
      <c r="D17" t="s">
        <v>25</v>
      </c>
      <c r="E17">
        <v>0</v>
      </c>
      <c r="F17" s="10">
        <v>0</v>
      </c>
      <c r="G17" s="10">
        <v>0</v>
      </c>
      <c r="H17" s="10">
        <v>0</v>
      </c>
      <c r="I17" s="10">
        <v>0</v>
      </c>
      <c r="J17" s="10">
        <v>62500</v>
      </c>
    </row>
    <row r="18" spans="1:10">
      <c r="A18" t="s">
        <v>23</v>
      </c>
      <c r="B18" t="s">
        <v>23</v>
      </c>
      <c r="C18" t="s">
        <v>24</v>
      </c>
      <c r="D18" t="s">
        <v>25</v>
      </c>
      <c r="E18">
        <v>0</v>
      </c>
      <c r="F18" s="10">
        <v>0</v>
      </c>
      <c r="G18" s="10">
        <v>0</v>
      </c>
      <c r="H18" s="10">
        <v>0</v>
      </c>
      <c r="I18" s="10">
        <v>0</v>
      </c>
      <c r="J18" s="10">
        <v>62500</v>
      </c>
    </row>
    <row r="19" spans="1:10">
      <c r="A19" t="s">
        <v>23</v>
      </c>
      <c r="B19" t="s">
        <v>23</v>
      </c>
      <c r="C19" t="s">
        <v>24</v>
      </c>
      <c r="D19" t="s">
        <v>25</v>
      </c>
      <c r="E19">
        <v>0</v>
      </c>
      <c r="F19" s="10">
        <v>0</v>
      </c>
      <c r="G19" s="10">
        <v>222997</v>
      </c>
      <c r="H19" s="10">
        <v>0</v>
      </c>
      <c r="I19" s="10">
        <v>0</v>
      </c>
      <c r="J19" s="10">
        <v>0</v>
      </c>
    </row>
    <row r="20" spans="1:10">
      <c r="A20" t="s">
        <v>23</v>
      </c>
      <c r="B20" t="s">
        <v>23</v>
      </c>
      <c r="C20" t="s">
        <v>24</v>
      </c>
      <c r="D20" t="s">
        <v>25</v>
      </c>
      <c r="E20">
        <v>0</v>
      </c>
      <c r="F20" s="10">
        <v>222997</v>
      </c>
      <c r="G20" s="10">
        <v>0</v>
      </c>
      <c r="H20" s="10">
        <v>0</v>
      </c>
      <c r="I20" s="10">
        <v>0</v>
      </c>
      <c r="J20" s="10">
        <v>0</v>
      </c>
    </row>
    <row r="21" spans="1:10">
      <c r="A21" t="s">
        <v>23</v>
      </c>
      <c r="B21" t="s">
        <v>23</v>
      </c>
      <c r="C21" t="s">
        <v>24</v>
      </c>
      <c r="D21" t="s">
        <v>25</v>
      </c>
      <c r="E21">
        <v>0</v>
      </c>
      <c r="F21" s="10">
        <v>0</v>
      </c>
      <c r="G21" s="10">
        <v>0</v>
      </c>
      <c r="H21" s="10">
        <v>222997</v>
      </c>
      <c r="I21" s="10">
        <v>0</v>
      </c>
      <c r="J21" s="10">
        <v>0</v>
      </c>
    </row>
    <row r="22" spans="1:10">
      <c r="A22" t="s">
        <v>23</v>
      </c>
      <c r="B22" t="s">
        <v>23</v>
      </c>
      <c r="C22" t="s">
        <v>24</v>
      </c>
      <c r="D22" t="s">
        <v>25</v>
      </c>
      <c r="E22">
        <v>0</v>
      </c>
      <c r="F22" s="10">
        <v>222997</v>
      </c>
      <c r="G22" s="10">
        <v>0</v>
      </c>
      <c r="H22" s="10">
        <v>0</v>
      </c>
      <c r="I22" s="10">
        <v>0</v>
      </c>
      <c r="J22" s="10">
        <v>0</v>
      </c>
    </row>
    <row r="23" spans="1:10">
      <c r="A23" t="s">
        <v>23</v>
      </c>
      <c r="B23" t="s">
        <v>23</v>
      </c>
      <c r="C23" t="s">
        <v>24</v>
      </c>
      <c r="D23" t="s">
        <v>25</v>
      </c>
      <c r="E23">
        <v>0</v>
      </c>
      <c r="F23" s="10">
        <v>0</v>
      </c>
      <c r="G23" s="10">
        <v>111498.5</v>
      </c>
      <c r="H23" s="10">
        <v>111498.5</v>
      </c>
      <c r="I23" s="10">
        <v>0</v>
      </c>
      <c r="J23" s="10">
        <v>0</v>
      </c>
    </row>
    <row r="24" spans="1:10">
      <c r="A24" t="s">
        <v>23</v>
      </c>
      <c r="B24" t="s">
        <v>23</v>
      </c>
      <c r="C24" t="s">
        <v>24</v>
      </c>
      <c r="D24" t="s">
        <v>25</v>
      </c>
      <c r="E24">
        <v>0</v>
      </c>
      <c r="F24" s="10">
        <v>0</v>
      </c>
      <c r="G24" s="10">
        <v>0</v>
      </c>
      <c r="H24" s="10">
        <v>0</v>
      </c>
      <c r="I24" s="10">
        <v>0</v>
      </c>
      <c r="J24" s="10">
        <v>62500</v>
      </c>
    </row>
    <row r="25" spans="1:10">
      <c r="A25" t="s">
        <v>23</v>
      </c>
      <c r="B25" t="s">
        <v>23</v>
      </c>
      <c r="C25" t="s">
        <v>24</v>
      </c>
      <c r="D25" t="s">
        <v>25</v>
      </c>
      <c r="E25">
        <v>0</v>
      </c>
      <c r="F25" s="10">
        <v>0</v>
      </c>
      <c r="G25" s="10">
        <v>31250</v>
      </c>
      <c r="H25" s="10">
        <v>31250</v>
      </c>
      <c r="I25" s="10">
        <v>0</v>
      </c>
      <c r="J25" s="10">
        <v>0</v>
      </c>
    </row>
    <row r="26" spans="1:10">
      <c r="A26" t="s">
        <v>23</v>
      </c>
      <c r="B26" t="s">
        <v>23</v>
      </c>
      <c r="C26" t="s">
        <v>24</v>
      </c>
      <c r="D26" t="s">
        <v>25</v>
      </c>
      <c r="E26">
        <v>0</v>
      </c>
      <c r="F26" s="10">
        <v>0</v>
      </c>
      <c r="G26" s="10">
        <v>0</v>
      </c>
      <c r="H26" s="10">
        <v>0</v>
      </c>
      <c r="I26" s="10">
        <v>0</v>
      </c>
      <c r="J26" s="10">
        <v>62500</v>
      </c>
    </row>
    <row r="27" spans="1:10">
      <c r="A27" t="s">
        <v>23</v>
      </c>
      <c r="B27" t="s">
        <v>23</v>
      </c>
      <c r="C27" t="s">
        <v>24</v>
      </c>
      <c r="D27" t="s">
        <v>25</v>
      </c>
      <c r="E27">
        <v>0</v>
      </c>
      <c r="F27" s="10">
        <v>0</v>
      </c>
      <c r="G27" s="10">
        <v>0</v>
      </c>
      <c r="H27" s="10">
        <v>0</v>
      </c>
      <c r="I27" s="10">
        <v>0</v>
      </c>
      <c r="J27" s="10">
        <v>62500</v>
      </c>
    </row>
    <row r="28" spans="1:10">
      <c r="A28" t="s">
        <v>26</v>
      </c>
      <c r="B28" t="s">
        <v>27</v>
      </c>
      <c r="C28" t="s">
        <v>21</v>
      </c>
      <c r="D28" t="s">
        <v>28</v>
      </c>
      <c r="E28">
        <v>0</v>
      </c>
      <c r="F28" s="10">
        <v>120000</v>
      </c>
      <c r="G28" s="10">
        <v>0</v>
      </c>
      <c r="H28" s="10">
        <v>0</v>
      </c>
      <c r="I28" s="10">
        <v>0</v>
      </c>
      <c r="J28" s="10">
        <v>0</v>
      </c>
    </row>
    <row r="29" spans="1:10">
      <c r="A29" t="s">
        <v>26</v>
      </c>
      <c r="B29" t="s">
        <v>27</v>
      </c>
      <c r="C29" t="s">
        <v>21</v>
      </c>
      <c r="D29" t="s">
        <v>28</v>
      </c>
      <c r="E29">
        <v>0</v>
      </c>
      <c r="F29" s="10">
        <v>120000</v>
      </c>
      <c r="G29" s="10">
        <v>0</v>
      </c>
      <c r="H29" s="10">
        <v>0</v>
      </c>
      <c r="I29" s="10">
        <v>0</v>
      </c>
      <c r="J29" s="10">
        <v>0</v>
      </c>
    </row>
    <row r="30" spans="1:10">
      <c r="A30" t="s">
        <v>26</v>
      </c>
      <c r="B30" t="s">
        <v>27</v>
      </c>
      <c r="C30" t="s">
        <v>21</v>
      </c>
      <c r="D30" t="s">
        <v>28</v>
      </c>
      <c r="E30">
        <v>0</v>
      </c>
      <c r="F30" s="10">
        <v>120000</v>
      </c>
      <c r="G30" s="10">
        <v>0</v>
      </c>
      <c r="H30" s="10">
        <v>0</v>
      </c>
      <c r="I30" s="10">
        <v>0</v>
      </c>
      <c r="J30" s="10">
        <v>0</v>
      </c>
    </row>
    <row r="31" spans="1:10">
      <c r="A31" t="s">
        <v>26</v>
      </c>
      <c r="B31" t="s">
        <v>27</v>
      </c>
      <c r="C31" t="s">
        <v>21</v>
      </c>
      <c r="D31" t="s">
        <v>28</v>
      </c>
      <c r="E31">
        <v>0</v>
      </c>
      <c r="F31" s="10">
        <v>120000</v>
      </c>
      <c r="G31" s="10">
        <v>0</v>
      </c>
      <c r="H31" s="10">
        <v>0</v>
      </c>
      <c r="I31" s="10">
        <v>0</v>
      </c>
      <c r="J31" s="10">
        <v>0</v>
      </c>
    </row>
    <row r="32" spans="1:10">
      <c r="A32" t="s">
        <v>26</v>
      </c>
      <c r="B32" t="s">
        <v>27</v>
      </c>
      <c r="C32" t="s">
        <v>21</v>
      </c>
      <c r="D32" t="s">
        <v>28</v>
      </c>
      <c r="E32">
        <v>0</v>
      </c>
      <c r="F32" s="10">
        <v>0</v>
      </c>
      <c r="G32" s="10">
        <v>200000</v>
      </c>
      <c r="H32" s="10">
        <v>0</v>
      </c>
      <c r="I32" s="10">
        <v>0</v>
      </c>
      <c r="J32" s="10">
        <v>0</v>
      </c>
    </row>
    <row r="33" spans="1:10">
      <c r="A33" t="s">
        <v>26</v>
      </c>
      <c r="B33" t="s">
        <v>27</v>
      </c>
      <c r="C33" t="s">
        <v>21</v>
      </c>
      <c r="D33" t="s">
        <v>28</v>
      </c>
      <c r="E33">
        <v>0</v>
      </c>
      <c r="F33" s="10">
        <v>0</v>
      </c>
      <c r="G33" s="10">
        <v>200000</v>
      </c>
      <c r="H33" s="10">
        <v>0</v>
      </c>
      <c r="I33" s="10">
        <v>0</v>
      </c>
      <c r="J33" s="10">
        <v>0</v>
      </c>
    </row>
    <row r="34" spans="1:10">
      <c r="A34" t="s">
        <v>26</v>
      </c>
      <c r="B34" t="s">
        <v>27</v>
      </c>
      <c r="C34" t="s">
        <v>21</v>
      </c>
      <c r="D34" t="s">
        <v>28</v>
      </c>
      <c r="E34">
        <v>0</v>
      </c>
      <c r="F34" s="10">
        <v>0</v>
      </c>
      <c r="G34" s="10">
        <v>200000</v>
      </c>
      <c r="H34" s="10">
        <v>0</v>
      </c>
      <c r="I34" s="10">
        <v>0</v>
      </c>
      <c r="J34" s="10">
        <v>0</v>
      </c>
    </row>
    <row r="35" spans="1:10">
      <c r="A35" t="s">
        <v>26</v>
      </c>
      <c r="B35" t="s">
        <v>27</v>
      </c>
      <c r="C35" t="s">
        <v>21</v>
      </c>
      <c r="D35" t="s">
        <v>28</v>
      </c>
      <c r="E35">
        <v>0</v>
      </c>
      <c r="F35" s="10">
        <v>0</v>
      </c>
      <c r="G35" s="10">
        <v>0</v>
      </c>
      <c r="H35" s="10">
        <v>0</v>
      </c>
      <c r="I35" s="10">
        <v>163000</v>
      </c>
      <c r="J35" s="10">
        <v>0</v>
      </c>
    </row>
    <row r="36" spans="1:10">
      <c r="A36" t="s">
        <v>26</v>
      </c>
      <c r="B36" t="s">
        <v>27</v>
      </c>
      <c r="C36" t="s">
        <v>21</v>
      </c>
      <c r="D36" t="s">
        <v>28</v>
      </c>
      <c r="E36">
        <v>0</v>
      </c>
      <c r="F36" s="10">
        <v>0</v>
      </c>
      <c r="G36" s="10">
        <v>0</v>
      </c>
      <c r="H36" s="10">
        <v>0</v>
      </c>
      <c r="I36" s="10">
        <v>163000</v>
      </c>
      <c r="J36" s="10">
        <v>0</v>
      </c>
    </row>
    <row r="37" spans="1:10">
      <c r="A37" t="s">
        <v>26</v>
      </c>
      <c r="B37" t="s">
        <v>27</v>
      </c>
      <c r="C37" t="s">
        <v>21</v>
      </c>
      <c r="D37" t="s">
        <v>28</v>
      </c>
      <c r="E37">
        <v>0</v>
      </c>
      <c r="F37" s="10">
        <v>0</v>
      </c>
      <c r="G37" s="10">
        <v>0</v>
      </c>
      <c r="H37" s="10">
        <v>134666.66666666666</v>
      </c>
      <c r="I37" s="10">
        <v>0</v>
      </c>
      <c r="J37" s="10">
        <v>0</v>
      </c>
    </row>
    <row r="38" spans="1:10">
      <c r="A38" t="s">
        <v>26</v>
      </c>
      <c r="B38" t="s">
        <v>27</v>
      </c>
      <c r="C38" t="s">
        <v>21</v>
      </c>
      <c r="D38" t="s">
        <v>28</v>
      </c>
      <c r="E38">
        <v>0</v>
      </c>
      <c r="F38" s="10">
        <v>0</v>
      </c>
      <c r="G38" s="10">
        <v>0</v>
      </c>
      <c r="H38" s="10">
        <v>134666.66666666666</v>
      </c>
      <c r="I38" s="10">
        <v>0</v>
      </c>
      <c r="J38" s="10">
        <v>0</v>
      </c>
    </row>
    <row r="39" spans="1:10">
      <c r="A39" t="s">
        <v>26</v>
      </c>
      <c r="B39" t="s">
        <v>27</v>
      </c>
      <c r="C39" t="s">
        <v>21</v>
      </c>
      <c r="D39" t="s">
        <v>28</v>
      </c>
      <c r="E39">
        <v>0</v>
      </c>
      <c r="F39" s="10">
        <v>0</v>
      </c>
      <c r="G39" s="10">
        <v>0</v>
      </c>
      <c r="H39" s="10">
        <v>134666.66666666666</v>
      </c>
      <c r="I39" s="10">
        <v>0</v>
      </c>
      <c r="J39" s="10">
        <v>0</v>
      </c>
    </row>
    <row r="40" spans="1:10">
      <c r="A40" t="s">
        <v>29</v>
      </c>
      <c r="B40" t="s">
        <v>16</v>
      </c>
      <c r="C40" t="s">
        <v>21</v>
      </c>
      <c r="D40" t="s">
        <v>18</v>
      </c>
      <c r="E40">
        <v>0</v>
      </c>
      <c r="F40" s="10">
        <v>0</v>
      </c>
      <c r="G40" s="10">
        <v>0</v>
      </c>
      <c r="H40" s="10">
        <v>0</v>
      </c>
      <c r="I40" s="10">
        <v>0</v>
      </c>
      <c r="J40" s="10">
        <v>190909.2</v>
      </c>
    </row>
    <row r="41" spans="1:10">
      <c r="A41" t="s">
        <v>29</v>
      </c>
      <c r="B41" t="s">
        <v>16</v>
      </c>
      <c r="C41" t="s">
        <v>21</v>
      </c>
      <c r="D41" t="s">
        <v>18</v>
      </c>
      <c r="E41">
        <v>0</v>
      </c>
      <c r="F41" s="10">
        <v>0</v>
      </c>
      <c r="G41" s="10">
        <v>0</v>
      </c>
      <c r="H41" s="10">
        <v>0</v>
      </c>
      <c r="I41" s="10">
        <v>0</v>
      </c>
      <c r="J41" s="10">
        <v>190909.2</v>
      </c>
    </row>
    <row r="42" spans="1:10">
      <c r="A42" t="s">
        <v>29</v>
      </c>
      <c r="B42" t="s">
        <v>16</v>
      </c>
      <c r="C42" t="s">
        <v>21</v>
      </c>
      <c r="D42" t="s">
        <v>18</v>
      </c>
      <c r="E42">
        <v>0</v>
      </c>
      <c r="F42" s="10">
        <v>0</v>
      </c>
      <c r="G42" s="10">
        <v>0</v>
      </c>
      <c r="H42" s="10">
        <v>0</v>
      </c>
      <c r="I42" s="10">
        <v>0</v>
      </c>
      <c r="J42" s="10">
        <v>190909.2</v>
      </c>
    </row>
    <row r="43" spans="1:10">
      <c r="A43" t="s">
        <v>29</v>
      </c>
      <c r="B43" t="s">
        <v>16</v>
      </c>
      <c r="C43" t="s">
        <v>21</v>
      </c>
      <c r="D43" t="s">
        <v>18</v>
      </c>
      <c r="E43">
        <v>0</v>
      </c>
      <c r="F43" s="10">
        <v>0</v>
      </c>
      <c r="G43" s="10">
        <v>0</v>
      </c>
      <c r="H43" s="10">
        <v>0</v>
      </c>
      <c r="I43" s="10">
        <v>0</v>
      </c>
      <c r="J43" s="10">
        <v>190909.2</v>
      </c>
    </row>
    <row r="44" spans="1:10">
      <c r="A44" t="s">
        <v>29</v>
      </c>
      <c r="B44" t="s">
        <v>16</v>
      </c>
      <c r="C44" t="s">
        <v>21</v>
      </c>
      <c r="D44" t="s">
        <v>18</v>
      </c>
      <c r="E44">
        <v>0</v>
      </c>
      <c r="F44" s="10">
        <v>0</v>
      </c>
      <c r="G44" s="10">
        <v>0</v>
      </c>
      <c r="H44" s="10">
        <v>0</v>
      </c>
      <c r="I44" s="10">
        <v>0</v>
      </c>
      <c r="J44" s="10">
        <v>190909.2</v>
      </c>
    </row>
    <row r="45" spans="1:10">
      <c r="A45" t="s">
        <v>30</v>
      </c>
      <c r="B45" t="s">
        <v>16</v>
      </c>
      <c r="C45" t="s">
        <v>21</v>
      </c>
      <c r="D45" t="s">
        <v>25</v>
      </c>
      <c r="E45">
        <v>0</v>
      </c>
      <c r="F45" s="10">
        <v>0</v>
      </c>
      <c r="G45" s="10">
        <v>71428.571428571435</v>
      </c>
      <c r="H45" s="10">
        <v>71428.571428571435</v>
      </c>
      <c r="I45" s="10">
        <v>0</v>
      </c>
      <c r="J45" s="10">
        <v>0</v>
      </c>
    </row>
    <row r="46" spans="1:10">
      <c r="A46" t="s">
        <v>30</v>
      </c>
      <c r="B46" t="s">
        <v>16</v>
      </c>
      <c r="C46" t="s">
        <v>21</v>
      </c>
      <c r="D46" t="s">
        <v>25</v>
      </c>
      <c r="E46">
        <v>0</v>
      </c>
      <c r="F46" s="10">
        <v>0</v>
      </c>
      <c r="G46" s="10">
        <v>71428.571428571435</v>
      </c>
      <c r="H46" s="10">
        <v>71428.571428571435</v>
      </c>
      <c r="I46" s="10">
        <v>0</v>
      </c>
      <c r="J46" s="10">
        <v>0</v>
      </c>
    </row>
    <row r="47" spans="1:10">
      <c r="A47" t="s">
        <v>30</v>
      </c>
      <c r="B47" t="s">
        <v>16</v>
      </c>
      <c r="C47" t="s">
        <v>21</v>
      </c>
      <c r="D47" t="s">
        <v>25</v>
      </c>
      <c r="E47">
        <v>0</v>
      </c>
      <c r="F47" s="10">
        <v>142857.14285714287</v>
      </c>
      <c r="G47" s="10">
        <v>0</v>
      </c>
      <c r="H47" s="10">
        <v>0</v>
      </c>
      <c r="I47" s="10">
        <v>0</v>
      </c>
      <c r="J47" s="10">
        <v>0</v>
      </c>
    </row>
    <row r="48" spans="1:10">
      <c r="A48" t="s">
        <v>30</v>
      </c>
      <c r="B48" t="s">
        <v>16</v>
      </c>
      <c r="C48" t="s">
        <v>21</v>
      </c>
      <c r="D48" t="s">
        <v>25</v>
      </c>
      <c r="E48">
        <v>0</v>
      </c>
      <c r="F48" s="10">
        <v>0</v>
      </c>
      <c r="G48" s="10">
        <v>71428.571428571435</v>
      </c>
      <c r="H48" s="10">
        <v>71428.571428571435</v>
      </c>
      <c r="I48" s="10">
        <v>0</v>
      </c>
      <c r="J48" s="10">
        <v>0</v>
      </c>
    </row>
    <row r="49" spans="1:10">
      <c r="A49" t="s">
        <v>30</v>
      </c>
      <c r="B49" t="s">
        <v>16</v>
      </c>
      <c r="C49" t="s">
        <v>21</v>
      </c>
      <c r="D49" t="s">
        <v>25</v>
      </c>
      <c r="E49">
        <v>0</v>
      </c>
      <c r="F49" s="10">
        <v>0</v>
      </c>
      <c r="G49" s="10">
        <v>142857.14285714287</v>
      </c>
      <c r="H49" s="10">
        <v>0</v>
      </c>
      <c r="I49" s="10">
        <v>0</v>
      </c>
      <c r="J49" s="10">
        <v>0</v>
      </c>
    </row>
    <row r="50" spans="1:10">
      <c r="A50" t="s">
        <v>30</v>
      </c>
      <c r="B50" t="s">
        <v>16</v>
      </c>
      <c r="C50" t="s">
        <v>21</v>
      </c>
      <c r="D50" t="s">
        <v>25</v>
      </c>
      <c r="E50">
        <v>0</v>
      </c>
      <c r="F50" s="10">
        <v>0</v>
      </c>
      <c r="G50" s="10">
        <v>0</v>
      </c>
      <c r="H50" s="10">
        <v>142857.14285714287</v>
      </c>
      <c r="I50" s="10">
        <v>0</v>
      </c>
      <c r="J50" s="10">
        <v>0</v>
      </c>
    </row>
    <row r="51" spans="1:10">
      <c r="A51" t="s">
        <v>30</v>
      </c>
      <c r="B51" t="s">
        <v>16</v>
      </c>
      <c r="C51" t="s">
        <v>21</v>
      </c>
      <c r="D51" t="s">
        <v>25</v>
      </c>
      <c r="E51">
        <v>0</v>
      </c>
      <c r="F51" s="10">
        <v>0</v>
      </c>
      <c r="G51" s="10">
        <v>0</v>
      </c>
      <c r="H51" s="10">
        <v>142857.14285714287</v>
      </c>
      <c r="I51" s="10">
        <v>0</v>
      </c>
      <c r="J51" s="10">
        <v>0</v>
      </c>
    </row>
    <row r="52" spans="1:10">
      <c r="A52" t="s">
        <v>30</v>
      </c>
      <c r="B52" t="s">
        <v>16</v>
      </c>
      <c r="C52" t="s">
        <v>21</v>
      </c>
      <c r="D52" t="s">
        <v>25</v>
      </c>
      <c r="E52">
        <v>0</v>
      </c>
      <c r="F52" s="10">
        <v>0</v>
      </c>
      <c r="G52" s="10">
        <v>0</v>
      </c>
      <c r="H52" s="10">
        <v>0</v>
      </c>
      <c r="I52" s="10">
        <v>40000</v>
      </c>
      <c r="J52" s="10">
        <v>0</v>
      </c>
    </row>
    <row r="53" spans="1:10">
      <c r="A53" t="s">
        <v>30</v>
      </c>
      <c r="B53" t="s">
        <v>16</v>
      </c>
      <c r="C53" t="s">
        <v>21</v>
      </c>
      <c r="D53" t="s">
        <v>25</v>
      </c>
      <c r="E53">
        <v>0</v>
      </c>
      <c r="F53" s="10">
        <v>0</v>
      </c>
      <c r="G53" s="10">
        <v>0</v>
      </c>
      <c r="H53" s="10">
        <v>0</v>
      </c>
      <c r="I53" s="10">
        <v>40000</v>
      </c>
      <c r="J53" s="10">
        <v>0</v>
      </c>
    </row>
    <row r="54" spans="1:10">
      <c r="A54" t="s">
        <v>30</v>
      </c>
      <c r="B54" t="s">
        <v>16</v>
      </c>
      <c r="C54" t="s">
        <v>21</v>
      </c>
      <c r="D54" t="s">
        <v>25</v>
      </c>
      <c r="E54">
        <v>0</v>
      </c>
      <c r="F54" s="10">
        <v>0</v>
      </c>
      <c r="G54" s="10">
        <v>0</v>
      </c>
      <c r="H54" s="10">
        <v>0</v>
      </c>
      <c r="I54" s="10">
        <v>40000</v>
      </c>
      <c r="J54" s="10">
        <v>0</v>
      </c>
    </row>
    <row r="55" spans="1:10">
      <c r="A55" t="s">
        <v>31</v>
      </c>
      <c r="B55" t="s">
        <v>27</v>
      </c>
      <c r="C55" t="s">
        <v>24</v>
      </c>
      <c r="D55" t="s">
        <v>25</v>
      </c>
      <c r="E55">
        <v>1</v>
      </c>
      <c r="F55" s="10">
        <v>0</v>
      </c>
      <c r="G55" s="10">
        <v>0</v>
      </c>
      <c r="H55" s="10">
        <v>0</v>
      </c>
      <c r="I55" s="10">
        <v>0</v>
      </c>
      <c r="J55" s="10">
        <v>32755.571428571428</v>
      </c>
    </row>
    <row r="56" spans="1:10">
      <c r="A56" t="s">
        <v>31</v>
      </c>
      <c r="B56" t="s">
        <v>27</v>
      </c>
      <c r="C56" t="s">
        <v>24</v>
      </c>
      <c r="D56" t="s">
        <v>25</v>
      </c>
      <c r="E56">
        <v>1</v>
      </c>
      <c r="F56" s="10">
        <v>0</v>
      </c>
      <c r="G56" s="10">
        <v>32755.571428571428</v>
      </c>
      <c r="H56" s="10">
        <v>0</v>
      </c>
      <c r="I56" s="10">
        <v>0</v>
      </c>
      <c r="J56" s="10">
        <v>0</v>
      </c>
    </row>
    <row r="57" spans="1:10">
      <c r="A57" t="s">
        <v>31</v>
      </c>
      <c r="B57" t="s">
        <v>27</v>
      </c>
      <c r="C57" t="s">
        <v>24</v>
      </c>
      <c r="D57" t="s">
        <v>25</v>
      </c>
      <c r="E57">
        <v>1</v>
      </c>
      <c r="F57" s="10">
        <v>0</v>
      </c>
      <c r="G57" s="10">
        <v>32755.571428571428</v>
      </c>
      <c r="H57" s="10">
        <v>0</v>
      </c>
      <c r="I57" s="10">
        <v>0</v>
      </c>
      <c r="J57" s="10">
        <v>0</v>
      </c>
    </row>
    <row r="58" spans="1:10">
      <c r="A58" t="s">
        <v>31</v>
      </c>
      <c r="B58" t="s">
        <v>27</v>
      </c>
      <c r="C58" t="s">
        <v>24</v>
      </c>
      <c r="D58" t="s">
        <v>25</v>
      </c>
      <c r="E58">
        <v>1</v>
      </c>
      <c r="F58" s="10">
        <v>0</v>
      </c>
      <c r="G58" s="10">
        <v>0</v>
      </c>
      <c r="H58" s="10">
        <v>0</v>
      </c>
      <c r="I58" s="10">
        <v>0</v>
      </c>
      <c r="J58" s="10">
        <v>32755.571428571428</v>
      </c>
    </row>
    <row r="59" spans="1:10">
      <c r="A59" t="s">
        <v>31</v>
      </c>
      <c r="B59" t="s">
        <v>27</v>
      </c>
      <c r="C59" t="s">
        <v>24</v>
      </c>
      <c r="D59" t="s">
        <v>25</v>
      </c>
      <c r="E59">
        <v>1</v>
      </c>
      <c r="F59" s="10">
        <v>0</v>
      </c>
      <c r="G59" s="10">
        <v>0</v>
      </c>
      <c r="H59" s="10">
        <v>0</v>
      </c>
      <c r="I59" s="10">
        <v>0</v>
      </c>
      <c r="J59" s="10">
        <v>32755.571428571428</v>
      </c>
    </row>
    <row r="60" spans="1:10">
      <c r="A60" t="s">
        <v>31</v>
      </c>
      <c r="B60" t="s">
        <v>27</v>
      </c>
      <c r="C60" t="s">
        <v>24</v>
      </c>
      <c r="D60" t="s">
        <v>25</v>
      </c>
      <c r="E60">
        <v>1</v>
      </c>
      <c r="F60" s="10">
        <v>0</v>
      </c>
      <c r="G60" s="10">
        <v>0</v>
      </c>
      <c r="H60" s="10">
        <v>0</v>
      </c>
      <c r="I60" s="10">
        <v>0</v>
      </c>
      <c r="J60" s="10">
        <v>32755.571428571428</v>
      </c>
    </row>
    <row r="61" spans="1:10">
      <c r="A61" t="s">
        <v>31</v>
      </c>
      <c r="B61" t="s">
        <v>27</v>
      </c>
      <c r="C61" t="s">
        <v>24</v>
      </c>
      <c r="D61" t="s">
        <v>25</v>
      </c>
      <c r="E61">
        <v>1</v>
      </c>
      <c r="F61" s="10">
        <v>0</v>
      </c>
      <c r="G61" s="10">
        <v>0</v>
      </c>
      <c r="H61" s="10">
        <v>0</v>
      </c>
      <c r="I61" s="10">
        <v>0</v>
      </c>
      <c r="J61" s="10">
        <v>32755.571428571428</v>
      </c>
    </row>
    <row r="62" spans="1:10">
      <c r="A62" t="s">
        <v>31</v>
      </c>
      <c r="B62" t="s">
        <v>27</v>
      </c>
      <c r="C62" t="s">
        <v>24</v>
      </c>
      <c r="D62" t="s">
        <v>25</v>
      </c>
      <c r="E62">
        <v>1</v>
      </c>
      <c r="F62" s="10">
        <v>71547.25</v>
      </c>
      <c r="G62" s="10">
        <v>0</v>
      </c>
      <c r="H62" s="10">
        <v>0</v>
      </c>
      <c r="I62" s="10">
        <v>0</v>
      </c>
      <c r="J62" s="10">
        <v>0</v>
      </c>
    </row>
    <row r="63" spans="1:10">
      <c r="A63" t="s">
        <v>31</v>
      </c>
      <c r="B63" t="s">
        <v>27</v>
      </c>
      <c r="C63" t="s">
        <v>24</v>
      </c>
      <c r="D63" t="s">
        <v>25</v>
      </c>
      <c r="E63">
        <v>1</v>
      </c>
      <c r="F63" s="10">
        <v>71547.25</v>
      </c>
      <c r="G63" s="10">
        <v>0</v>
      </c>
      <c r="H63" s="10">
        <v>0</v>
      </c>
      <c r="I63" s="10">
        <v>0</v>
      </c>
      <c r="J63" s="10">
        <v>0</v>
      </c>
    </row>
    <row r="64" spans="1:10">
      <c r="A64" t="s">
        <v>31</v>
      </c>
      <c r="B64" t="s">
        <v>27</v>
      </c>
      <c r="C64" t="s">
        <v>24</v>
      </c>
      <c r="D64" t="s">
        <v>25</v>
      </c>
      <c r="E64">
        <v>1</v>
      </c>
      <c r="F64" s="10">
        <v>35773.625</v>
      </c>
      <c r="G64" s="10">
        <v>35773.625</v>
      </c>
      <c r="H64" s="10">
        <v>0</v>
      </c>
      <c r="I64" s="10">
        <v>0</v>
      </c>
      <c r="J64" s="10">
        <v>0</v>
      </c>
    </row>
    <row r="65" spans="1:10">
      <c r="A65" t="s">
        <v>31</v>
      </c>
      <c r="B65" t="s">
        <v>27</v>
      </c>
      <c r="C65" t="s">
        <v>24</v>
      </c>
      <c r="D65" t="s">
        <v>25</v>
      </c>
      <c r="E65">
        <v>1</v>
      </c>
      <c r="F65" s="10">
        <v>35773.625</v>
      </c>
      <c r="G65" s="10">
        <v>35773.625</v>
      </c>
      <c r="H65" s="10">
        <v>0</v>
      </c>
      <c r="I65" s="10">
        <v>0</v>
      </c>
      <c r="J65" s="10">
        <v>0</v>
      </c>
    </row>
    <row r="66" spans="1:10">
      <c r="A66" t="s">
        <v>31</v>
      </c>
      <c r="B66" t="s">
        <v>27</v>
      </c>
      <c r="C66" t="s">
        <v>24</v>
      </c>
      <c r="D66" t="s">
        <v>25</v>
      </c>
      <c r="E66">
        <v>1</v>
      </c>
      <c r="F66" s="10">
        <v>0</v>
      </c>
      <c r="G66" s="10">
        <v>0</v>
      </c>
      <c r="H66" s="10">
        <v>53857.4</v>
      </c>
      <c r="I66" s="10">
        <v>0</v>
      </c>
      <c r="J66" s="10">
        <v>0</v>
      </c>
    </row>
    <row r="67" spans="1:10">
      <c r="A67" t="s">
        <v>31</v>
      </c>
      <c r="B67" t="s">
        <v>27</v>
      </c>
      <c r="C67" t="s">
        <v>24</v>
      </c>
      <c r="D67" t="s">
        <v>25</v>
      </c>
      <c r="E67">
        <v>1</v>
      </c>
      <c r="F67" s="10">
        <v>0</v>
      </c>
      <c r="G67" s="10">
        <v>0</v>
      </c>
      <c r="H67" s="10">
        <v>53857.4</v>
      </c>
      <c r="I67" s="10">
        <v>0</v>
      </c>
      <c r="J67" s="10">
        <v>0</v>
      </c>
    </row>
    <row r="68" spans="1:10">
      <c r="A68" t="s">
        <v>31</v>
      </c>
      <c r="B68" t="s">
        <v>27</v>
      </c>
      <c r="C68" t="s">
        <v>24</v>
      </c>
      <c r="D68" t="s">
        <v>25</v>
      </c>
      <c r="E68">
        <v>1</v>
      </c>
      <c r="F68" s="10">
        <v>0</v>
      </c>
      <c r="G68" s="10">
        <v>0</v>
      </c>
      <c r="H68" s="10">
        <v>53857.4</v>
      </c>
      <c r="I68" s="10">
        <v>0</v>
      </c>
      <c r="J68" s="10">
        <v>0</v>
      </c>
    </row>
    <row r="69" spans="1:10">
      <c r="A69" t="s">
        <v>31</v>
      </c>
      <c r="B69" t="s">
        <v>27</v>
      </c>
      <c r="C69" t="s">
        <v>24</v>
      </c>
      <c r="D69" t="s">
        <v>25</v>
      </c>
      <c r="E69">
        <v>1</v>
      </c>
      <c r="F69" s="10">
        <v>0</v>
      </c>
      <c r="G69" s="10">
        <v>0</v>
      </c>
      <c r="H69" s="10">
        <v>53857.4</v>
      </c>
      <c r="I69" s="10">
        <v>0</v>
      </c>
      <c r="J69" s="10">
        <v>0</v>
      </c>
    </row>
    <row r="70" spans="1:10">
      <c r="A70" t="s">
        <v>31</v>
      </c>
      <c r="B70" t="s">
        <v>27</v>
      </c>
      <c r="C70" t="s">
        <v>24</v>
      </c>
      <c r="D70" t="s">
        <v>25</v>
      </c>
      <c r="E70">
        <v>1</v>
      </c>
      <c r="F70" s="10">
        <v>0</v>
      </c>
      <c r="G70" s="10">
        <v>0</v>
      </c>
      <c r="H70" s="10">
        <v>53857.4</v>
      </c>
      <c r="I70" s="10">
        <v>0</v>
      </c>
      <c r="J70" s="10">
        <v>0</v>
      </c>
    </row>
    <row r="71" spans="1:10">
      <c r="A71" t="s">
        <v>32</v>
      </c>
      <c r="B71" t="s">
        <v>16</v>
      </c>
      <c r="C71" t="s">
        <v>21</v>
      </c>
      <c r="D71" t="s">
        <v>22</v>
      </c>
      <c r="E71">
        <v>1</v>
      </c>
      <c r="F71" s="10">
        <v>0</v>
      </c>
      <c r="G71" s="10">
        <v>0</v>
      </c>
      <c r="H71" s="10">
        <v>0</v>
      </c>
      <c r="I71" s="10">
        <v>0</v>
      </c>
      <c r="J71" s="10">
        <v>146000</v>
      </c>
    </row>
    <row r="72" spans="1:10">
      <c r="A72" t="s">
        <v>32</v>
      </c>
      <c r="B72" t="s">
        <v>16</v>
      </c>
      <c r="C72" t="s">
        <v>21</v>
      </c>
      <c r="D72" t="s">
        <v>22</v>
      </c>
      <c r="E72">
        <v>1</v>
      </c>
      <c r="F72" s="10">
        <v>0</v>
      </c>
      <c r="G72" s="10">
        <v>0</v>
      </c>
      <c r="H72" s="10">
        <v>182200</v>
      </c>
      <c r="I72" s="10">
        <v>182200</v>
      </c>
      <c r="J72" s="10">
        <v>0</v>
      </c>
    </row>
    <row r="73" spans="1:10">
      <c r="A73" t="s">
        <v>32</v>
      </c>
      <c r="B73" t="s">
        <v>16</v>
      </c>
      <c r="C73" t="s">
        <v>21</v>
      </c>
      <c r="D73" t="s">
        <v>22</v>
      </c>
      <c r="E73">
        <v>1</v>
      </c>
      <c r="F73" s="10">
        <v>0</v>
      </c>
      <c r="G73" s="10">
        <v>0</v>
      </c>
      <c r="H73" s="10">
        <v>0</v>
      </c>
      <c r="I73" s="10">
        <v>0</v>
      </c>
      <c r="J73" s="10">
        <v>453600</v>
      </c>
    </row>
    <row r="74" spans="1:10">
      <c r="A74" t="s">
        <v>33</v>
      </c>
      <c r="B74" t="s">
        <v>20</v>
      </c>
      <c r="C74" t="s">
        <v>21</v>
      </c>
      <c r="D74" t="s">
        <v>22</v>
      </c>
      <c r="E74">
        <v>0</v>
      </c>
      <c r="F74" s="10">
        <v>0</v>
      </c>
      <c r="G74" s="10">
        <v>0</v>
      </c>
      <c r="H74" s="10">
        <v>0</v>
      </c>
      <c r="I74" s="10">
        <v>0</v>
      </c>
      <c r="J74" s="10">
        <v>275000</v>
      </c>
    </row>
    <row r="75" spans="1:10">
      <c r="A75" t="s">
        <v>33</v>
      </c>
      <c r="B75" t="s">
        <v>20</v>
      </c>
      <c r="C75" t="s">
        <v>21</v>
      </c>
      <c r="D75" t="s">
        <v>22</v>
      </c>
      <c r="E75">
        <v>0</v>
      </c>
      <c r="F75" s="10">
        <v>275000</v>
      </c>
      <c r="G75" s="10">
        <v>0</v>
      </c>
      <c r="H75" s="10">
        <v>0</v>
      </c>
      <c r="I75" s="10">
        <v>0</v>
      </c>
      <c r="J75" s="10">
        <v>0</v>
      </c>
    </row>
    <row r="76" spans="1:10">
      <c r="A76" t="s">
        <v>33</v>
      </c>
      <c r="B76" t="s">
        <v>20</v>
      </c>
      <c r="C76" t="s">
        <v>21</v>
      </c>
      <c r="D76" t="s">
        <v>22</v>
      </c>
      <c r="E76">
        <v>0</v>
      </c>
      <c r="F76" s="10">
        <v>0</v>
      </c>
      <c r="G76" s="10">
        <v>91666.666666666672</v>
      </c>
      <c r="H76" s="10">
        <v>91666.666666666672</v>
      </c>
      <c r="I76" s="10">
        <v>91666.666666666672</v>
      </c>
      <c r="J76" s="10">
        <v>0</v>
      </c>
    </row>
    <row r="77" spans="1:10">
      <c r="A77" t="s">
        <v>33</v>
      </c>
      <c r="B77" t="s">
        <v>20</v>
      </c>
      <c r="C77" t="s">
        <v>21</v>
      </c>
      <c r="D77" t="s">
        <v>22</v>
      </c>
      <c r="E77">
        <v>0</v>
      </c>
      <c r="F77" s="10">
        <v>0</v>
      </c>
      <c r="G77" s="10">
        <v>0</v>
      </c>
      <c r="H77" s="10">
        <v>0</v>
      </c>
      <c r="I77" s="10">
        <v>0</v>
      </c>
      <c r="J77" s="10">
        <v>275000</v>
      </c>
    </row>
    <row r="78" spans="1:10">
      <c r="A78" t="s">
        <v>23</v>
      </c>
      <c r="B78" t="s">
        <v>23</v>
      </c>
      <c r="C78" t="s">
        <v>24</v>
      </c>
      <c r="D78" t="s">
        <v>18</v>
      </c>
      <c r="E78">
        <v>0</v>
      </c>
      <c r="F78" s="10">
        <v>0</v>
      </c>
      <c r="G78" s="10">
        <v>242548</v>
      </c>
      <c r="H78" s="10">
        <v>0</v>
      </c>
      <c r="I78" s="10">
        <v>0</v>
      </c>
      <c r="J78" s="10">
        <v>0</v>
      </c>
    </row>
    <row r="79" spans="1:10">
      <c r="A79" t="s">
        <v>23</v>
      </c>
      <c r="B79" t="s">
        <v>23</v>
      </c>
      <c r="C79" t="s">
        <v>24</v>
      </c>
      <c r="D79" t="s">
        <v>18</v>
      </c>
      <c r="E79">
        <v>0</v>
      </c>
      <c r="F79" s="10">
        <v>0</v>
      </c>
      <c r="G79" s="10">
        <v>0</v>
      </c>
      <c r="H79" s="10">
        <v>0</v>
      </c>
      <c r="I79" s="10">
        <v>0</v>
      </c>
      <c r="J79" s="10">
        <v>242548</v>
      </c>
    </row>
    <row r="80" spans="1:10">
      <c r="A80" t="s">
        <v>23</v>
      </c>
      <c r="B80" t="s">
        <v>23</v>
      </c>
      <c r="C80" t="s">
        <v>24</v>
      </c>
      <c r="D80" t="s">
        <v>18</v>
      </c>
      <c r="E80">
        <v>0</v>
      </c>
      <c r="F80" s="10">
        <v>0</v>
      </c>
      <c r="G80" s="10">
        <v>0</v>
      </c>
      <c r="H80" s="10">
        <v>0</v>
      </c>
      <c r="I80" s="10">
        <v>0</v>
      </c>
      <c r="J80" s="10">
        <v>242548</v>
      </c>
    </row>
    <row r="81" spans="1:10">
      <c r="A81" t="s">
        <v>23</v>
      </c>
      <c r="B81" t="s">
        <v>23</v>
      </c>
      <c r="C81" t="s">
        <v>24</v>
      </c>
      <c r="D81" t="s">
        <v>18</v>
      </c>
      <c r="E81">
        <v>0</v>
      </c>
      <c r="F81" s="10">
        <v>0</v>
      </c>
      <c r="G81" s="10">
        <v>0</v>
      </c>
      <c r="H81" s="10">
        <v>0</v>
      </c>
      <c r="I81" s="10">
        <v>0</v>
      </c>
      <c r="J81" s="10">
        <v>241439.66666666666</v>
      </c>
    </row>
    <row r="82" spans="1:10">
      <c r="A82" t="s">
        <v>23</v>
      </c>
      <c r="B82" t="s">
        <v>23</v>
      </c>
      <c r="C82" t="s">
        <v>24</v>
      </c>
      <c r="D82" t="s">
        <v>18</v>
      </c>
      <c r="E82">
        <v>0</v>
      </c>
      <c r="F82" s="10">
        <v>0</v>
      </c>
      <c r="G82" s="10">
        <v>0</v>
      </c>
      <c r="H82" s="10">
        <v>0</v>
      </c>
      <c r="I82" s="10">
        <v>0</v>
      </c>
      <c r="J82" s="10">
        <v>241439.66666666666</v>
      </c>
    </row>
    <row r="83" spans="1:10">
      <c r="A83" t="s">
        <v>23</v>
      </c>
      <c r="B83" t="s">
        <v>23</v>
      </c>
      <c r="C83" t="s">
        <v>24</v>
      </c>
      <c r="D83" t="s">
        <v>18</v>
      </c>
      <c r="E83">
        <v>0</v>
      </c>
      <c r="F83" s="10">
        <v>0</v>
      </c>
      <c r="G83" s="10">
        <v>0</v>
      </c>
      <c r="H83" s="10">
        <v>0</v>
      </c>
      <c r="I83" s="10">
        <v>0</v>
      </c>
      <c r="J83" s="10">
        <v>241439.66666666666</v>
      </c>
    </row>
    <row r="84" spans="1:10">
      <c r="A84" t="s">
        <v>23</v>
      </c>
      <c r="B84" t="s">
        <v>23</v>
      </c>
      <c r="C84" t="s">
        <v>24</v>
      </c>
      <c r="D84" t="s">
        <v>18</v>
      </c>
      <c r="E84">
        <v>0</v>
      </c>
      <c r="F84" s="10">
        <v>0</v>
      </c>
      <c r="G84" s="10">
        <v>0</v>
      </c>
      <c r="H84" s="10">
        <v>0</v>
      </c>
      <c r="I84" s="10">
        <v>0</v>
      </c>
      <c r="J84" s="10">
        <v>40527</v>
      </c>
    </row>
    <row r="85" spans="1:10">
      <c r="A85" t="s">
        <v>23</v>
      </c>
      <c r="B85" t="s">
        <v>23</v>
      </c>
      <c r="C85" t="s">
        <v>24</v>
      </c>
      <c r="D85" t="s">
        <v>18</v>
      </c>
      <c r="E85">
        <v>0</v>
      </c>
      <c r="F85" s="10">
        <v>0</v>
      </c>
      <c r="G85" s="10">
        <v>0</v>
      </c>
      <c r="H85" s="10">
        <v>0</v>
      </c>
      <c r="I85" s="10">
        <v>0</v>
      </c>
      <c r="J85" s="10">
        <v>40527</v>
      </c>
    </row>
    <row r="86" spans="1:10">
      <c r="A86" t="s">
        <v>34</v>
      </c>
      <c r="B86" t="s">
        <v>20</v>
      </c>
      <c r="C86" t="s">
        <v>35</v>
      </c>
      <c r="D86" t="s">
        <v>18</v>
      </c>
      <c r="E86">
        <v>1</v>
      </c>
      <c r="F86" s="10">
        <v>0</v>
      </c>
      <c r="G86" s="10">
        <v>0</v>
      </c>
      <c r="H86" s="10">
        <v>0</v>
      </c>
      <c r="I86" s="10">
        <v>0</v>
      </c>
      <c r="J86" s="10">
        <v>57698.5</v>
      </c>
    </row>
    <row r="87" spans="1:10">
      <c r="A87" t="s">
        <v>34</v>
      </c>
      <c r="B87" t="s">
        <v>20</v>
      </c>
      <c r="C87" t="s">
        <v>35</v>
      </c>
      <c r="D87" t="s">
        <v>18</v>
      </c>
      <c r="E87">
        <v>1</v>
      </c>
      <c r="F87" s="10">
        <v>0</v>
      </c>
      <c r="G87" s="10">
        <v>0</v>
      </c>
      <c r="H87" s="10">
        <v>0</v>
      </c>
      <c r="I87" s="10">
        <v>0</v>
      </c>
      <c r="J87" s="10">
        <v>57698.5</v>
      </c>
    </row>
    <row r="88" spans="1:10">
      <c r="A88" t="s">
        <v>34</v>
      </c>
      <c r="B88" t="s">
        <v>20</v>
      </c>
      <c r="C88" t="s">
        <v>35</v>
      </c>
      <c r="D88" t="s">
        <v>18</v>
      </c>
      <c r="E88">
        <v>1</v>
      </c>
      <c r="F88" s="10">
        <v>0</v>
      </c>
      <c r="G88" s="10">
        <v>0</v>
      </c>
      <c r="H88" s="10">
        <v>0</v>
      </c>
      <c r="I88" s="10">
        <v>0</v>
      </c>
      <c r="J88" s="10">
        <v>57698.5</v>
      </c>
    </row>
    <row r="89" spans="1:10">
      <c r="A89" t="s">
        <v>34</v>
      </c>
      <c r="B89" t="s">
        <v>20</v>
      </c>
      <c r="C89" t="s">
        <v>35</v>
      </c>
      <c r="D89" t="s">
        <v>18</v>
      </c>
      <c r="E89">
        <v>1</v>
      </c>
      <c r="F89" s="10">
        <v>0</v>
      </c>
      <c r="G89" s="10">
        <v>0</v>
      </c>
      <c r="H89" s="10">
        <v>0</v>
      </c>
      <c r="I89" s="10">
        <v>0</v>
      </c>
      <c r="J89" s="10">
        <v>57698.5</v>
      </c>
    </row>
    <row r="90" spans="1:10">
      <c r="A90" t="s">
        <v>34</v>
      </c>
      <c r="B90" t="s">
        <v>20</v>
      </c>
      <c r="C90" t="s">
        <v>35</v>
      </c>
      <c r="D90" t="s">
        <v>18</v>
      </c>
      <c r="E90">
        <v>1</v>
      </c>
      <c r="F90" s="10">
        <v>0</v>
      </c>
      <c r="G90" s="10">
        <v>0</v>
      </c>
      <c r="H90" s="10">
        <v>0</v>
      </c>
      <c r="I90" s="10">
        <v>0</v>
      </c>
      <c r="J90" s="10">
        <v>57698.5</v>
      </c>
    </row>
    <row r="91" spans="1:10">
      <c r="A91" t="s">
        <v>34</v>
      </c>
      <c r="B91" t="s">
        <v>20</v>
      </c>
      <c r="C91" t="s">
        <v>35</v>
      </c>
      <c r="D91" t="s">
        <v>18</v>
      </c>
      <c r="E91">
        <v>1</v>
      </c>
      <c r="F91" s="10">
        <v>0</v>
      </c>
      <c r="G91" s="10">
        <v>0</v>
      </c>
      <c r="H91" s="10">
        <v>0</v>
      </c>
      <c r="I91" s="10">
        <v>0</v>
      </c>
      <c r="J91" s="10">
        <v>57698.5</v>
      </c>
    </row>
    <row r="92" spans="1:10">
      <c r="A92" t="s">
        <v>34</v>
      </c>
      <c r="B92" t="s">
        <v>20</v>
      </c>
      <c r="C92" t="s">
        <v>35</v>
      </c>
      <c r="D92" t="s">
        <v>18</v>
      </c>
      <c r="E92">
        <v>1</v>
      </c>
      <c r="F92" s="10">
        <v>0</v>
      </c>
      <c r="G92" s="10">
        <v>63530.625</v>
      </c>
      <c r="H92" s="10">
        <v>0</v>
      </c>
      <c r="I92" s="10">
        <v>0</v>
      </c>
      <c r="J92" s="10">
        <v>0</v>
      </c>
    </row>
    <row r="93" spans="1:10">
      <c r="A93" t="s">
        <v>34</v>
      </c>
      <c r="B93" t="s">
        <v>20</v>
      </c>
      <c r="C93" t="s">
        <v>35</v>
      </c>
      <c r="D93" t="s">
        <v>18</v>
      </c>
      <c r="E93">
        <v>1</v>
      </c>
      <c r="F93" s="10">
        <v>0</v>
      </c>
      <c r="G93" s="10">
        <v>63530.625</v>
      </c>
      <c r="H93" s="10">
        <v>0</v>
      </c>
      <c r="I93" s="10">
        <v>0</v>
      </c>
      <c r="J93" s="10">
        <v>0</v>
      </c>
    </row>
    <row r="94" spans="1:10">
      <c r="A94" t="s">
        <v>34</v>
      </c>
      <c r="B94" t="s">
        <v>20</v>
      </c>
      <c r="C94" t="s">
        <v>35</v>
      </c>
      <c r="D94" t="s">
        <v>18</v>
      </c>
      <c r="E94">
        <v>1</v>
      </c>
      <c r="F94" s="10">
        <v>31765.3125</v>
      </c>
      <c r="G94" s="10">
        <v>31765.3125</v>
      </c>
      <c r="H94" s="10">
        <v>0</v>
      </c>
      <c r="I94" s="10">
        <v>0</v>
      </c>
      <c r="J94" s="10">
        <v>0</v>
      </c>
    </row>
    <row r="95" spans="1:10">
      <c r="A95" t="s">
        <v>34</v>
      </c>
      <c r="B95" t="s">
        <v>20</v>
      </c>
      <c r="C95" t="s">
        <v>35</v>
      </c>
      <c r="D95" t="s">
        <v>18</v>
      </c>
      <c r="E95">
        <v>1</v>
      </c>
      <c r="F95" s="10">
        <v>63530.625</v>
      </c>
      <c r="G95" s="10">
        <v>0</v>
      </c>
      <c r="H95" s="10">
        <v>0</v>
      </c>
      <c r="I95" s="10">
        <v>0</v>
      </c>
      <c r="J95" s="10">
        <v>0</v>
      </c>
    </row>
    <row r="96" spans="1:10">
      <c r="A96" t="s">
        <v>34</v>
      </c>
      <c r="B96" t="s">
        <v>20</v>
      </c>
      <c r="C96" t="s">
        <v>35</v>
      </c>
      <c r="D96" t="s">
        <v>18</v>
      </c>
      <c r="E96">
        <v>1</v>
      </c>
      <c r="F96" s="10">
        <v>31765.3125</v>
      </c>
      <c r="G96" s="10">
        <v>31765.3125</v>
      </c>
      <c r="H96" s="10">
        <v>0</v>
      </c>
      <c r="I96" s="10">
        <v>0</v>
      </c>
      <c r="J96" s="10">
        <v>0</v>
      </c>
    </row>
    <row r="97" spans="1:10">
      <c r="A97" t="s">
        <v>34</v>
      </c>
      <c r="B97" t="s">
        <v>20</v>
      </c>
      <c r="C97" t="s">
        <v>35</v>
      </c>
      <c r="D97" t="s">
        <v>18</v>
      </c>
      <c r="E97">
        <v>1</v>
      </c>
      <c r="F97" s="10">
        <v>63530.625</v>
      </c>
      <c r="G97" s="10">
        <v>0</v>
      </c>
      <c r="H97" s="10">
        <v>0</v>
      </c>
      <c r="I97" s="10">
        <v>0</v>
      </c>
      <c r="J97" s="10">
        <v>0</v>
      </c>
    </row>
    <row r="98" spans="1:10">
      <c r="A98" t="s">
        <v>34</v>
      </c>
      <c r="B98" t="s">
        <v>20</v>
      </c>
      <c r="C98" t="s">
        <v>35</v>
      </c>
      <c r="D98" t="s">
        <v>18</v>
      </c>
      <c r="E98">
        <v>1</v>
      </c>
      <c r="F98" s="10">
        <v>0</v>
      </c>
      <c r="G98" s="10">
        <v>63530.625</v>
      </c>
      <c r="H98" s="10">
        <v>0</v>
      </c>
      <c r="I98" s="10">
        <v>0</v>
      </c>
      <c r="J98" s="10">
        <v>0</v>
      </c>
    </row>
    <row r="99" spans="1:10">
      <c r="A99" t="s">
        <v>34</v>
      </c>
      <c r="B99" t="s">
        <v>20</v>
      </c>
      <c r="C99" t="s">
        <v>35</v>
      </c>
      <c r="D99" t="s">
        <v>18</v>
      </c>
      <c r="E99">
        <v>1</v>
      </c>
      <c r="F99" s="10">
        <v>0</v>
      </c>
      <c r="G99" s="10">
        <v>63530.625</v>
      </c>
      <c r="H99" s="10">
        <v>0</v>
      </c>
      <c r="I99" s="10">
        <v>0</v>
      </c>
      <c r="J99" s="10">
        <v>0</v>
      </c>
    </row>
    <row r="100" spans="1:10">
      <c r="A100" t="s">
        <v>34</v>
      </c>
      <c r="B100" t="s">
        <v>20</v>
      </c>
      <c r="C100" t="s">
        <v>35</v>
      </c>
      <c r="D100" t="s">
        <v>18</v>
      </c>
      <c r="E100">
        <v>1</v>
      </c>
      <c r="F100" s="10">
        <v>63530.625</v>
      </c>
      <c r="G100" s="10">
        <v>63530.625</v>
      </c>
      <c r="H100" s="10">
        <v>0</v>
      </c>
      <c r="I100" s="10">
        <v>0</v>
      </c>
      <c r="J100" s="10">
        <v>0</v>
      </c>
    </row>
    <row r="101" spans="1:10">
      <c r="A101" t="s">
        <v>34</v>
      </c>
      <c r="B101" t="s">
        <v>20</v>
      </c>
      <c r="C101" t="s">
        <v>35</v>
      </c>
      <c r="D101" t="s">
        <v>18</v>
      </c>
      <c r="E101">
        <v>1</v>
      </c>
      <c r="F101" s="10">
        <v>0</v>
      </c>
      <c r="G101" s="10">
        <v>0</v>
      </c>
      <c r="H101" s="10">
        <v>0</v>
      </c>
      <c r="I101" s="10">
        <v>0</v>
      </c>
      <c r="J101" s="10">
        <v>91958</v>
      </c>
    </row>
    <row r="102" spans="1:10">
      <c r="A102" t="s">
        <v>34</v>
      </c>
      <c r="B102" t="s">
        <v>20</v>
      </c>
      <c r="C102" t="s">
        <v>35</v>
      </c>
      <c r="D102" t="s">
        <v>18</v>
      </c>
      <c r="E102">
        <v>1</v>
      </c>
      <c r="F102" s="10">
        <v>0</v>
      </c>
      <c r="G102" s="10">
        <v>0</v>
      </c>
      <c r="H102" s="10">
        <v>0</v>
      </c>
      <c r="I102" s="10">
        <v>0</v>
      </c>
      <c r="J102" s="10">
        <v>91958</v>
      </c>
    </row>
    <row r="103" spans="1:10">
      <c r="A103" t="s">
        <v>34</v>
      </c>
      <c r="B103" t="s">
        <v>20</v>
      </c>
      <c r="C103" t="s">
        <v>35</v>
      </c>
      <c r="D103" t="s">
        <v>18</v>
      </c>
      <c r="E103">
        <v>1</v>
      </c>
      <c r="F103" s="10">
        <v>0</v>
      </c>
      <c r="G103" s="10">
        <v>0</v>
      </c>
      <c r="H103" s="10">
        <v>0</v>
      </c>
      <c r="I103" s="10">
        <v>0</v>
      </c>
      <c r="J103" s="10">
        <v>91958</v>
      </c>
    </row>
    <row r="104" spans="1:10">
      <c r="A104" t="s">
        <v>36</v>
      </c>
      <c r="B104" t="s">
        <v>20</v>
      </c>
      <c r="C104" t="s">
        <v>21</v>
      </c>
      <c r="D104" t="s">
        <v>25</v>
      </c>
      <c r="E104">
        <v>0</v>
      </c>
      <c r="F104" s="10">
        <v>0</v>
      </c>
      <c r="G104" s="10">
        <v>0</v>
      </c>
      <c r="H104" s="10">
        <v>0</v>
      </c>
      <c r="I104" s="10">
        <v>0</v>
      </c>
      <c r="J104" s="10">
        <v>200000</v>
      </c>
    </row>
    <row r="105" spans="1:10">
      <c r="A105" t="s">
        <v>36</v>
      </c>
      <c r="B105" t="s">
        <v>20</v>
      </c>
      <c r="C105" t="s">
        <v>21</v>
      </c>
      <c r="D105" t="s">
        <v>25</v>
      </c>
      <c r="E105">
        <v>0</v>
      </c>
      <c r="F105" s="10">
        <v>0</v>
      </c>
      <c r="G105" s="10">
        <v>0</v>
      </c>
      <c r="H105" s="10">
        <v>0</v>
      </c>
      <c r="I105" s="10">
        <v>0</v>
      </c>
      <c r="J105" s="10">
        <v>400000</v>
      </c>
    </row>
    <row r="106" spans="1:10">
      <c r="A106" t="s">
        <v>36</v>
      </c>
      <c r="B106" t="s">
        <v>20</v>
      </c>
      <c r="C106" t="s">
        <v>21</v>
      </c>
      <c r="D106" t="s">
        <v>25</v>
      </c>
      <c r="E106">
        <v>0</v>
      </c>
      <c r="F106" s="10">
        <v>0</v>
      </c>
      <c r="G106" s="10">
        <v>0</v>
      </c>
      <c r="H106" s="10">
        <v>0</v>
      </c>
      <c r="I106" s="10">
        <v>0</v>
      </c>
      <c r="J106" s="10">
        <v>300000</v>
      </c>
    </row>
    <row r="107" spans="1:10">
      <c r="A107" t="s">
        <v>36</v>
      </c>
      <c r="B107" t="s">
        <v>20</v>
      </c>
      <c r="C107" t="s">
        <v>21</v>
      </c>
      <c r="D107" t="s">
        <v>25</v>
      </c>
      <c r="E107">
        <v>0</v>
      </c>
      <c r="F107" s="10">
        <v>0</v>
      </c>
      <c r="G107" s="10">
        <v>100000</v>
      </c>
      <c r="H107" s="10">
        <v>0</v>
      </c>
      <c r="I107" s="10">
        <v>0</v>
      </c>
      <c r="J107" s="10">
        <v>0</v>
      </c>
    </row>
    <row r="108" spans="1:10">
      <c r="A108" t="s">
        <v>37</v>
      </c>
      <c r="B108" t="s">
        <v>16</v>
      </c>
      <c r="C108" t="s">
        <v>21</v>
      </c>
      <c r="D108" t="s">
        <v>22</v>
      </c>
      <c r="E108">
        <v>1</v>
      </c>
      <c r="F108" s="10">
        <v>0</v>
      </c>
      <c r="G108" s="10">
        <v>0</v>
      </c>
      <c r="H108" s="10">
        <v>0</v>
      </c>
      <c r="I108" s="10">
        <v>0</v>
      </c>
      <c r="J108" s="10">
        <v>188825</v>
      </c>
    </row>
    <row r="109" spans="1:10">
      <c r="A109" t="s">
        <v>37</v>
      </c>
      <c r="B109" t="s">
        <v>16</v>
      </c>
      <c r="C109" t="s">
        <v>21</v>
      </c>
      <c r="D109" t="s">
        <v>22</v>
      </c>
      <c r="E109">
        <v>1</v>
      </c>
      <c r="F109" s="10">
        <v>309925</v>
      </c>
      <c r="G109" s="10">
        <v>0</v>
      </c>
      <c r="H109" s="10">
        <v>0</v>
      </c>
      <c r="I109" s="10">
        <v>0</v>
      </c>
      <c r="J109" s="10">
        <v>0</v>
      </c>
    </row>
    <row r="110" spans="1:10">
      <c r="A110" t="s">
        <v>37</v>
      </c>
      <c r="B110" t="s">
        <v>16</v>
      </c>
      <c r="C110" t="s">
        <v>21</v>
      </c>
      <c r="D110" t="s">
        <v>22</v>
      </c>
      <c r="E110">
        <v>1</v>
      </c>
      <c r="F110" s="10">
        <v>0</v>
      </c>
      <c r="G110" s="10">
        <v>443225</v>
      </c>
      <c r="H110" s="10">
        <v>0</v>
      </c>
      <c r="I110" s="10">
        <v>0</v>
      </c>
      <c r="J110" s="10">
        <v>0</v>
      </c>
    </row>
    <row r="111" spans="1:10">
      <c r="A111" t="s">
        <v>37</v>
      </c>
      <c r="B111" t="s">
        <v>16</v>
      </c>
      <c r="C111" t="s">
        <v>21</v>
      </c>
      <c r="D111" t="s">
        <v>22</v>
      </c>
      <c r="E111">
        <v>1</v>
      </c>
      <c r="F111" s="10">
        <v>0</v>
      </c>
      <c r="G111" s="10">
        <v>0</v>
      </c>
      <c r="H111" s="10">
        <v>0</v>
      </c>
      <c r="I111" s="10">
        <v>0</v>
      </c>
      <c r="J111" s="10">
        <v>289125</v>
      </c>
    </row>
    <row r="112" spans="1:10">
      <c r="A112" t="s">
        <v>38</v>
      </c>
      <c r="B112" t="s">
        <v>20</v>
      </c>
      <c r="C112" t="s">
        <v>24</v>
      </c>
      <c r="D112" t="s">
        <v>28</v>
      </c>
      <c r="E112">
        <v>1</v>
      </c>
      <c r="F112" s="10">
        <v>0</v>
      </c>
      <c r="G112" s="10">
        <v>77839.28571428571</v>
      </c>
      <c r="H112" s="10">
        <v>0</v>
      </c>
      <c r="I112" s="10">
        <v>0</v>
      </c>
      <c r="J112" s="10">
        <v>0</v>
      </c>
    </row>
    <row r="113" spans="1:10">
      <c r="A113" t="s">
        <v>38</v>
      </c>
      <c r="B113" t="s">
        <v>20</v>
      </c>
      <c r="C113" t="s">
        <v>24</v>
      </c>
      <c r="D113" t="s">
        <v>28</v>
      </c>
      <c r="E113">
        <v>1</v>
      </c>
      <c r="F113" s="10">
        <v>0</v>
      </c>
      <c r="G113" s="10">
        <v>0</v>
      </c>
      <c r="H113" s="10">
        <v>0</v>
      </c>
      <c r="I113" s="10">
        <v>0</v>
      </c>
      <c r="J113" s="10">
        <v>77839.28571428571</v>
      </c>
    </row>
    <row r="114" spans="1:10">
      <c r="A114" t="s">
        <v>38</v>
      </c>
      <c r="B114" t="s">
        <v>20</v>
      </c>
      <c r="C114" t="s">
        <v>24</v>
      </c>
      <c r="D114" t="s">
        <v>28</v>
      </c>
      <c r="E114">
        <v>1</v>
      </c>
      <c r="F114" s="10">
        <v>0</v>
      </c>
      <c r="G114" s="10">
        <v>0</v>
      </c>
      <c r="H114" s="10">
        <v>0</v>
      </c>
      <c r="I114" s="10">
        <v>0</v>
      </c>
      <c r="J114" s="10">
        <v>77839.28571428571</v>
      </c>
    </row>
    <row r="115" spans="1:10">
      <c r="A115" t="s">
        <v>38</v>
      </c>
      <c r="B115" t="s">
        <v>20</v>
      </c>
      <c r="C115" t="s">
        <v>24</v>
      </c>
      <c r="D115" t="s">
        <v>28</v>
      </c>
      <c r="E115">
        <v>1</v>
      </c>
      <c r="F115" s="10">
        <v>0</v>
      </c>
      <c r="G115" s="10">
        <v>0</v>
      </c>
      <c r="H115" s="10">
        <v>0</v>
      </c>
      <c r="I115" s="10">
        <v>0</v>
      </c>
      <c r="J115" s="10">
        <v>77839.28571428571</v>
      </c>
    </row>
    <row r="116" spans="1:10">
      <c r="A116" t="s">
        <v>38</v>
      </c>
      <c r="B116" t="s">
        <v>20</v>
      </c>
      <c r="C116" t="s">
        <v>24</v>
      </c>
      <c r="D116" t="s">
        <v>28</v>
      </c>
      <c r="E116">
        <v>1</v>
      </c>
      <c r="F116" s="10">
        <v>0</v>
      </c>
      <c r="G116" s="10">
        <v>0</v>
      </c>
      <c r="H116" s="10">
        <v>0</v>
      </c>
      <c r="I116" s="10">
        <v>0</v>
      </c>
      <c r="J116" s="10">
        <v>77839.28571428571</v>
      </c>
    </row>
    <row r="117" spans="1:10">
      <c r="A117" t="s">
        <v>38</v>
      </c>
      <c r="B117" t="s">
        <v>20</v>
      </c>
      <c r="C117" t="s">
        <v>24</v>
      </c>
      <c r="D117" t="s">
        <v>28</v>
      </c>
      <c r="E117">
        <v>1</v>
      </c>
      <c r="F117" s="10">
        <v>0</v>
      </c>
      <c r="G117" s="10">
        <v>38919.642857142855</v>
      </c>
      <c r="H117" s="10">
        <v>38919.642857142855</v>
      </c>
      <c r="I117" s="10">
        <v>0</v>
      </c>
      <c r="J117" s="10">
        <v>0</v>
      </c>
    </row>
    <row r="118" spans="1:10">
      <c r="A118" t="s">
        <v>38</v>
      </c>
      <c r="B118" t="s">
        <v>20</v>
      </c>
      <c r="C118" t="s">
        <v>24</v>
      </c>
      <c r="D118" t="s">
        <v>28</v>
      </c>
      <c r="E118">
        <v>1</v>
      </c>
      <c r="F118" s="10">
        <v>0</v>
      </c>
      <c r="G118" s="10">
        <v>0</v>
      </c>
      <c r="H118" s="10">
        <v>0</v>
      </c>
      <c r="I118" s="10">
        <v>0</v>
      </c>
      <c r="J118" s="10">
        <v>77839.28571428571</v>
      </c>
    </row>
    <row r="119" spans="1:10">
      <c r="A119" t="s">
        <v>38</v>
      </c>
      <c r="B119" t="s">
        <v>20</v>
      </c>
      <c r="C119" t="s">
        <v>24</v>
      </c>
      <c r="D119" t="s">
        <v>28</v>
      </c>
      <c r="E119">
        <v>1</v>
      </c>
      <c r="F119" s="10">
        <v>0</v>
      </c>
      <c r="G119" s="10">
        <v>110000</v>
      </c>
      <c r="H119" s="10">
        <v>0</v>
      </c>
      <c r="I119" s="10">
        <v>0</v>
      </c>
      <c r="J119" s="10">
        <v>0</v>
      </c>
    </row>
    <row r="120" spans="1:10">
      <c r="A120" t="s">
        <v>38</v>
      </c>
      <c r="B120" t="s">
        <v>20</v>
      </c>
      <c r="C120" t="s">
        <v>24</v>
      </c>
      <c r="D120" t="s">
        <v>28</v>
      </c>
      <c r="E120">
        <v>1</v>
      </c>
      <c r="F120" s="10">
        <v>110000</v>
      </c>
      <c r="G120" s="10">
        <v>0</v>
      </c>
      <c r="H120" s="10">
        <v>0</v>
      </c>
      <c r="I120" s="10">
        <v>0</v>
      </c>
      <c r="J120" s="10">
        <v>0</v>
      </c>
    </row>
    <row r="121" spans="1:10">
      <c r="A121" t="s">
        <v>38</v>
      </c>
      <c r="B121" t="s">
        <v>20</v>
      </c>
      <c r="C121" t="s">
        <v>24</v>
      </c>
      <c r="D121" t="s">
        <v>28</v>
      </c>
      <c r="E121">
        <v>1</v>
      </c>
      <c r="F121" s="10">
        <v>110000</v>
      </c>
      <c r="G121" s="10">
        <v>0</v>
      </c>
      <c r="H121" s="10">
        <v>0</v>
      </c>
      <c r="I121" s="10">
        <v>0</v>
      </c>
      <c r="J121" s="10">
        <v>0</v>
      </c>
    </row>
    <row r="122" spans="1:10">
      <c r="A122" t="s">
        <v>38</v>
      </c>
      <c r="B122" t="s">
        <v>20</v>
      </c>
      <c r="C122" t="s">
        <v>24</v>
      </c>
      <c r="D122" t="s">
        <v>28</v>
      </c>
      <c r="E122">
        <v>1</v>
      </c>
      <c r="F122" s="10">
        <v>0</v>
      </c>
      <c r="G122" s="10">
        <v>0</v>
      </c>
      <c r="H122" s="10">
        <v>108333.33333333333</v>
      </c>
      <c r="I122" s="10">
        <v>0</v>
      </c>
      <c r="J122" s="10">
        <v>0</v>
      </c>
    </row>
    <row r="123" spans="1:10">
      <c r="A123" t="s">
        <v>38</v>
      </c>
      <c r="B123" t="s">
        <v>20</v>
      </c>
      <c r="C123" t="s">
        <v>24</v>
      </c>
      <c r="D123" t="s">
        <v>28</v>
      </c>
      <c r="E123">
        <v>1</v>
      </c>
      <c r="F123" s="10">
        <v>0</v>
      </c>
      <c r="G123" s="10">
        <v>0</v>
      </c>
      <c r="H123" s="10">
        <v>108333.33333333333</v>
      </c>
      <c r="I123" s="10">
        <v>0</v>
      </c>
      <c r="J123" s="10">
        <v>0</v>
      </c>
    </row>
    <row r="124" spans="1:10">
      <c r="A124" t="s">
        <v>38</v>
      </c>
      <c r="B124" t="s">
        <v>20</v>
      </c>
      <c r="C124" t="s">
        <v>24</v>
      </c>
      <c r="D124" t="s">
        <v>28</v>
      </c>
      <c r="E124">
        <v>1</v>
      </c>
      <c r="F124" s="10">
        <v>0</v>
      </c>
      <c r="G124" s="10">
        <v>0</v>
      </c>
      <c r="H124" s="10">
        <v>108333.33333333333</v>
      </c>
      <c r="I124" s="10">
        <v>0</v>
      </c>
      <c r="J124" s="10">
        <v>0</v>
      </c>
    </row>
    <row r="125" spans="1:10">
      <c r="A125" t="s">
        <v>39</v>
      </c>
      <c r="B125" t="s">
        <v>20</v>
      </c>
      <c r="C125" t="s">
        <v>35</v>
      </c>
      <c r="D125" t="s">
        <v>25</v>
      </c>
      <c r="E125">
        <v>1</v>
      </c>
      <c r="F125" s="10">
        <v>42956</v>
      </c>
      <c r="G125" s="10">
        <v>0</v>
      </c>
      <c r="H125" s="10">
        <v>0</v>
      </c>
      <c r="I125" s="10">
        <v>0</v>
      </c>
      <c r="J125" s="10">
        <v>0</v>
      </c>
    </row>
    <row r="126" spans="1:10">
      <c r="A126" t="s">
        <v>39</v>
      </c>
      <c r="B126" t="s">
        <v>20</v>
      </c>
      <c r="C126" t="s">
        <v>35</v>
      </c>
      <c r="D126" t="s">
        <v>25</v>
      </c>
      <c r="E126">
        <v>1</v>
      </c>
      <c r="F126" s="10">
        <v>42956</v>
      </c>
      <c r="G126" s="10">
        <v>0</v>
      </c>
      <c r="H126" s="10">
        <v>0</v>
      </c>
      <c r="I126" s="10">
        <v>0</v>
      </c>
      <c r="J126" s="10">
        <v>0</v>
      </c>
    </row>
    <row r="127" spans="1:10">
      <c r="A127" t="s">
        <v>39</v>
      </c>
      <c r="B127" t="s">
        <v>20</v>
      </c>
      <c r="C127" t="s">
        <v>35</v>
      </c>
      <c r="D127" t="s">
        <v>25</v>
      </c>
      <c r="E127">
        <v>1</v>
      </c>
      <c r="F127" s="10">
        <v>42956</v>
      </c>
      <c r="G127" s="10">
        <v>0</v>
      </c>
      <c r="H127" s="10">
        <v>0</v>
      </c>
      <c r="I127" s="10">
        <v>0</v>
      </c>
      <c r="J127" s="10">
        <v>0</v>
      </c>
    </row>
    <row r="128" spans="1:10">
      <c r="A128" t="s">
        <v>39</v>
      </c>
      <c r="B128" t="s">
        <v>20</v>
      </c>
      <c r="C128" t="s">
        <v>35</v>
      </c>
      <c r="D128" t="s">
        <v>25</v>
      </c>
      <c r="E128">
        <v>1</v>
      </c>
      <c r="F128" s="10">
        <v>42956</v>
      </c>
      <c r="G128" s="10">
        <v>0</v>
      </c>
      <c r="H128" s="10">
        <v>0</v>
      </c>
      <c r="I128" s="10">
        <v>0</v>
      </c>
      <c r="J128" s="10">
        <v>0</v>
      </c>
    </row>
    <row r="129" spans="1:10">
      <c r="A129" t="s">
        <v>39</v>
      </c>
      <c r="B129" t="s">
        <v>20</v>
      </c>
      <c r="C129" t="s">
        <v>35</v>
      </c>
      <c r="D129" t="s">
        <v>25</v>
      </c>
      <c r="E129">
        <v>1</v>
      </c>
      <c r="F129" s="10">
        <v>42956</v>
      </c>
      <c r="G129" s="10">
        <v>0</v>
      </c>
      <c r="H129" s="10">
        <v>0</v>
      </c>
      <c r="I129" s="10">
        <v>0</v>
      </c>
      <c r="J129" s="10">
        <v>0</v>
      </c>
    </row>
    <row r="130" spans="1:10">
      <c r="A130" t="s">
        <v>39</v>
      </c>
      <c r="B130" t="s">
        <v>20</v>
      </c>
      <c r="C130" t="s">
        <v>35</v>
      </c>
      <c r="D130" t="s">
        <v>25</v>
      </c>
      <c r="E130">
        <v>1</v>
      </c>
      <c r="F130" s="10">
        <v>131572.66666666666</v>
      </c>
      <c r="G130" s="10">
        <v>0</v>
      </c>
      <c r="H130" s="10">
        <v>0</v>
      </c>
      <c r="I130" s="10">
        <v>0</v>
      </c>
      <c r="J130" s="10">
        <v>0</v>
      </c>
    </row>
    <row r="131" spans="1:10">
      <c r="A131" t="s">
        <v>39</v>
      </c>
      <c r="B131" t="s">
        <v>20</v>
      </c>
      <c r="C131" t="s">
        <v>35</v>
      </c>
      <c r="D131" t="s">
        <v>25</v>
      </c>
      <c r="E131">
        <v>1</v>
      </c>
      <c r="F131" s="10">
        <v>65786.333333333328</v>
      </c>
      <c r="G131" s="10">
        <v>65786.333333333328</v>
      </c>
      <c r="H131" s="10">
        <v>0</v>
      </c>
      <c r="I131" s="10">
        <v>0</v>
      </c>
      <c r="J131" s="10">
        <v>0</v>
      </c>
    </row>
    <row r="132" spans="1:10">
      <c r="A132" t="s">
        <v>39</v>
      </c>
      <c r="B132" t="s">
        <v>20</v>
      </c>
      <c r="C132" t="s">
        <v>35</v>
      </c>
      <c r="D132" t="s">
        <v>25</v>
      </c>
      <c r="E132">
        <v>1</v>
      </c>
      <c r="F132" s="10">
        <v>131572.66666666666</v>
      </c>
      <c r="G132" s="10">
        <v>0</v>
      </c>
      <c r="H132" s="10">
        <v>0</v>
      </c>
      <c r="I132" s="10">
        <v>0</v>
      </c>
      <c r="J132" s="10">
        <v>0</v>
      </c>
    </row>
    <row r="133" spans="1:10">
      <c r="A133" t="s">
        <v>39</v>
      </c>
      <c r="B133" t="s">
        <v>20</v>
      </c>
      <c r="C133" t="s">
        <v>35</v>
      </c>
      <c r="D133" t="s">
        <v>25</v>
      </c>
      <c r="E133">
        <v>1</v>
      </c>
      <c r="F133" s="10">
        <v>65083.666666666664</v>
      </c>
      <c r="G133" s="10">
        <v>65083.666666666664</v>
      </c>
      <c r="H133" s="10">
        <v>0</v>
      </c>
      <c r="I133" s="10">
        <v>0</v>
      </c>
      <c r="J133" s="10">
        <v>0</v>
      </c>
    </row>
    <row r="134" spans="1:10">
      <c r="A134" t="s">
        <v>39</v>
      </c>
      <c r="B134" t="s">
        <v>20</v>
      </c>
      <c r="C134" t="s">
        <v>35</v>
      </c>
      <c r="D134" t="s">
        <v>25</v>
      </c>
      <c r="E134">
        <v>1</v>
      </c>
      <c r="F134" s="10">
        <v>130167.33333333333</v>
      </c>
      <c r="G134" s="10">
        <v>0</v>
      </c>
      <c r="H134" s="10">
        <v>0</v>
      </c>
      <c r="I134" s="10">
        <v>0</v>
      </c>
      <c r="J134" s="10">
        <v>0</v>
      </c>
    </row>
    <row r="135" spans="1:10">
      <c r="A135" t="s">
        <v>39</v>
      </c>
      <c r="B135" t="s">
        <v>20</v>
      </c>
      <c r="C135" t="s">
        <v>35</v>
      </c>
      <c r="D135" t="s">
        <v>25</v>
      </c>
      <c r="E135">
        <v>1</v>
      </c>
      <c r="F135" s="10">
        <v>130167.33333333333</v>
      </c>
      <c r="G135" s="10">
        <v>0</v>
      </c>
      <c r="H135" s="10">
        <v>0</v>
      </c>
      <c r="I135" s="10">
        <v>0</v>
      </c>
      <c r="J135" s="10">
        <v>0</v>
      </c>
    </row>
    <row r="136" spans="1:10">
      <c r="A136" t="s">
        <v>40</v>
      </c>
      <c r="B136" t="s">
        <v>16</v>
      </c>
      <c r="C136" t="s">
        <v>21</v>
      </c>
      <c r="D136" t="s">
        <v>18</v>
      </c>
      <c r="E136">
        <v>0</v>
      </c>
      <c r="F136" s="10">
        <v>0</v>
      </c>
      <c r="G136" s="10">
        <v>0</v>
      </c>
      <c r="H136" s="10">
        <v>0</v>
      </c>
      <c r="I136" s="10">
        <v>0</v>
      </c>
      <c r="J136" s="10">
        <v>90000</v>
      </c>
    </row>
    <row r="137" spans="1:10">
      <c r="A137" t="s">
        <v>40</v>
      </c>
      <c r="B137" t="s">
        <v>16</v>
      </c>
      <c r="C137" t="s">
        <v>21</v>
      </c>
      <c r="D137" t="s">
        <v>18</v>
      </c>
      <c r="E137">
        <v>0</v>
      </c>
      <c r="F137" s="10">
        <v>0</v>
      </c>
      <c r="G137" s="10">
        <v>0</v>
      </c>
      <c r="H137" s="10">
        <v>0</v>
      </c>
      <c r="I137" s="10">
        <v>0</v>
      </c>
      <c r="J137" s="10">
        <v>240000</v>
      </c>
    </row>
    <row r="138" spans="1:10">
      <c r="A138" t="s">
        <v>40</v>
      </c>
      <c r="B138" t="s">
        <v>16</v>
      </c>
      <c r="C138" t="s">
        <v>21</v>
      </c>
      <c r="D138" t="s">
        <v>18</v>
      </c>
      <c r="E138">
        <v>0</v>
      </c>
      <c r="F138" s="10">
        <v>0</v>
      </c>
      <c r="G138" s="10">
        <v>0</v>
      </c>
      <c r="H138" s="10">
        <v>0</v>
      </c>
      <c r="I138" s="10">
        <v>0</v>
      </c>
      <c r="J138" s="10">
        <v>100000</v>
      </c>
    </row>
    <row r="139" spans="1:10">
      <c r="A139" t="s">
        <v>40</v>
      </c>
      <c r="B139" t="s">
        <v>16</v>
      </c>
      <c r="C139" t="s">
        <v>21</v>
      </c>
      <c r="D139" t="s">
        <v>18</v>
      </c>
      <c r="E139">
        <v>0</v>
      </c>
      <c r="F139" s="10">
        <v>0</v>
      </c>
      <c r="G139" s="10">
        <v>0</v>
      </c>
      <c r="H139" s="10">
        <v>0</v>
      </c>
      <c r="I139" s="10">
        <v>0</v>
      </c>
      <c r="J139" s="10">
        <v>168000</v>
      </c>
    </row>
    <row r="140" spans="1:10">
      <c r="A140" t="s">
        <v>40</v>
      </c>
      <c r="B140" t="s">
        <v>16</v>
      </c>
      <c r="C140" t="s">
        <v>21</v>
      </c>
      <c r="D140" t="s">
        <v>18</v>
      </c>
      <c r="E140">
        <v>0</v>
      </c>
      <c r="F140" s="10">
        <v>0</v>
      </c>
      <c r="G140" s="10">
        <v>0</v>
      </c>
      <c r="H140" s="10">
        <v>0</v>
      </c>
      <c r="I140" s="10">
        <v>0</v>
      </c>
      <c r="J140" s="10">
        <v>175000</v>
      </c>
    </row>
    <row r="141" spans="1:10">
      <c r="A141" t="s">
        <v>41</v>
      </c>
      <c r="B141" t="s">
        <v>16</v>
      </c>
      <c r="C141" t="s">
        <v>21</v>
      </c>
      <c r="D141" t="s">
        <v>28</v>
      </c>
      <c r="E141">
        <v>0</v>
      </c>
      <c r="F141" s="10">
        <v>0</v>
      </c>
      <c r="G141" s="10">
        <v>0</v>
      </c>
      <c r="H141" s="10">
        <v>0</v>
      </c>
      <c r="I141" s="10">
        <v>0</v>
      </c>
      <c r="J141" s="10">
        <v>200000</v>
      </c>
    </row>
    <row r="142" spans="1:10">
      <c r="A142" t="s">
        <v>41</v>
      </c>
      <c r="B142" t="s">
        <v>16</v>
      </c>
      <c r="C142" t="s">
        <v>21</v>
      </c>
      <c r="D142" t="s">
        <v>28</v>
      </c>
      <c r="E142">
        <v>0</v>
      </c>
      <c r="F142" s="10">
        <v>300000</v>
      </c>
      <c r="G142" s="10">
        <v>0</v>
      </c>
      <c r="H142" s="10">
        <v>0</v>
      </c>
      <c r="I142" s="10">
        <v>0</v>
      </c>
      <c r="J142" s="10">
        <v>0</v>
      </c>
    </row>
    <row r="143" spans="1:10">
      <c r="A143" t="s">
        <v>41</v>
      </c>
      <c r="B143" t="s">
        <v>16</v>
      </c>
      <c r="C143" t="s">
        <v>21</v>
      </c>
      <c r="D143" t="s">
        <v>28</v>
      </c>
      <c r="E143">
        <v>0</v>
      </c>
      <c r="F143" s="10">
        <v>0</v>
      </c>
      <c r="G143" s="10">
        <v>587500</v>
      </c>
      <c r="H143" s="10">
        <v>0</v>
      </c>
      <c r="I143" s="10">
        <v>587500</v>
      </c>
      <c r="J143" s="10">
        <v>0</v>
      </c>
    </row>
    <row r="144" spans="1:10">
      <c r="A144" t="s">
        <v>42</v>
      </c>
      <c r="B144" t="s">
        <v>16</v>
      </c>
      <c r="C144" t="s">
        <v>21</v>
      </c>
      <c r="D144" t="s">
        <v>18</v>
      </c>
      <c r="E144">
        <v>1</v>
      </c>
      <c r="F144" s="10">
        <v>0</v>
      </c>
      <c r="G144" s="10">
        <v>82456.25</v>
      </c>
      <c r="H144" s="10">
        <v>82456.25</v>
      </c>
      <c r="I144" s="10">
        <v>0</v>
      </c>
      <c r="J144" s="10">
        <v>0</v>
      </c>
    </row>
    <row r="145" spans="1:10">
      <c r="A145" t="s">
        <v>42</v>
      </c>
      <c r="B145" t="s">
        <v>16</v>
      </c>
      <c r="C145" t="s">
        <v>21</v>
      </c>
      <c r="D145" t="s">
        <v>18</v>
      </c>
      <c r="E145">
        <v>1</v>
      </c>
      <c r="F145" s="10">
        <v>0</v>
      </c>
      <c r="G145" s="10">
        <v>82456.25</v>
      </c>
      <c r="H145" s="10">
        <v>82456.25</v>
      </c>
      <c r="I145" s="10">
        <v>0</v>
      </c>
      <c r="J145" s="10">
        <v>0</v>
      </c>
    </row>
    <row r="146" spans="1:10">
      <c r="A146" t="s">
        <v>42</v>
      </c>
      <c r="B146" t="s">
        <v>16</v>
      </c>
      <c r="C146" t="s">
        <v>21</v>
      </c>
      <c r="D146" t="s">
        <v>18</v>
      </c>
      <c r="E146">
        <v>1</v>
      </c>
      <c r="F146" s="10">
        <v>0</v>
      </c>
      <c r="G146" s="10">
        <v>82456.25</v>
      </c>
      <c r="H146" s="10">
        <v>82456.25</v>
      </c>
      <c r="I146" s="10">
        <v>0</v>
      </c>
      <c r="J146" s="10">
        <v>0</v>
      </c>
    </row>
    <row r="147" spans="1:10">
      <c r="A147" t="s">
        <v>42</v>
      </c>
      <c r="B147" t="s">
        <v>16</v>
      </c>
      <c r="C147" t="s">
        <v>21</v>
      </c>
      <c r="D147" t="s">
        <v>18</v>
      </c>
      <c r="E147">
        <v>1</v>
      </c>
      <c r="F147" s="10">
        <v>0</v>
      </c>
      <c r="G147" s="10">
        <v>164912.5</v>
      </c>
      <c r="H147" s="10">
        <v>0</v>
      </c>
      <c r="I147" s="10">
        <v>0</v>
      </c>
      <c r="J147" s="10">
        <v>0</v>
      </c>
    </row>
    <row r="148" spans="1:10">
      <c r="A148" t="s">
        <v>42</v>
      </c>
      <c r="B148" t="s">
        <v>16</v>
      </c>
      <c r="C148" t="s">
        <v>21</v>
      </c>
      <c r="D148" t="s">
        <v>18</v>
      </c>
      <c r="E148">
        <v>1</v>
      </c>
      <c r="F148" s="10">
        <v>0</v>
      </c>
      <c r="G148" s="10">
        <v>0</v>
      </c>
      <c r="H148" s="10">
        <v>0</v>
      </c>
      <c r="I148" s="10">
        <v>0</v>
      </c>
      <c r="J148" s="10">
        <v>125175</v>
      </c>
    </row>
    <row r="149" spans="1:10">
      <c r="A149" t="s">
        <v>42</v>
      </c>
      <c r="B149" t="s">
        <v>16</v>
      </c>
      <c r="C149" t="s">
        <v>21</v>
      </c>
      <c r="D149" t="s">
        <v>18</v>
      </c>
      <c r="E149">
        <v>1</v>
      </c>
      <c r="F149" s="10">
        <v>0</v>
      </c>
      <c r="G149" s="10">
        <v>0</v>
      </c>
      <c r="H149" s="10">
        <v>0</v>
      </c>
      <c r="I149" s="10">
        <v>0</v>
      </c>
      <c r="J149" s="10">
        <v>125175</v>
      </c>
    </row>
    <row r="150" spans="1:10">
      <c r="A150" t="s">
        <v>23</v>
      </c>
      <c r="B150" t="s">
        <v>23</v>
      </c>
      <c r="C150" t="s">
        <v>21</v>
      </c>
      <c r="D150" t="s">
        <v>43</v>
      </c>
      <c r="E150">
        <v>0</v>
      </c>
      <c r="F150" s="10">
        <v>0</v>
      </c>
      <c r="G150" s="10">
        <v>0</v>
      </c>
      <c r="H150" s="10">
        <v>0</v>
      </c>
      <c r="I150" s="10">
        <v>0</v>
      </c>
      <c r="J150" s="10">
        <v>116250</v>
      </c>
    </row>
    <row r="151" spans="1:10">
      <c r="A151" t="s">
        <v>23</v>
      </c>
      <c r="B151" t="s">
        <v>23</v>
      </c>
      <c r="C151" t="s">
        <v>21</v>
      </c>
      <c r="D151" t="s">
        <v>43</v>
      </c>
      <c r="E151">
        <v>0</v>
      </c>
      <c r="F151" s="10">
        <v>0</v>
      </c>
      <c r="G151" s="10">
        <v>0</v>
      </c>
      <c r="H151" s="10">
        <v>0</v>
      </c>
      <c r="I151" s="10">
        <v>0</v>
      </c>
      <c r="J151" s="10">
        <v>116250</v>
      </c>
    </row>
    <row r="152" spans="1:10">
      <c r="A152" t="s">
        <v>23</v>
      </c>
      <c r="B152" t="s">
        <v>23</v>
      </c>
      <c r="C152" t="s">
        <v>21</v>
      </c>
      <c r="D152" t="s">
        <v>43</v>
      </c>
      <c r="E152">
        <v>0</v>
      </c>
      <c r="F152" s="10">
        <v>0</v>
      </c>
      <c r="G152" s="10">
        <v>0</v>
      </c>
      <c r="H152" s="10">
        <v>0</v>
      </c>
      <c r="I152" s="10">
        <v>0</v>
      </c>
      <c r="J152" s="10">
        <v>116250</v>
      </c>
    </row>
    <row r="153" spans="1:10">
      <c r="A153" t="s">
        <v>23</v>
      </c>
      <c r="B153" t="s">
        <v>23</v>
      </c>
      <c r="C153" t="s">
        <v>21</v>
      </c>
      <c r="D153" t="s">
        <v>43</v>
      </c>
      <c r="E153">
        <v>0</v>
      </c>
      <c r="F153" s="10">
        <v>0</v>
      </c>
      <c r="G153" s="10">
        <v>0</v>
      </c>
      <c r="H153" s="10">
        <v>0</v>
      </c>
      <c r="I153" s="10">
        <v>0</v>
      </c>
      <c r="J153" s="10">
        <v>116250</v>
      </c>
    </row>
    <row r="154" spans="1:10">
      <c r="A154" t="s">
        <v>23</v>
      </c>
      <c r="B154" t="s">
        <v>23</v>
      </c>
      <c r="C154" t="s">
        <v>21</v>
      </c>
      <c r="D154" t="s">
        <v>43</v>
      </c>
      <c r="E154">
        <v>0</v>
      </c>
      <c r="F154" s="10">
        <v>0</v>
      </c>
      <c r="G154" s="10">
        <v>0</v>
      </c>
      <c r="H154" s="10">
        <v>0</v>
      </c>
      <c r="I154" s="10">
        <v>0</v>
      </c>
      <c r="J154" s="10">
        <v>42500</v>
      </c>
    </row>
    <row r="155" spans="1:10">
      <c r="A155" t="s">
        <v>23</v>
      </c>
      <c r="B155" t="s">
        <v>23</v>
      </c>
      <c r="C155" t="s">
        <v>21</v>
      </c>
      <c r="D155" t="s">
        <v>43</v>
      </c>
      <c r="E155">
        <v>0</v>
      </c>
      <c r="F155" s="10">
        <v>0</v>
      </c>
      <c r="G155" s="10">
        <v>0</v>
      </c>
      <c r="H155" s="10">
        <v>0</v>
      </c>
      <c r="I155" s="10">
        <v>0</v>
      </c>
      <c r="J155" s="10">
        <v>42500</v>
      </c>
    </row>
    <row r="156" spans="1:10">
      <c r="A156" t="s">
        <v>23</v>
      </c>
      <c r="B156" t="s">
        <v>23</v>
      </c>
      <c r="C156" t="s">
        <v>21</v>
      </c>
      <c r="D156" t="s">
        <v>43</v>
      </c>
      <c r="E156">
        <v>0</v>
      </c>
      <c r="F156" s="10">
        <v>0</v>
      </c>
      <c r="G156" s="10">
        <v>0</v>
      </c>
      <c r="H156" s="10">
        <v>0</v>
      </c>
      <c r="I156" s="10">
        <v>0</v>
      </c>
      <c r="J156" s="10">
        <v>100000</v>
      </c>
    </row>
    <row r="157" spans="1:10">
      <c r="A157" t="s">
        <v>44</v>
      </c>
      <c r="B157" t="s">
        <v>45</v>
      </c>
      <c r="C157" t="s">
        <v>46</v>
      </c>
      <c r="D157" t="s">
        <v>18</v>
      </c>
      <c r="E157">
        <v>0</v>
      </c>
      <c r="F157" s="10">
        <v>0</v>
      </c>
      <c r="G157" s="10">
        <v>50000</v>
      </c>
      <c r="H157" s="10">
        <v>0</v>
      </c>
      <c r="I157" s="10">
        <v>0</v>
      </c>
      <c r="J157" s="10">
        <v>0</v>
      </c>
    </row>
    <row r="158" spans="1:10">
      <c r="A158" t="s">
        <v>44</v>
      </c>
      <c r="B158" t="s">
        <v>45</v>
      </c>
      <c r="C158" t="s">
        <v>46</v>
      </c>
      <c r="D158" t="s">
        <v>18</v>
      </c>
      <c r="E158">
        <v>0</v>
      </c>
      <c r="F158" s="10">
        <v>0</v>
      </c>
      <c r="G158" s="10">
        <v>0</v>
      </c>
      <c r="H158" s="10">
        <v>0</v>
      </c>
      <c r="I158" s="10">
        <v>50000</v>
      </c>
      <c r="J158" s="10">
        <v>0</v>
      </c>
    </row>
    <row r="159" spans="1:10">
      <c r="A159" t="s">
        <v>44</v>
      </c>
      <c r="B159" t="s">
        <v>45</v>
      </c>
      <c r="C159" t="s">
        <v>46</v>
      </c>
      <c r="D159" t="s">
        <v>18</v>
      </c>
      <c r="E159">
        <v>0</v>
      </c>
      <c r="F159" s="10">
        <v>0</v>
      </c>
      <c r="G159" s="10">
        <v>50000</v>
      </c>
      <c r="H159" s="10">
        <v>0</v>
      </c>
      <c r="I159" s="10">
        <v>0</v>
      </c>
      <c r="J159" s="10">
        <v>0</v>
      </c>
    </row>
    <row r="160" spans="1:10">
      <c r="A160" t="s">
        <v>44</v>
      </c>
      <c r="B160" t="s">
        <v>45</v>
      </c>
      <c r="C160" t="s">
        <v>46</v>
      </c>
      <c r="D160" t="s">
        <v>18</v>
      </c>
      <c r="E160">
        <v>0</v>
      </c>
      <c r="F160" s="10">
        <v>0</v>
      </c>
      <c r="G160" s="10">
        <v>50000</v>
      </c>
      <c r="H160" s="10">
        <v>0</v>
      </c>
      <c r="I160" s="10">
        <v>0</v>
      </c>
      <c r="J160" s="10">
        <v>0</v>
      </c>
    </row>
    <row r="161" spans="1:10">
      <c r="A161" t="s">
        <v>44</v>
      </c>
      <c r="B161" t="s">
        <v>45</v>
      </c>
      <c r="C161" t="s">
        <v>46</v>
      </c>
      <c r="D161" t="s">
        <v>18</v>
      </c>
      <c r="E161">
        <v>0</v>
      </c>
      <c r="F161" s="10">
        <v>0</v>
      </c>
      <c r="G161" s="10">
        <v>50000</v>
      </c>
      <c r="H161" s="10">
        <v>0</v>
      </c>
      <c r="I161" s="10">
        <v>0</v>
      </c>
      <c r="J161" s="10">
        <v>0</v>
      </c>
    </row>
    <row r="162" spans="1:10">
      <c r="A162" t="s">
        <v>44</v>
      </c>
      <c r="B162" t="s">
        <v>45</v>
      </c>
      <c r="C162" t="s">
        <v>46</v>
      </c>
      <c r="D162" t="s">
        <v>18</v>
      </c>
      <c r="E162">
        <v>0</v>
      </c>
      <c r="F162" s="10">
        <v>0</v>
      </c>
      <c r="G162" s="10">
        <v>50000</v>
      </c>
      <c r="H162" s="10">
        <v>0</v>
      </c>
      <c r="I162" s="10">
        <v>0</v>
      </c>
      <c r="J162" s="10">
        <v>0</v>
      </c>
    </row>
    <row r="163" spans="1:10">
      <c r="A163" t="s">
        <v>44</v>
      </c>
      <c r="B163" t="s">
        <v>45</v>
      </c>
      <c r="C163" t="s">
        <v>46</v>
      </c>
      <c r="D163" t="s">
        <v>18</v>
      </c>
      <c r="E163">
        <v>0</v>
      </c>
      <c r="F163" s="10">
        <v>0</v>
      </c>
      <c r="G163" s="10">
        <v>0</v>
      </c>
      <c r="H163" s="10">
        <v>100000</v>
      </c>
      <c r="I163" s="10">
        <v>0</v>
      </c>
      <c r="J163" s="10">
        <v>0</v>
      </c>
    </row>
    <row r="164" spans="1:10">
      <c r="A164" t="s">
        <v>44</v>
      </c>
      <c r="B164" t="s">
        <v>45</v>
      </c>
      <c r="C164" t="s">
        <v>46</v>
      </c>
      <c r="D164" t="s">
        <v>18</v>
      </c>
      <c r="E164">
        <v>0</v>
      </c>
      <c r="F164" s="10">
        <v>0</v>
      </c>
      <c r="G164" s="10">
        <v>0</v>
      </c>
      <c r="H164" s="10">
        <v>50000</v>
      </c>
      <c r="I164" s="10">
        <v>50000</v>
      </c>
      <c r="J164" s="10">
        <v>0</v>
      </c>
    </row>
    <row r="165" spans="1:10">
      <c r="A165" t="s">
        <v>44</v>
      </c>
      <c r="B165" t="s">
        <v>45</v>
      </c>
      <c r="C165" t="s">
        <v>46</v>
      </c>
      <c r="D165" t="s">
        <v>18</v>
      </c>
      <c r="E165">
        <v>0</v>
      </c>
      <c r="F165" s="10">
        <v>0</v>
      </c>
      <c r="G165" s="10">
        <v>0</v>
      </c>
      <c r="H165" s="10">
        <v>100000</v>
      </c>
      <c r="I165" s="10">
        <v>0</v>
      </c>
      <c r="J165" s="10">
        <v>0</v>
      </c>
    </row>
    <row r="166" spans="1:10">
      <c r="A166" t="s">
        <v>44</v>
      </c>
      <c r="B166" t="s">
        <v>45</v>
      </c>
      <c r="C166" t="s">
        <v>46</v>
      </c>
      <c r="D166" t="s">
        <v>18</v>
      </c>
      <c r="E166">
        <v>0</v>
      </c>
      <c r="F166" s="10">
        <v>0</v>
      </c>
      <c r="G166" s="10">
        <v>0</v>
      </c>
      <c r="H166" s="10">
        <v>100000</v>
      </c>
      <c r="I166" s="10">
        <v>0</v>
      </c>
      <c r="J166" s="10">
        <v>0</v>
      </c>
    </row>
    <row r="167" spans="1:10">
      <c r="A167" t="s">
        <v>44</v>
      </c>
      <c r="B167" t="s">
        <v>45</v>
      </c>
      <c r="C167" t="s">
        <v>46</v>
      </c>
      <c r="D167" t="s">
        <v>18</v>
      </c>
      <c r="E167">
        <v>0</v>
      </c>
      <c r="F167" s="10">
        <v>0</v>
      </c>
      <c r="G167" s="10">
        <v>42857.142857142855</v>
      </c>
      <c r="H167" s="10">
        <v>0</v>
      </c>
      <c r="I167" s="10">
        <v>0</v>
      </c>
      <c r="J167" s="10">
        <v>0</v>
      </c>
    </row>
    <row r="168" spans="1:10">
      <c r="A168" t="s">
        <v>44</v>
      </c>
      <c r="B168" t="s">
        <v>45</v>
      </c>
      <c r="C168" t="s">
        <v>46</v>
      </c>
      <c r="D168" t="s">
        <v>18</v>
      </c>
      <c r="E168">
        <v>0</v>
      </c>
      <c r="F168" s="10">
        <v>0</v>
      </c>
      <c r="G168" s="10">
        <v>0</v>
      </c>
      <c r="H168" s="10">
        <v>0</v>
      </c>
      <c r="I168" s="10">
        <v>42857.142857142855</v>
      </c>
      <c r="J168" s="10">
        <v>0</v>
      </c>
    </row>
    <row r="169" spans="1:10">
      <c r="A169" t="s">
        <v>44</v>
      </c>
      <c r="B169" t="s">
        <v>45</v>
      </c>
      <c r="C169" t="s">
        <v>46</v>
      </c>
      <c r="D169" t="s">
        <v>18</v>
      </c>
      <c r="E169">
        <v>0</v>
      </c>
      <c r="F169" s="10">
        <v>0</v>
      </c>
      <c r="G169" s="10">
        <v>0</v>
      </c>
      <c r="H169" s="10">
        <v>0</v>
      </c>
      <c r="I169" s="10">
        <v>42857.142857142855</v>
      </c>
      <c r="J169" s="10">
        <v>0</v>
      </c>
    </row>
    <row r="170" spans="1:10">
      <c r="A170" t="s">
        <v>44</v>
      </c>
      <c r="B170" t="s">
        <v>45</v>
      </c>
      <c r="C170" t="s">
        <v>46</v>
      </c>
      <c r="D170" t="s">
        <v>18</v>
      </c>
      <c r="E170">
        <v>0</v>
      </c>
      <c r="F170" s="10">
        <v>0</v>
      </c>
      <c r="G170" s="10">
        <v>42857.142857142855</v>
      </c>
      <c r="H170" s="10">
        <v>0</v>
      </c>
      <c r="I170" s="10">
        <v>0</v>
      </c>
      <c r="J170" s="10">
        <v>0</v>
      </c>
    </row>
    <row r="171" spans="1:10">
      <c r="A171" t="s">
        <v>44</v>
      </c>
      <c r="B171" t="s">
        <v>45</v>
      </c>
      <c r="C171" t="s">
        <v>46</v>
      </c>
      <c r="D171" t="s">
        <v>18</v>
      </c>
      <c r="E171">
        <v>0</v>
      </c>
      <c r="F171" s="10">
        <v>42857.142857142855</v>
      </c>
      <c r="G171" s="10">
        <v>0</v>
      </c>
      <c r="H171" s="10">
        <v>0</v>
      </c>
      <c r="I171" s="10">
        <v>0</v>
      </c>
      <c r="J171" s="10">
        <v>0</v>
      </c>
    </row>
    <row r="172" spans="1:10">
      <c r="A172" t="s">
        <v>44</v>
      </c>
      <c r="B172" t="s">
        <v>45</v>
      </c>
      <c r="C172" t="s">
        <v>46</v>
      </c>
      <c r="D172" t="s">
        <v>18</v>
      </c>
      <c r="E172">
        <v>0</v>
      </c>
      <c r="F172" s="10">
        <v>42857.142857142855</v>
      </c>
      <c r="G172" s="10">
        <v>0</v>
      </c>
      <c r="H172" s="10">
        <v>0</v>
      </c>
      <c r="I172" s="10">
        <v>0</v>
      </c>
      <c r="J172" s="10">
        <v>0</v>
      </c>
    </row>
    <row r="173" spans="1:10">
      <c r="A173" t="s">
        <v>44</v>
      </c>
      <c r="B173" t="s">
        <v>45</v>
      </c>
      <c r="C173" t="s">
        <v>46</v>
      </c>
      <c r="D173" t="s">
        <v>18</v>
      </c>
      <c r="E173">
        <v>0</v>
      </c>
      <c r="F173" s="10">
        <v>0</v>
      </c>
      <c r="G173" s="10">
        <v>42857.142857142855</v>
      </c>
      <c r="H173" s="10">
        <v>0</v>
      </c>
      <c r="I173" s="10">
        <v>0</v>
      </c>
      <c r="J173" s="10">
        <v>0</v>
      </c>
    </row>
    <row r="174" spans="1:10">
      <c r="A174" t="s">
        <v>47</v>
      </c>
      <c r="B174" t="s">
        <v>45</v>
      </c>
      <c r="C174" t="s">
        <v>46</v>
      </c>
      <c r="D174" t="s">
        <v>18</v>
      </c>
      <c r="E174">
        <v>0</v>
      </c>
      <c r="F174" s="10">
        <v>0</v>
      </c>
      <c r="G174" s="10">
        <v>82000</v>
      </c>
      <c r="H174" s="10">
        <v>0</v>
      </c>
      <c r="I174" s="10">
        <v>0</v>
      </c>
      <c r="J174" s="10">
        <v>0</v>
      </c>
    </row>
    <row r="175" spans="1:10">
      <c r="A175" t="s">
        <v>47</v>
      </c>
      <c r="B175" t="s">
        <v>45</v>
      </c>
      <c r="C175" t="s">
        <v>46</v>
      </c>
      <c r="D175" t="s">
        <v>18</v>
      </c>
      <c r="E175">
        <v>0</v>
      </c>
      <c r="F175" s="10">
        <v>0</v>
      </c>
      <c r="G175" s="10">
        <v>0</v>
      </c>
      <c r="H175" s="10">
        <v>0</v>
      </c>
      <c r="I175" s="10">
        <v>0</v>
      </c>
      <c r="J175" s="10">
        <v>82000</v>
      </c>
    </row>
    <row r="176" spans="1:10">
      <c r="A176" t="s">
        <v>47</v>
      </c>
      <c r="B176" t="s">
        <v>45</v>
      </c>
      <c r="C176" t="s">
        <v>46</v>
      </c>
      <c r="D176" t="s">
        <v>18</v>
      </c>
      <c r="E176">
        <v>0</v>
      </c>
      <c r="F176" s="10">
        <v>0</v>
      </c>
      <c r="G176" s="10">
        <v>82000</v>
      </c>
      <c r="H176" s="10">
        <v>0</v>
      </c>
      <c r="I176" s="10">
        <v>0</v>
      </c>
      <c r="J176" s="10">
        <v>0</v>
      </c>
    </row>
    <row r="177" spans="1:10">
      <c r="A177" t="s">
        <v>47</v>
      </c>
      <c r="B177" t="s">
        <v>45</v>
      </c>
      <c r="C177" t="s">
        <v>46</v>
      </c>
      <c r="D177" t="s">
        <v>18</v>
      </c>
      <c r="E177">
        <v>0</v>
      </c>
      <c r="F177" s="10">
        <v>0</v>
      </c>
      <c r="G177" s="10">
        <v>0</v>
      </c>
      <c r="H177" s="10">
        <v>0</v>
      </c>
      <c r="I177" s="10">
        <v>0</v>
      </c>
      <c r="J177" s="10">
        <v>82000</v>
      </c>
    </row>
    <row r="178" spans="1:10">
      <c r="A178" t="s">
        <v>47</v>
      </c>
      <c r="B178" t="s">
        <v>45</v>
      </c>
      <c r="C178" t="s">
        <v>46</v>
      </c>
      <c r="D178" t="s">
        <v>18</v>
      </c>
      <c r="E178">
        <v>0</v>
      </c>
      <c r="F178" s="10">
        <v>0</v>
      </c>
      <c r="G178" s="10">
        <v>35750</v>
      </c>
      <c r="H178" s="10">
        <v>35750</v>
      </c>
      <c r="I178" s="10">
        <v>0</v>
      </c>
      <c r="J178" s="10">
        <v>0</v>
      </c>
    </row>
    <row r="179" spans="1:10">
      <c r="A179" t="s">
        <v>47</v>
      </c>
      <c r="B179" t="s">
        <v>45</v>
      </c>
      <c r="C179" t="s">
        <v>46</v>
      </c>
      <c r="D179" t="s">
        <v>18</v>
      </c>
      <c r="E179">
        <v>0</v>
      </c>
      <c r="F179" s="10">
        <v>0</v>
      </c>
      <c r="G179" s="10">
        <v>0</v>
      </c>
      <c r="H179" s="10">
        <v>0</v>
      </c>
      <c r="I179" s="10">
        <v>0</v>
      </c>
      <c r="J179" s="10">
        <v>71500</v>
      </c>
    </row>
    <row r="180" spans="1:10">
      <c r="A180" t="s">
        <v>47</v>
      </c>
      <c r="B180" t="s">
        <v>45</v>
      </c>
      <c r="C180" t="s">
        <v>46</v>
      </c>
      <c r="D180" t="s">
        <v>18</v>
      </c>
      <c r="E180">
        <v>0</v>
      </c>
      <c r="F180" s="10">
        <v>0</v>
      </c>
      <c r="G180" s="10">
        <v>0</v>
      </c>
      <c r="H180" s="10">
        <v>71500</v>
      </c>
      <c r="I180" s="10">
        <v>0</v>
      </c>
      <c r="J180" s="10">
        <v>0</v>
      </c>
    </row>
    <row r="181" spans="1:10">
      <c r="A181" t="s">
        <v>47</v>
      </c>
      <c r="B181" t="s">
        <v>45</v>
      </c>
      <c r="C181" t="s">
        <v>46</v>
      </c>
      <c r="D181" t="s">
        <v>18</v>
      </c>
      <c r="E181">
        <v>0</v>
      </c>
      <c r="F181" s="10">
        <v>0</v>
      </c>
      <c r="G181" s="10">
        <v>0</v>
      </c>
      <c r="H181" s="10">
        <v>0</v>
      </c>
      <c r="I181" s="10">
        <v>0</v>
      </c>
      <c r="J181" s="10">
        <v>71500</v>
      </c>
    </row>
    <row r="182" spans="1:10">
      <c r="A182" t="s">
        <v>47</v>
      </c>
      <c r="B182" t="s">
        <v>45</v>
      </c>
      <c r="C182" t="s">
        <v>46</v>
      </c>
      <c r="D182" t="s">
        <v>18</v>
      </c>
      <c r="E182">
        <v>0</v>
      </c>
      <c r="F182" s="10">
        <v>0</v>
      </c>
      <c r="G182" s="10">
        <v>0</v>
      </c>
      <c r="H182" s="10">
        <v>0</v>
      </c>
      <c r="I182" s="10">
        <v>0</v>
      </c>
      <c r="J182" s="10">
        <v>146500</v>
      </c>
    </row>
    <row r="183" spans="1:10">
      <c r="A183" t="s">
        <v>47</v>
      </c>
      <c r="B183" t="s">
        <v>45</v>
      </c>
      <c r="C183" t="s">
        <v>46</v>
      </c>
      <c r="D183" t="s">
        <v>18</v>
      </c>
      <c r="E183">
        <v>0</v>
      </c>
      <c r="F183" s="10">
        <v>0</v>
      </c>
      <c r="G183" s="10">
        <v>146500</v>
      </c>
      <c r="H183" s="10">
        <v>0</v>
      </c>
      <c r="I183" s="10">
        <v>0</v>
      </c>
      <c r="J183" s="10">
        <v>0</v>
      </c>
    </row>
    <row r="184" spans="1:10">
      <c r="A184" t="s">
        <v>47</v>
      </c>
      <c r="B184" t="s">
        <v>45</v>
      </c>
      <c r="C184" t="s">
        <v>46</v>
      </c>
      <c r="D184" t="s">
        <v>18</v>
      </c>
      <c r="E184">
        <v>0</v>
      </c>
      <c r="F184" s="10">
        <v>0</v>
      </c>
      <c r="G184" s="10">
        <v>146500</v>
      </c>
      <c r="H184" s="10">
        <v>0</v>
      </c>
      <c r="I184" s="10">
        <v>0</v>
      </c>
      <c r="J184" s="10">
        <v>0</v>
      </c>
    </row>
    <row r="185" spans="1:10">
      <c r="A185" t="s">
        <v>47</v>
      </c>
      <c r="B185" t="s">
        <v>45</v>
      </c>
      <c r="C185" t="s">
        <v>46</v>
      </c>
      <c r="D185" t="s">
        <v>18</v>
      </c>
      <c r="E185">
        <v>0</v>
      </c>
      <c r="F185" s="10">
        <v>0</v>
      </c>
      <c r="G185" s="10">
        <v>0</v>
      </c>
      <c r="H185" s="10">
        <v>0</v>
      </c>
      <c r="I185" s="10">
        <v>0</v>
      </c>
      <c r="J185" s="10">
        <v>146500</v>
      </c>
    </row>
    <row r="186" spans="1:10">
      <c r="A186" t="s">
        <v>48</v>
      </c>
      <c r="B186" t="s">
        <v>20</v>
      </c>
      <c r="C186" t="s">
        <v>35</v>
      </c>
      <c r="D186" t="s">
        <v>25</v>
      </c>
      <c r="E186">
        <v>1</v>
      </c>
      <c r="F186" s="10">
        <v>0</v>
      </c>
      <c r="G186" s="10">
        <v>121004.6</v>
      </c>
      <c r="H186" s="10">
        <v>0</v>
      </c>
      <c r="I186" s="10">
        <v>0</v>
      </c>
      <c r="J186" s="10">
        <v>0</v>
      </c>
    </row>
    <row r="187" spans="1:10">
      <c r="A187" t="s">
        <v>48</v>
      </c>
      <c r="B187" t="s">
        <v>20</v>
      </c>
      <c r="C187" t="s">
        <v>35</v>
      </c>
      <c r="D187" t="s">
        <v>25</v>
      </c>
      <c r="E187">
        <v>1</v>
      </c>
      <c r="F187" s="10">
        <v>121004.6</v>
      </c>
      <c r="G187" s="10">
        <v>0</v>
      </c>
      <c r="H187" s="10">
        <v>0</v>
      </c>
      <c r="I187" s="10">
        <v>0</v>
      </c>
      <c r="J187" s="10">
        <v>0</v>
      </c>
    </row>
    <row r="188" spans="1:10">
      <c r="A188" t="s">
        <v>48</v>
      </c>
      <c r="B188" t="s">
        <v>20</v>
      </c>
      <c r="C188" t="s">
        <v>35</v>
      </c>
      <c r="D188" t="s">
        <v>25</v>
      </c>
      <c r="E188">
        <v>1</v>
      </c>
      <c r="F188" s="10">
        <v>0</v>
      </c>
      <c r="G188" s="10">
        <v>121004.6</v>
      </c>
      <c r="H188" s="10">
        <v>0</v>
      </c>
      <c r="I188" s="10">
        <v>0</v>
      </c>
      <c r="J188" s="10">
        <v>0</v>
      </c>
    </row>
    <row r="189" spans="1:10">
      <c r="A189" t="s">
        <v>48</v>
      </c>
      <c r="B189" t="s">
        <v>20</v>
      </c>
      <c r="C189" t="s">
        <v>35</v>
      </c>
      <c r="D189" t="s">
        <v>25</v>
      </c>
      <c r="E189">
        <v>1</v>
      </c>
      <c r="F189" s="10">
        <v>0</v>
      </c>
      <c r="G189" s="10">
        <v>121004.6</v>
      </c>
      <c r="H189" s="10">
        <v>0</v>
      </c>
      <c r="I189" s="10">
        <v>0</v>
      </c>
      <c r="J189" s="10">
        <v>0</v>
      </c>
    </row>
    <row r="190" spans="1:10">
      <c r="A190" t="s">
        <v>48</v>
      </c>
      <c r="B190" t="s">
        <v>20</v>
      </c>
      <c r="C190" t="s">
        <v>35</v>
      </c>
      <c r="D190" t="s">
        <v>25</v>
      </c>
      <c r="E190">
        <v>1</v>
      </c>
      <c r="F190" s="10">
        <v>0</v>
      </c>
      <c r="G190" s="10">
        <v>121004.6</v>
      </c>
      <c r="H190" s="10">
        <v>0</v>
      </c>
      <c r="I190" s="10">
        <v>0</v>
      </c>
      <c r="J190" s="10">
        <v>0</v>
      </c>
    </row>
    <row r="191" spans="1:10">
      <c r="A191" t="s">
        <v>48</v>
      </c>
      <c r="B191" t="s">
        <v>20</v>
      </c>
      <c r="C191" t="s">
        <v>35</v>
      </c>
      <c r="D191" t="s">
        <v>25</v>
      </c>
      <c r="E191">
        <v>1</v>
      </c>
      <c r="F191" s="10">
        <v>0</v>
      </c>
      <c r="G191" s="10">
        <v>0</v>
      </c>
      <c r="H191" s="10">
        <v>0</v>
      </c>
      <c r="I191" s="10">
        <v>0</v>
      </c>
      <c r="J191" s="10">
        <v>90753.5</v>
      </c>
    </row>
    <row r="192" spans="1:10">
      <c r="A192" t="s">
        <v>48</v>
      </c>
      <c r="B192" t="s">
        <v>20</v>
      </c>
      <c r="C192" t="s">
        <v>35</v>
      </c>
      <c r="D192" t="s">
        <v>25</v>
      </c>
      <c r="E192">
        <v>1</v>
      </c>
      <c r="F192" s="10">
        <v>0</v>
      </c>
      <c r="G192" s="10">
        <v>90753.5</v>
      </c>
      <c r="H192" s="10">
        <v>0</v>
      </c>
      <c r="I192" s="10">
        <v>0</v>
      </c>
      <c r="J192" s="10">
        <v>0</v>
      </c>
    </row>
    <row r="193" spans="1:10">
      <c r="A193" t="s">
        <v>48</v>
      </c>
      <c r="B193" t="s">
        <v>20</v>
      </c>
      <c r="C193" t="s">
        <v>35</v>
      </c>
      <c r="D193" t="s">
        <v>25</v>
      </c>
      <c r="E193">
        <v>1</v>
      </c>
      <c r="F193" s="10">
        <v>217779</v>
      </c>
      <c r="G193" s="10">
        <v>0</v>
      </c>
      <c r="H193" s="10">
        <v>0</v>
      </c>
      <c r="I193" s="10">
        <v>0</v>
      </c>
      <c r="J193" s="10">
        <v>0</v>
      </c>
    </row>
    <row r="194" spans="1:10">
      <c r="A194" t="s">
        <v>48</v>
      </c>
      <c r="B194" t="s">
        <v>20</v>
      </c>
      <c r="C194" t="s">
        <v>35</v>
      </c>
      <c r="D194" t="s">
        <v>25</v>
      </c>
      <c r="E194">
        <v>1</v>
      </c>
      <c r="F194" s="10">
        <v>217779</v>
      </c>
      <c r="G194" s="10">
        <v>0</v>
      </c>
      <c r="H194" s="10">
        <v>0</v>
      </c>
      <c r="I194" s="10">
        <v>0</v>
      </c>
      <c r="J194" s="10">
        <v>0</v>
      </c>
    </row>
    <row r="195" spans="1:10">
      <c r="A195" t="s">
        <v>49</v>
      </c>
      <c r="B195" t="s">
        <v>16</v>
      </c>
      <c r="C195" t="s">
        <v>46</v>
      </c>
      <c r="D195" t="s">
        <v>25</v>
      </c>
      <c r="E195">
        <v>0</v>
      </c>
      <c r="F195" s="10">
        <v>0</v>
      </c>
      <c r="G195" s="10">
        <v>0</v>
      </c>
      <c r="H195" s="10">
        <v>0</v>
      </c>
      <c r="I195" s="10">
        <v>0</v>
      </c>
      <c r="J195" s="10">
        <v>75000</v>
      </c>
    </row>
    <row r="196" spans="1:10">
      <c r="A196" t="s">
        <v>49</v>
      </c>
      <c r="B196" t="s">
        <v>16</v>
      </c>
      <c r="C196" t="s">
        <v>46</v>
      </c>
      <c r="D196" t="s">
        <v>25</v>
      </c>
      <c r="E196">
        <v>0</v>
      </c>
      <c r="F196" s="10">
        <v>0</v>
      </c>
      <c r="G196" s="10">
        <v>0</v>
      </c>
      <c r="H196" s="10">
        <v>0</v>
      </c>
      <c r="I196" s="10">
        <v>0</v>
      </c>
      <c r="J196" s="10">
        <v>75000</v>
      </c>
    </row>
    <row r="197" spans="1:10">
      <c r="A197" t="s">
        <v>49</v>
      </c>
      <c r="B197" t="s">
        <v>16</v>
      </c>
      <c r="C197" t="s">
        <v>46</v>
      </c>
      <c r="D197" t="s">
        <v>25</v>
      </c>
      <c r="E197">
        <v>0</v>
      </c>
      <c r="F197" s="10">
        <v>0</v>
      </c>
      <c r="G197" s="10">
        <v>37500</v>
      </c>
      <c r="H197" s="10">
        <v>37500</v>
      </c>
      <c r="I197" s="10">
        <v>0</v>
      </c>
      <c r="J197" s="10">
        <v>0</v>
      </c>
    </row>
    <row r="198" spans="1:10">
      <c r="A198" t="s">
        <v>49</v>
      </c>
      <c r="B198" t="s">
        <v>16</v>
      </c>
      <c r="C198" t="s">
        <v>46</v>
      </c>
      <c r="D198" t="s">
        <v>25</v>
      </c>
      <c r="E198">
        <v>0</v>
      </c>
      <c r="F198" s="10">
        <v>25000</v>
      </c>
      <c r="G198" s="10">
        <v>25000</v>
      </c>
      <c r="H198" s="10">
        <v>25000</v>
      </c>
      <c r="I198" s="10">
        <v>0</v>
      </c>
      <c r="J198" s="10">
        <v>0</v>
      </c>
    </row>
    <row r="199" spans="1:10">
      <c r="A199" t="s">
        <v>49</v>
      </c>
      <c r="B199" t="s">
        <v>16</v>
      </c>
      <c r="C199" t="s">
        <v>46</v>
      </c>
      <c r="D199" t="s">
        <v>25</v>
      </c>
      <c r="E199">
        <v>0</v>
      </c>
      <c r="F199" s="10">
        <v>0</v>
      </c>
      <c r="G199" s="10">
        <v>63636.36363636364</v>
      </c>
      <c r="H199" s="10">
        <v>0</v>
      </c>
      <c r="I199" s="10">
        <v>0</v>
      </c>
      <c r="J199" s="10">
        <v>0</v>
      </c>
    </row>
    <row r="200" spans="1:10">
      <c r="A200" t="s">
        <v>49</v>
      </c>
      <c r="B200" t="s">
        <v>16</v>
      </c>
      <c r="C200" t="s">
        <v>46</v>
      </c>
      <c r="D200" t="s">
        <v>25</v>
      </c>
      <c r="E200">
        <v>0</v>
      </c>
      <c r="F200" s="10">
        <v>0</v>
      </c>
      <c r="G200" s="10">
        <v>63636.36363636364</v>
      </c>
      <c r="H200" s="10">
        <v>0</v>
      </c>
      <c r="I200" s="10">
        <v>0</v>
      </c>
      <c r="J200" s="10">
        <v>0</v>
      </c>
    </row>
    <row r="201" spans="1:10">
      <c r="A201" t="s">
        <v>49</v>
      </c>
      <c r="B201" t="s">
        <v>16</v>
      </c>
      <c r="C201" t="s">
        <v>46</v>
      </c>
      <c r="D201" t="s">
        <v>25</v>
      </c>
      <c r="E201">
        <v>0</v>
      </c>
      <c r="F201" s="10">
        <v>0</v>
      </c>
      <c r="G201" s="10">
        <v>63636.36363636364</v>
      </c>
      <c r="H201" s="10">
        <v>0</v>
      </c>
      <c r="I201" s="10">
        <v>0</v>
      </c>
      <c r="J201" s="10">
        <v>0</v>
      </c>
    </row>
    <row r="202" spans="1:10">
      <c r="A202" t="s">
        <v>49</v>
      </c>
      <c r="B202" t="s">
        <v>16</v>
      </c>
      <c r="C202" t="s">
        <v>46</v>
      </c>
      <c r="D202" t="s">
        <v>25</v>
      </c>
      <c r="E202">
        <v>0</v>
      </c>
      <c r="F202" s="10">
        <v>0</v>
      </c>
      <c r="G202" s="10">
        <v>0</v>
      </c>
      <c r="H202" s="10">
        <v>63636.36363636364</v>
      </c>
      <c r="I202" s="10">
        <v>0</v>
      </c>
      <c r="J202" s="10">
        <v>0</v>
      </c>
    </row>
    <row r="203" spans="1:10">
      <c r="A203" t="s">
        <v>49</v>
      </c>
      <c r="B203" t="s">
        <v>16</v>
      </c>
      <c r="C203" t="s">
        <v>46</v>
      </c>
      <c r="D203" t="s">
        <v>25</v>
      </c>
      <c r="E203">
        <v>0</v>
      </c>
      <c r="F203" s="10">
        <v>0</v>
      </c>
      <c r="G203" s="10">
        <v>0</v>
      </c>
      <c r="H203" s="10">
        <v>0</v>
      </c>
      <c r="I203" s="10">
        <v>63636.36363636364</v>
      </c>
      <c r="J203" s="10">
        <v>0</v>
      </c>
    </row>
    <row r="204" spans="1:10">
      <c r="A204" t="s">
        <v>49</v>
      </c>
      <c r="B204" t="s">
        <v>16</v>
      </c>
      <c r="C204" t="s">
        <v>46</v>
      </c>
      <c r="D204" t="s">
        <v>25</v>
      </c>
      <c r="E204">
        <v>0</v>
      </c>
      <c r="F204" s="10">
        <v>63636.36363636364</v>
      </c>
      <c r="G204" s="10">
        <v>0</v>
      </c>
      <c r="H204" s="10">
        <v>0</v>
      </c>
      <c r="I204" s="10">
        <v>0</v>
      </c>
      <c r="J204" s="10">
        <v>0</v>
      </c>
    </row>
    <row r="205" spans="1:10">
      <c r="A205" t="s">
        <v>49</v>
      </c>
      <c r="B205" t="s">
        <v>16</v>
      </c>
      <c r="C205" t="s">
        <v>46</v>
      </c>
      <c r="D205" t="s">
        <v>25</v>
      </c>
      <c r="E205">
        <v>0</v>
      </c>
      <c r="F205" s="10">
        <v>63636.36363636364</v>
      </c>
      <c r="G205" s="10">
        <v>0</v>
      </c>
      <c r="H205" s="10">
        <v>0</v>
      </c>
      <c r="I205" s="10">
        <v>0</v>
      </c>
      <c r="J205" s="10">
        <v>0</v>
      </c>
    </row>
    <row r="206" spans="1:10">
      <c r="A206" t="s">
        <v>49</v>
      </c>
      <c r="B206" t="s">
        <v>16</v>
      </c>
      <c r="C206" t="s">
        <v>46</v>
      </c>
      <c r="D206" t="s">
        <v>25</v>
      </c>
      <c r="E206">
        <v>0</v>
      </c>
      <c r="F206" s="10">
        <v>63636.36363636364</v>
      </c>
      <c r="G206" s="10">
        <v>0</v>
      </c>
      <c r="H206" s="10">
        <v>0</v>
      </c>
      <c r="I206" s="10">
        <v>0</v>
      </c>
      <c r="J206" s="10">
        <v>0</v>
      </c>
    </row>
    <row r="207" spans="1:10">
      <c r="A207" t="s">
        <v>49</v>
      </c>
      <c r="B207" t="s">
        <v>16</v>
      </c>
      <c r="C207" t="s">
        <v>46</v>
      </c>
      <c r="D207" t="s">
        <v>25</v>
      </c>
      <c r="E207">
        <v>0</v>
      </c>
      <c r="F207" s="10">
        <v>63636.36363636364</v>
      </c>
      <c r="G207" s="10">
        <v>0</v>
      </c>
      <c r="H207" s="10">
        <v>0</v>
      </c>
      <c r="I207" s="10">
        <v>0</v>
      </c>
      <c r="J207" s="10">
        <v>0</v>
      </c>
    </row>
    <row r="208" spans="1:10">
      <c r="A208" t="s">
        <v>49</v>
      </c>
      <c r="B208" t="s">
        <v>16</v>
      </c>
      <c r="C208" t="s">
        <v>46</v>
      </c>
      <c r="D208" t="s">
        <v>25</v>
      </c>
      <c r="E208">
        <v>0</v>
      </c>
      <c r="F208" s="10">
        <v>63636.36363636364</v>
      </c>
      <c r="G208" s="10">
        <v>0</v>
      </c>
      <c r="H208" s="10">
        <v>0</v>
      </c>
      <c r="I208" s="10">
        <v>0</v>
      </c>
      <c r="J208" s="10">
        <v>0</v>
      </c>
    </row>
    <row r="209" spans="1:10">
      <c r="A209" t="s">
        <v>49</v>
      </c>
      <c r="B209" t="s">
        <v>16</v>
      </c>
      <c r="C209" t="s">
        <v>46</v>
      </c>
      <c r="D209" t="s">
        <v>25</v>
      </c>
      <c r="E209">
        <v>0</v>
      </c>
      <c r="F209" s="10">
        <v>31818.18181818182</v>
      </c>
      <c r="G209" s="10">
        <v>31818.18181818182</v>
      </c>
      <c r="H209" s="10">
        <v>0</v>
      </c>
      <c r="I209" s="10">
        <v>0</v>
      </c>
      <c r="J209" s="10">
        <v>0</v>
      </c>
    </row>
    <row r="210" spans="1:10">
      <c r="A210" t="s">
        <v>23</v>
      </c>
      <c r="B210" t="s">
        <v>23</v>
      </c>
      <c r="C210" t="s">
        <v>21</v>
      </c>
      <c r="D210" t="s">
        <v>18</v>
      </c>
      <c r="E210">
        <v>0</v>
      </c>
      <c r="F210" s="10">
        <v>0</v>
      </c>
      <c r="G210" s="10">
        <v>0</v>
      </c>
      <c r="H210" s="10">
        <v>0</v>
      </c>
      <c r="I210" s="10">
        <v>0</v>
      </c>
      <c r="J210" s="10">
        <v>303030.33333333331</v>
      </c>
    </row>
    <row r="211" spans="1:10">
      <c r="A211" t="s">
        <v>23</v>
      </c>
      <c r="B211" t="s">
        <v>23</v>
      </c>
      <c r="C211" t="s">
        <v>21</v>
      </c>
      <c r="D211" t="s">
        <v>18</v>
      </c>
      <c r="E211">
        <v>0</v>
      </c>
      <c r="F211" s="10">
        <v>0</v>
      </c>
      <c r="G211" s="10">
        <v>0</v>
      </c>
      <c r="H211" s="10">
        <v>0</v>
      </c>
      <c r="I211" s="10">
        <v>0</v>
      </c>
      <c r="J211" s="10">
        <v>303030.33333333331</v>
      </c>
    </row>
    <row r="212" spans="1:10">
      <c r="A212" t="s">
        <v>23</v>
      </c>
      <c r="B212" t="s">
        <v>23</v>
      </c>
      <c r="C212" t="s">
        <v>21</v>
      </c>
      <c r="D212" t="s">
        <v>18</v>
      </c>
      <c r="E212">
        <v>0</v>
      </c>
      <c r="F212" s="10">
        <v>0</v>
      </c>
      <c r="G212" s="10">
        <v>0</v>
      </c>
      <c r="H212" s="10">
        <v>0</v>
      </c>
      <c r="I212" s="10">
        <v>0</v>
      </c>
      <c r="J212" s="10">
        <v>303030.33333333331</v>
      </c>
    </row>
    <row r="213" spans="1:10">
      <c r="A213" t="s">
        <v>23</v>
      </c>
      <c r="B213" t="s">
        <v>23</v>
      </c>
      <c r="C213" t="s">
        <v>21</v>
      </c>
      <c r="D213" t="s">
        <v>18</v>
      </c>
      <c r="E213">
        <v>0</v>
      </c>
      <c r="F213" s="10">
        <v>0</v>
      </c>
      <c r="G213" s="10">
        <v>0</v>
      </c>
      <c r="H213" s="10">
        <v>0</v>
      </c>
      <c r="I213" s="10">
        <v>0</v>
      </c>
      <c r="J213" s="10">
        <v>227272.75</v>
      </c>
    </row>
    <row r="214" spans="1:10">
      <c r="A214" t="s">
        <v>23</v>
      </c>
      <c r="B214" t="s">
        <v>23</v>
      </c>
      <c r="C214" t="s">
        <v>21</v>
      </c>
      <c r="D214" t="s">
        <v>18</v>
      </c>
      <c r="E214">
        <v>0</v>
      </c>
      <c r="F214" s="10">
        <v>0</v>
      </c>
      <c r="G214" s="10">
        <v>0</v>
      </c>
      <c r="H214" s="10">
        <v>0</v>
      </c>
      <c r="I214" s="10">
        <v>0</v>
      </c>
      <c r="J214" s="10">
        <v>227272.75</v>
      </c>
    </row>
    <row r="215" spans="1:10">
      <c r="A215" t="s">
        <v>23</v>
      </c>
      <c r="B215" t="s">
        <v>23</v>
      </c>
      <c r="C215" t="s">
        <v>21</v>
      </c>
      <c r="D215" t="s">
        <v>18</v>
      </c>
      <c r="E215">
        <v>0</v>
      </c>
      <c r="F215" s="10">
        <v>0</v>
      </c>
      <c r="G215" s="10">
        <v>0</v>
      </c>
      <c r="H215" s="10">
        <v>0</v>
      </c>
      <c r="I215" s="10">
        <v>0</v>
      </c>
      <c r="J215" s="10">
        <v>227272.75</v>
      </c>
    </row>
    <row r="216" spans="1:10">
      <c r="A216" t="s">
        <v>23</v>
      </c>
      <c r="B216" t="s">
        <v>23</v>
      </c>
      <c r="C216" t="s">
        <v>21</v>
      </c>
      <c r="D216" t="s">
        <v>18</v>
      </c>
      <c r="E216">
        <v>0</v>
      </c>
      <c r="F216" s="10">
        <v>0</v>
      </c>
      <c r="G216" s="10">
        <v>0</v>
      </c>
      <c r="H216" s="10">
        <v>0</v>
      </c>
      <c r="I216" s="10">
        <v>0</v>
      </c>
      <c r="J216" s="10">
        <v>227272.75</v>
      </c>
    </row>
    <row r="217" spans="1:10">
      <c r="A217" t="s">
        <v>50</v>
      </c>
      <c r="B217" t="s">
        <v>27</v>
      </c>
      <c r="C217" t="s">
        <v>24</v>
      </c>
      <c r="D217" t="s">
        <v>18</v>
      </c>
      <c r="E217">
        <v>0</v>
      </c>
      <c r="F217" s="10">
        <v>0</v>
      </c>
      <c r="G217" s="10">
        <v>0</v>
      </c>
      <c r="H217" s="10">
        <v>0</v>
      </c>
      <c r="I217" s="10">
        <v>0</v>
      </c>
      <c r="J217" s="10">
        <v>38720.625</v>
      </c>
    </row>
    <row r="218" spans="1:10">
      <c r="A218" t="s">
        <v>50</v>
      </c>
      <c r="B218" t="s">
        <v>27</v>
      </c>
      <c r="C218" t="s">
        <v>24</v>
      </c>
      <c r="D218" t="s">
        <v>18</v>
      </c>
      <c r="E218">
        <v>0</v>
      </c>
      <c r="F218" s="10">
        <v>0</v>
      </c>
      <c r="G218" s="10">
        <v>38720.625</v>
      </c>
      <c r="H218" s="10">
        <v>0</v>
      </c>
      <c r="I218" s="10">
        <v>0</v>
      </c>
      <c r="J218" s="10">
        <v>0</v>
      </c>
    </row>
    <row r="219" spans="1:10">
      <c r="A219" t="s">
        <v>50</v>
      </c>
      <c r="B219" t="s">
        <v>27</v>
      </c>
      <c r="C219" t="s">
        <v>24</v>
      </c>
      <c r="D219" t="s">
        <v>18</v>
      </c>
      <c r="E219">
        <v>0</v>
      </c>
      <c r="F219" s="10">
        <v>0</v>
      </c>
      <c r="G219" s="10">
        <v>0</v>
      </c>
      <c r="H219" s="10">
        <v>0</v>
      </c>
      <c r="I219" s="10">
        <v>0</v>
      </c>
      <c r="J219" s="10">
        <v>38720.625</v>
      </c>
    </row>
    <row r="220" spans="1:10">
      <c r="A220" t="s">
        <v>50</v>
      </c>
      <c r="B220" t="s">
        <v>27</v>
      </c>
      <c r="C220" t="s">
        <v>24</v>
      </c>
      <c r="D220" t="s">
        <v>18</v>
      </c>
      <c r="E220">
        <v>0</v>
      </c>
      <c r="F220" s="10">
        <v>0</v>
      </c>
      <c r="G220" s="10">
        <v>38720.625</v>
      </c>
      <c r="H220" s="10">
        <v>0</v>
      </c>
      <c r="I220" s="10">
        <v>0</v>
      </c>
      <c r="J220" s="10">
        <v>0</v>
      </c>
    </row>
    <row r="221" spans="1:10">
      <c r="A221" t="s">
        <v>50</v>
      </c>
      <c r="B221" t="s">
        <v>27</v>
      </c>
      <c r="C221" t="s">
        <v>24</v>
      </c>
      <c r="D221" t="s">
        <v>18</v>
      </c>
      <c r="E221">
        <v>0</v>
      </c>
      <c r="F221" s="10">
        <v>0</v>
      </c>
      <c r="G221" s="10">
        <v>0</v>
      </c>
      <c r="H221" s="10">
        <v>0</v>
      </c>
      <c r="I221" s="10">
        <v>0</v>
      </c>
      <c r="J221" s="10">
        <v>38720.625</v>
      </c>
    </row>
    <row r="222" spans="1:10">
      <c r="A222" t="s">
        <v>50</v>
      </c>
      <c r="B222" t="s">
        <v>27</v>
      </c>
      <c r="C222" t="s">
        <v>24</v>
      </c>
      <c r="D222" t="s">
        <v>18</v>
      </c>
      <c r="E222">
        <v>0</v>
      </c>
      <c r="F222" s="10">
        <v>0</v>
      </c>
      <c r="G222" s="10">
        <v>0</v>
      </c>
      <c r="H222" s="10">
        <v>0</v>
      </c>
      <c r="I222" s="10">
        <v>0</v>
      </c>
      <c r="J222" s="10">
        <v>38720.625</v>
      </c>
    </row>
    <row r="223" spans="1:10">
      <c r="A223" t="s">
        <v>50</v>
      </c>
      <c r="B223" t="s">
        <v>27</v>
      </c>
      <c r="C223" t="s">
        <v>24</v>
      </c>
      <c r="D223" t="s">
        <v>18</v>
      </c>
      <c r="E223">
        <v>0</v>
      </c>
      <c r="F223" s="10">
        <v>0</v>
      </c>
      <c r="G223" s="10">
        <v>0</v>
      </c>
      <c r="H223" s="10">
        <v>0</v>
      </c>
      <c r="I223" s="10">
        <v>0</v>
      </c>
      <c r="J223" s="10">
        <v>38720.625</v>
      </c>
    </row>
    <row r="224" spans="1:10">
      <c r="A224" t="s">
        <v>50</v>
      </c>
      <c r="B224" t="s">
        <v>27</v>
      </c>
      <c r="C224" t="s">
        <v>24</v>
      </c>
      <c r="D224" t="s">
        <v>18</v>
      </c>
      <c r="E224">
        <v>0</v>
      </c>
      <c r="F224" s="10">
        <v>0</v>
      </c>
      <c r="G224" s="10">
        <v>0</v>
      </c>
      <c r="H224" s="10">
        <v>0</v>
      </c>
      <c r="I224" s="10">
        <v>0</v>
      </c>
      <c r="J224" s="10">
        <v>38720.625</v>
      </c>
    </row>
    <row r="225" spans="1:10">
      <c r="A225" t="s">
        <v>50</v>
      </c>
      <c r="B225" t="s">
        <v>27</v>
      </c>
      <c r="C225" t="s">
        <v>24</v>
      </c>
      <c r="D225" t="s">
        <v>18</v>
      </c>
      <c r="E225">
        <v>0</v>
      </c>
      <c r="F225" s="10">
        <v>59375</v>
      </c>
      <c r="G225" s="10">
        <v>0</v>
      </c>
      <c r="H225" s="10">
        <v>0</v>
      </c>
      <c r="I225" s="10">
        <v>0</v>
      </c>
      <c r="J225" s="10">
        <v>0</v>
      </c>
    </row>
    <row r="226" spans="1:10">
      <c r="A226" t="s">
        <v>50</v>
      </c>
      <c r="B226" t="s">
        <v>27</v>
      </c>
      <c r="C226" t="s">
        <v>24</v>
      </c>
      <c r="D226" t="s">
        <v>18</v>
      </c>
      <c r="E226">
        <v>0</v>
      </c>
      <c r="F226" s="10">
        <v>59375</v>
      </c>
      <c r="G226" s="10">
        <v>0</v>
      </c>
      <c r="H226" s="10">
        <v>0</v>
      </c>
      <c r="I226" s="10">
        <v>0</v>
      </c>
      <c r="J226" s="10">
        <v>0</v>
      </c>
    </row>
    <row r="227" spans="1:10">
      <c r="A227" t="s">
        <v>50</v>
      </c>
      <c r="B227" t="s">
        <v>27</v>
      </c>
      <c r="C227" t="s">
        <v>24</v>
      </c>
      <c r="D227" t="s">
        <v>18</v>
      </c>
      <c r="E227">
        <v>0</v>
      </c>
      <c r="F227" s="10">
        <v>29687.5</v>
      </c>
      <c r="G227" s="10">
        <v>29687.5</v>
      </c>
      <c r="H227" s="10">
        <v>0</v>
      </c>
      <c r="I227" s="10">
        <v>0</v>
      </c>
      <c r="J227" s="10">
        <v>0</v>
      </c>
    </row>
    <row r="228" spans="1:10">
      <c r="A228" t="s">
        <v>50</v>
      </c>
      <c r="B228" t="s">
        <v>27</v>
      </c>
      <c r="C228" t="s">
        <v>24</v>
      </c>
      <c r="D228" t="s">
        <v>18</v>
      </c>
      <c r="E228">
        <v>0</v>
      </c>
      <c r="F228" s="10">
        <v>29687.5</v>
      </c>
      <c r="G228" s="10">
        <v>29687.5</v>
      </c>
      <c r="H228" s="10">
        <v>0</v>
      </c>
      <c r="I228" s="10">
        <v>0</v>
      </c>
      <c r="J228" s="10">
        <v>0</v>
      </c>
    </row>
    <row r="229" spans="1:10">
      <c r="A229" t="s">
        <v>50</v>
      </c>
      <c r="B229" t="s">
        <v>27</v>
      </c>
      <c r="C229" t="s">
        <v>24</v>
      </c>
      <c r="D229" t="s">
        <v>18</v>
      </c>
      <c r="E229">
        <v>0</v>
      </c>
      <c r="F229" s="10">
        <v>0</v>
      </c>
      <c r="G229" s="10">
        <v>0</v>
      </c>
      <c r="H229" s="10">
        <v>47500</v>
      </c>
      <c r="I229" s="10">
        <v>0</v>
      </c>
      <c r="J229" s="10">
        <v>0</v>
      </c>
    </row>
    <row r="230" spans="1:10">
      <c r="A230" t="s">
        <v>50</v>
      </c>
      <c r="B230" t="s">
        <v>27</v>
      </c>
      <c r="C230" t="s">
        <v>24</v>
      </c>
      <c r="D230" t="s">
        <v>18</v>
      </c>
      <c r="E230">
        <v>0</v>
      </c>
      <c r="F230" s="10">
        <v>0</v>
      </c>
      <c r="G230" s="10">
        <v>0</v>
      </c>
      <c r="H230" s="10">
        <v>47500</v>
      </c>
      <c r="I230" s="10">
        <v>0</v>
      </c>
      <c r="J230" s="10">
        <v>0</v>
      </c>
    </row>
    <row r="231" spans="1:10">
      <c r="A231" t="s">
        <v>50</v>
      </c>
      <c r="B231" t="s">
        <v>27</v>
      </c>
      <c r="C231" t="s">
        <v>24</v>
      </c>
      <c r="D231" t="s">
        <v>18</v>
      </c>
      <c r="E231">
        <v>0</v>
      </c>
      <c r="F231" s="10">
        <v>0</v>
      </c>
      <c r="G231" s="10">
        <v>0</v>
      </c>
      <c r="H231" s="10">
        <v>47500</v>
      </c>
      <c r="I231" s="10">
        <v>0</v>
      </c>
      <c r="J231" s="10">
        <v>0</v>
      </c>
    </row>
    <row r="232" spans="1:10">
      <c r="A232" t="s">
        <v>50</v>
      </c>
      <c r="B232" t="s">
        <v>27</v>
      </c>
      <c r="C232" t="s">
        <v>24</v>
      </c>
      <c r="D232" t="s">
        <v>18</v>
      </c>
      <c r="E232">
        <v>0</v>
      </c>
      <c r="F232" s="10">
        <v>0</v>
      </c>
      <c r="G232" s="10">
        <v>0</v>
      </c>
      <c r="H232" s="10">
        <v>47500</v>
      </c>
      <c r="I232" s="10">
        <v>0</v>
      </c>
      <c r="J232" s="10">
        <v>0</v>
      </c>
    </row>
    <row r="233" spans="1:10">
      <c r="A233" t="s">
        <v>50</v>
      </c>
      <c r="B233" t="s">
        <v>27</v>
      </c>
      <c r="C233" t="s">
        <v>24</v>
      </c>
      <c r="D233" t="s">
        <v>18</v>
      </c>
      <c r="E233">
        <v>0</v>
      </c>
      <c r="F233" s="10">
        <v>0</v>
      </c>
      <c r="G233" s="10">
        <v>0</v>
      </c>
      <c r="H233" s="10">
        <v>47500</v>
      </c>
      <c r="I233" s="10">
        <v>0</v>
      </c>
      <c r="J233" s="10">
        <v>0</v>
      </c>
    </row>
    <row r="234" spans="1:10">
      <c r="A234" t="s">
        <v>51</v>
      </c>
      <c r="B234" t="s">
        <v>16</v>
      </c>
      <c r="C234" t="s">
        <v>21</v>
      </c>
      <c r="D234" t="s">
        <v>18</v>
      </c>
      <c r="E234">
        <v>0</v>
      </c>
      <c r="F234" s="10">
        <v>200727.4</v>
      </c>
      <c r="G234" s="10">
        <v>0</v>
      </c>
      <c r="H234" s="10">
        <v>0</v>
      </c>
      <c r="I234" s="10">
        <v>0</v>
      </c>
      <c r="J234" s="10">
        <v>0</v>
      </c>
    </row>
    <row r="235" spans="1:10">
      <c r="A235" t="s">
        <v>51</v>
      </c>
      <c r="B235" t="s">
        <v>16</v>
      </c>
      <c r="C235" t="s">
        <v>21</v>
      </c>
      <c r="D235" t="s">
        <v>18</v>
      </c>
      <c r="E235">
        <v>0</v>
      </c>
      <c r="F235" s="10">
        <v>200727.4</v>
      </c>
      <c r="G235" s="10">
        <v>0</v>
      </c>
      <c r="H235" s="10">
        <v>0</v>
      </c>
      <c r="I235" s="10">
        <v>0</v>
      </c>
      <c r="J235" s="10">
        <v>0</v>
      </c>
    </row>
    <row r="236" spans="1:10">
      <c r="A236" t="s">
        <v>51</v>
      </c>
      <c r="B236" t="s">
        <v>16</v>
      </c>
      <c r="C236" t="s">
        <v>21</v>
      </c>
      <c r="D236" t="s">
        <v>18</v>
      </c>
      <c r="E236">
        <v>0</v>
      </c>
      <c r="F236" s="10">
        <v>200727.4</v>
      </c>
      <c r="G236" s="10">
        <v>0</v>
      </c>
      <c r="H236" s="10">
        <v>0</v>
      </c>
      <c r="I236" s="10">
        <v>0</v>
      </c>
      <c r="J236" s="10">
        <v>0</v>
      </c>
    </row>
    <row r="237" spans="1:10">
      <c r="A237" t="s">
        <v>51</v>
      </c>
      <c r="B237" t="s">
        <v>16</v>
      </c>
      <c r="C237" t="s">
        <v>21</v>
      </c>
      <c r="D237" t="s">
        <v>18</v>
      </c>
      <c r="E237">
        <v>0</v>
      </c>
      <c r="F237" s="10">
        <v>200727.4</v>
      </c>
      <c r="G237" s="10">
        <v>0</v>
      </c>
      <c r="H237" s="10">
        <v>0</v>
      </c>
      <c r="I237" s="10">
        <v>0</v>
      </c>
      <c r="J237" s="10">
        <v>0</v>
      </c>
    </row>
    <row r="238" spans="1:10">
      <c r="A238" t="s">
        <v>51</v>
      </c>
      <c r="B238" t="s">
        <v>16</v>
      </c>
      <c r="C238" t="s">
        <v>21</v>
      </c>
      <c r="D238" t="s">
        <v>18</v>
      </c>
      <c r="E238">
        <v>0</v>
      </c>
      <c r="F238" s="10">
        <v>200727.4</v>
      </c>
      <c r="G238" s="10">
        <v>0</v>
      </c>
      <c r="H238" s="10">
        <v>0</v>
      </c>
      <c r="I238" s="10">
        <v>0</v>
      </c>
      <c r="J238" s="10">
        <v>0</v>
      </c>
    </row>
    <row r="239" spans="1:10">
      <c r="A239" t="s">
        <v>51</v>
      </c>
      <c r="B239" t="s">
        <v>16</v>
      </c>
      <c r="C239" t="s">
        <v>21</v>
      </c>
      <c r="D239" t="s">
        <v>18</v>
      </c>
      <c r="E239">
        <v>0</v>
      </c>
      <c r="F239" s="10">
        <v>0</v>
      </c>
      <c r="G239" s="10">
        <v>57139.25</v>
      </c>
      <c r="H239" s="10">
        <v>0</v>
      </c>
      <c r="I239" s="10">
        <v>57139.25</v>
      </c>
      <c r="J239" s="10">
        <v>0</v>
      </c>
    </row>
    <row r="240" spans="1:10">
      <c r="A240" t="s">
        <v>51</v>
      </c>
      <c r="B240" t="s">
        <v>16</v>
      </c>
      <c r="C240" t="s">
        <v>21</v>
      </c>
      <c r="D240" t="s">
        <v>18</v>
      </c>
      <c r="E240">
        <v>0</v>
      </c>
      <c r="F240" s="10">
        <v>0</v>
      </c>
      <c r="G240" s="10">
        <v>57139.25</v>
      </c>
      <c r="H240" s="10">
        <v>0</v>
      </c>
      <c r="I240" s="10">
        <v>57139.25</v>
      </c>
      <c r="J240" s="10">
        <v>0</v>
      </c>
    </row>
    <row r="241" spans="1:10">
      <c r="A241" t="s">
        <v>51</v>
      </c>
      <c r="B241" t="s">
        <v>16</v>
      </c>
      <c r="C241" t="s">
        <v>21</v>
      </c>
      <c r="D241" t="s">
        <v>18</v>
      </c>
      <c r="E241">
        <v>0</v>
      </c>
      <c r="F241" s="10">
        <v>0</v>
      </c>
      <c r="G241" s="10">
        <v>292903</v>
      </c>
      <c r="H241" s="10">
        <v>0</v>
      </c>
      <c r="I241" s="10">
        <v>0</v>
      </c>
      <c r="J241" s="10">
        <v>0</v>
      </c>
    </row>
    <row r="242" spans="1:10">
      <c r="A242" t="s">
        <v>51</v>
      </c>
      <c r="B242" t="s">
        <v>16</v>
      </c>
      <c r="C242" t="s">
        <v>21</v>
      </c>
      <c r="D242" t="s">
        <v>18</v>
      </c>
      <c r="E242">
        <v>0</v>
      </c>
      <c r="F242" s="10">
        <v>0</v>
      </c>
      <c r="G242" s="10">
        <v>292903</v>
      </c>
      <c r="H242" s="10">
        <v>0</v>
      </c>
      <c r="I242" s="10">
        <v>0</v>
      </c>
      <c r="J242" s="10">
        <v>0</v>
      </c>
    </row>
    <row r="243" spans="1:10">
      <c r="A243" t="s">
        <v>52</v>
      </c>
      <c r="B243" t="s">
        <v>16</v>
      </c>
      <c r="C243" t="s">
        <v>21</v>
      </c>
      <c r="D243" t="s">
        <v>18</v>
      </c>
      <c r="E243">
        <v>1</v>
      </c>
      <c r="F243" s="10">
        <v>0</v>
      </c>
      <c r="G243" s="10">
        <v>121150</v>
      </c>
      <c r="H243" s="10">
        <v>0</v>
      </c>
      <c r="I243" s="10">
        <v>0</v>
      </c>
      <c r="J243" s="10">
        <v>0</v>
      </c>
    </row>
    <row r="244" spans="1:10">
      <c r="A244" t="s">
        <v>52</v>
      </c>
      <c r="B244" t="s">
        <v>16</v>
      </c>
      <c r="C244" t="s">
        <v>21</v>
      </c>
      <c r="D244" t="s">
        <v>18</v>
      </c>
      <c r="E244">
        <v>1</v>
      </c>
      <c r="F244" s="10">
        <v>0</v>
      </c>
      <c r="G244" s="10">
        <v>121150</v>
      </c>
      <c r="H244" s="10">
        <v>0</v>
      </c>
      <c r="I244" s="10">
        <v>0</v>
      </c>
      <c r="J244" s="10">
        <v>0</v>
      </c>
    </row>
    <row r="245" spans="1:10">
      <c r="A245" t="s">
        <v>52</v>
      </c>
      <c r="B245" t="s">
        <v>16</v>
      </c>
      <c r="C245" t="s">
        <v>21</v>
      </c>
      <c r="D245" t="s">
        <v>18</v>
      </c>
      <c r="E245">
        <v>1</v>
      </c>
      <c r="F245" s="10">
        <v>0</v>
      </c>
      <c r="G245" s="10">
        <v>121150</v>
      </c>
      <c r="H245" s="10">
        <v>0</v>
      </c>
      <c r="I245" s="10">
        <v>0</v>
      </c>
      <c r="J245" s="10">
        <v>0</v>
      </c>
    </row>
    <row r="246" spans="1:10">
      <c r="A246" t="s">
        <v>52</v>
      </c>
      <c r="B246" t="s">
        <v>16</v>
      </c>
      <c r="C246" t="s">
        <v>21</v>
      </c>
      <c r="D246" t="s">
        <v>18</v>
      </c>
      <c r="E246">
        <v>1</v>
      </c>
      <c r="F246" s="10">
        <v>121150</v>
      </c>
      <c r="G246" s="10">
        <v>0</v>
      </c>
      <c r="H246" s="10">
        <v>0</v>
      </c>
      <c r="I246" s="10">
        <v>0</v>
      </c>
      <c r="J246" s="10">
        <v>0</v>
      </c>
    </row>
    <row r="247" spans="1:10">
      <c r="A247" t="s">
        <v>52</v>
      </c>
      <c r="B247" t="s">
        <v>16</v>
      </c>
      <c r="C247" t="s">
        <v>21</v>
      </c>
      <c r="D247" t="s">
        <v>18</v>
      </c>
      <c r="E247">
        <v>1</v>
      </c>
      <c r="F247" s="10">
        <v>0</v>
      </c>
      <c r="G247" s="10">
        <v>121150</v>
      </c>
      <c r="H247" s="10">
        <v>0</v>
      </c>
      <c r="I247" s="10">
        <v>0</v>
      </c>
      <c r="J247" s="10">
        <v>0</v>
      </c>
    </row>
    <row r="248" spans="1:10">
      <c r="A248" t="s">
        <v>52</v>
      </c>
      <c r="B248" t="s">
        <v>16</v>
      </c>
      <c r="C248" t="s">
        <v>21</v>
      </c>
      <c r="D248" t="s">
        <v>18</v>
      </c>
      <c r="E248">
        <v>1</v>
      </c>
      <c r="F248" s="10">
        <v>0</v>
      </c>
      <c r="G248" s="10">
        <v>131416.66666666666</v>
      </c>
      <c r="H248" s="10">
        <v>0</v>
      </c>
      <c r="I248" s="10">
        <v>0</v>
      </c>
      <c r="J248" s="10">
        <v>0</v>
      </c>
    </row>
    <row r="249" spans="1:10">
      <c r="A249" t="s">
        <v>52</v>
      </c>
      <c r="B249" t="s">
        <v>16</v>
      </c>
      <c r="C249" t="s">
        <v>21</v>
      </c>
      <c r="D249" t="s">
        <v>18</v>
      </c>
      <c r="E249">
        <v>1</v>
      </c>
      <c r="F249" s="10">
        <v>0</v>
      </c>
      <c r="G249" s="10">
        <v>131416.66666666666</v>
      </c>
      <c r="H249" s="10">
        <v>0</v>
      </c>
      <c r="I249" s="10">
        <v>0</v>
      </c>
      <c r="J249" s="10">
        <v>0</v>
      </c>
    </row>
    <row r="250" spans="1:10">
      <c r="A250" t="s">
        <v>52</v>
      </c>
      <c r="B250" t="s">
        <v>16</v>
      </c>
      <c r="C250" t="s">
        <v>21</v>
      </c>
      <c r="D250" t="s">
        <v>18</v>
      </c>
      <c r="E250">
        <v>1</v>
      </c>
      <c r="F250" s="10">
        <v>0</v>
      </c>
      <c r="G250" s="10">
        <v>131416.66666666666</v>
      </c>
      <c r="H250" s="10">
        <v>0</v>
      </c>
      <c r="I250" s="10">
        <v>0</v>
      </c>
      <c r="J250" s="10">
        <v>0</v>
      </c>
    </row>
    <row r="251" spans="1:10">
      <c r="A251" t="s">
        <v>53</v>
      </c>
      <c r="B251" t="s">
        <v>20</v>
      </c>
      <c r="C251" t="s">
        <v>21</v>
      </c>
      <c r="D251" t="s">
        <v>18</v>
      </c>
      <c r="E251">
        <v>1</v>
      </c>
      <c r="F251" s="10">
        <v>0</v>
      </c>
      <c r="G251" s="10">
        <v>0</v>
      </c>
      <c r="H251" s="10">
        <v>0</v>
      </c>
      <c r="I251" s="10">
        <v>0</v>
      </c>
      <c r="J251" s="10">
        <v>183687.4</v>
      </c>
    </row>
    <row r="252" spans="1:10">
      <c r="A252" t="s">
        <v>53</v>
      </c>
      <c r="B252" t="s">
        <v>20</v>
      </c>
      <c r="C252" t="s">
        <v>21</v>
      </c>
      <c r="D252" t="s">
        <v>18</v>
      </c>
      <c r="E252">
        <v>1</v>
      </c>
      <c r="F252" s="10">
        <v>183687.4</v>
      </c>
      <c r="G252" s="10">
        <v>0</v>
      </c>
      <c r="H252" s="10">
        <v>0</v>
      </c>
      <c r="I252" s="10">
        <v>0</v>
      </c>
      <c r="J252" s="10">
        <v>0</v>
      </c>
    </row>
    <row r="253" spans="1:10">
      <c r="A253" t="s">
        <v>53</v>
      </c>
      <c r="B253" t="s">
        <v>20</v>
      </c>
      <c r="C253" t="s">
        <v>21</v>
      </c>
      <c r="D253" t="s">
        <v>18</v>
      </c>
      <c r="E253">
        <v>1</v>
      </c>
      <c r="F253" s="10">
        <v>0</v>
      </c>
      <c r="G253" s="10">
        <v>0</v>
      </c>
      <c r="H253" s="10">
        <v>0</v>
      </c>
      <c r="I253" s="10">
        <v>0</v>
      </c>
      <c r="J253" s="10">
        <v>183687.4</v>
      </c>
    </row>
    <row r="254" spans="1:10">
      <c r="A254" t="s">
        <v>53</v>
      </c>
      <c r="B254" t="s">
        <v>20</v>
      </c>
      <c r="C254" t="s">
        <v>21</v>
      </c>
      <c r="D254" t="s">
        <v>18</v>
      </c>
      <c r="E254">
        <v>1</v>
      </c>
      <c r="F254" s="10">
        <v>0</v>
      </c>
      <c r="G254" s="10">
        <v>0</v>
      </c>
      <c r="H254" s="10">
        <v>0</v>
      </c>
      <c r="I254" s="10">
        <v>0</v>
      </c>
      <c r="J254" s="10">
        <v>183687.4</v>
      </c>
    </row>
    <row r="255" spans="1:10">
      <c r="A255" t="s">
        <v>53</v>
      </c>
      <c r="B255" t="s">
        <v>20</v>
      </c>
      <c r="C255" t="s">
        <v>21</v>
      </c>
      <c r="D255" t="s">
        <v>18</v>
      </c>
      <c r="E255">
        <v>1</v>
      </c>
      <c r="F255" s="10">
        <v>0</v>
      </c>
      <c r="G255" s="10">
        <v>0</v>
      </c>
      <c r="H255" s="10">
        <v>0</v>
      </c>
      <c r="I255" s="10">
        <v>0</v>
      </c>
      <c r="J255" s="10">
        <v>183687.4</v>
      </c>
    </row>
    <row r="256" spans="1:10">
      <c r="A256" t="s">
        <v>54</v>
      </c>
      <c r="B256" t="s">
        <v>27</v>
      </c>
      <c r="C256" t="s">
        <v>21</v>
      </c>
      <c r="D256" t="s">
        <v>22</v>
      </c>
      <c r="E256">
        <v>1</v>
      </c>
      <c r="F256" s="10">
        <v>58333.333333333336</v>
      </c>
      <c r="G256" s="10">
        <v>58333.333333333336</v>
      </c>
      <c r="H256" s="10">
        <v>0</v>
      </c>
      <c r="I256" s="10">
        <v>0</v>
      </c>
      <c r="J256" s="10">
        <v>0</v>
      </c>
    </row>
    <row r="257" spans="1:10">
      <c r="A257" t="s">
        <v>54</v>
      </c>
      <c r="B257" t="s">
        <v>27</v>
      </c>
      <c r="C257" t="s">
        <v>21</v>
      </c>
      <c r="D257" t="s">
        <v>22</v>
      </c>
      <c r="E257">
        <v>1</v>
      </c>
      <c r="F257" s="10">
        <v>58333.333333333336</v>
      </c>
      <c r="G257" s="10">
        <v>58333.333333333336</v>
      </c>
      <c r="H257" s="10">
        <v>0</v>
      </c>
      <c r="I257" s="10">
        <v>0</v>
      </c>
      <c r="J257" s="10">
        <v>0</v>
      </c>
    </row>
    <row r="258" spans="1:10">
      <c r="A258" t="s">
        <v>54</v>
      </c>
      <c r="B258" t="s">
        <v>27</v>
      </c>
      <c r="C258" t="s">
        <v>21</v>
      </c>
      <c r="D258" t="s">
        <v>22</v>
      </c>
      <c r="E258">
        <v>1</v>
      </c>
      <c r="F258" s="10">
        <v>0</v>
      </c>
      <c r="G258" s="10">
        <v>0</v>
      </c>
      <c r="H258" s="10">
        <v>0</v>
      </c>
      <c r="I258" s="10">
        <v>0</v>
      </c>
      <c r="J258" s="10">
        <v>116666.66666666667</v>
      </c>
    </row>
    <row r="259" spans="1:10">
      <c r="A259" t="s">
        <v>54</v>
      </c>
      <c r="B259" t="s">
        <v>27</v>
      </c>
      <c r="C259" t="s">
        <v>21</v>
      </c>
      <c r="D259" t="s">
        <v>22</v>
      </c>
      <c r="E259">
        <v>1</v>
      </c>
      <c r="F259" s="10">
        <v>183333.33333333334</v>
      </c>
      <c r="G259" s="10">
        <v>0</v>
      </c>
      <c r="H259" s="10">
        <v>0</v>
      </c>
      <c r="I259" s="10">
        <v>0</v>
      </c>
      <c r="J259" s="10">
        <v>0</v>
      </c>
    </row>
    <row r="260" spans="1:10">
      <c r="A260" t="s">
        <v>54</v>
      </c>
      <c r="B260" t="s">
        <v>27</v>
      </c>
      <c r="C260" t="s">
        <v>21</v>
      </c>
      <c r="D260" t="s">
        <v>22</v>
      </c>
      <c r="E260">
        <v>1</v>
      </c>
      <c r="F260" s="10">
        <v>183333.33333333334</v>
      </c>
      <c r="G260" s="10">
        <v>0</v>
      </c>
      <c r="H260" s="10">
        <v>0</v>
      </c>
      <c r="I260" s="10">
        <v>0</v>
      </c>
      <c r="J260" s="10">
        <v>0</v>
      </c>
    </row>
    <row r="261" spans="1:10">
      <c r="A261" t="s">
        <v>54</v>
      </c>
      <c r="B261" t="s">
        <v>27</v>
      </c>
      <c r="C261" t="s">
        <v>21</v>
      </c>
      <c r="D261" t="s">
        <v>22</v>
      </c>
      <c r="E261">
        <v>1</v>
      </c>
      <c r="F261" s="10">
        <v>183333.33333333334</v>
      </c>
      <c r="G261" s="10">
        <v>0</v>
      </c>
      <c r="H261" s="10">
        <v>0</v>
      </c>
      <c r="I261" s="10">
        <v>0</v>
      </c>
      <c r="J261" s="10">
        <v>0</v>
      </c>
    </row>
    <row r="262" spans="1:10">
      <c r="A262" t="s">
        <v>54</v>
      </c>
      <c r="B262" t="s">
        <v>27</v>
      </c>
      <c r="C262" t="s">
        <v>21</v>
      </c>
      <c r="D262" t="s">
        <v>22</v>
      </c>
      <c r="E262">
        <v>1</v>
      </c>
      <c r="F262" s="10">
        <v>0</v>
      </c>
      <c r="G262" s="10">
        <v>133333.33333333334</v>
      </c>
      <c r="H262" s="10">
        <v>0</v>
      </c>
      <c r="I262" s="10">
        <v>0</v>
      </c>
      <c r="J262" s="10">
        <v>0</v>
      </c>
    </row>
    <row r="263" spans="1:10">
      <c r="A263" t="s">
        <v>54</v>
      </c>
      <c r="B263" t="s">
        <v>27</v>
      </c>
      <c r="C263" t="s">
        <v>21</v>
      </c>
      <c r="D263" t="s">
        <v>22</v>
      </c>
      <c r="E263">
        <v>1</v>
      </c>
      <c r="F263" s="10">
        <v>0</v>
      </c>
      <c r="G263" s="10">
        <v>133333.33333333334</v>
      </c>
      <c r="H263" s="10">
        <v>0</v>
      </c>
      <c r="I263" s="10">
        <v>0</v>
      </c>
      <c r="J263" s="10">
        <v>0</v>
      </c>
    </row>
    <row r="264" spans="1:10">
      <c r="A264" t="s">
        <v>54</v>
      </c>
      <c r="B264" t="s">
        <v>27</v>
      </c>
      <c r="C264" t="s">
        <v>21</v>
      </c>
      <c r="D264" t="s">
        <v>22</v>
      </c>
      <c r="E264">
        <v>1</v>
      </c>
      <c r="F264" s="10">
        <v>0</v>
      </c>
      <c r="G264" s="10">
        <v>0</v>
      </c>
      <c r="H264" s="10">
        <v>0</v>
      </c>
      <c r="I264" s="10">
        <v>133333.33333333334</v>
      </c>
      <c r="J264" s="10">
        <v>0</v>
      </c>
    </row>
    <row r="265" spans="1:10">
      <c r="A265" t="s">
        <v>55</v>
      </c>
      <c r="B265" t="s">
        <v>16</v>
      </c>
      <c r="C265" t="s">
        <v>21</v>
      </c>
      <c r="D265" t="s">
        <v>25</v>
      </c>
      <c r="E265">
        <v>0</v>
      </c>
      <c r="F265" s="10">
        <v>115000</v>
      </c>
      <c r="G265" s="10">
        <v>0</v>
      </c>
      <c r="H265" s="10">
        <v>0</v>
      </c>
      <c r="I265" s="10">
        <v>0</v>
      </c>
      <c r="J265" s="10">
        <v>0</v>
      </c>
    </row>
    <row r="266" spans="1:10">
      <c r="A266" t="s">
        <v>55</v>
      </c>
      <c r="B266" t="s">
        <v>16</v>
      </c>
      <c r="C266" t="s">
        <v>21</v>
      </c>
      <c r="D266" t="s">
        <v>25</v>
      </c>
      <c r="E266">
        <v>0</v>
      </c>
      <c r="F266" s="10">
        <v>0</v>
      </c>
      <c r="G266" s="10">
        <v>115000</v>
      </c>
      <c r="H266" s="10">
        <v>0</v>
      </c>
      <c r="I266" s="10">
        <v>0</v>
      </c>
      <c r="J266" s="10">
        <v>0</v>
      </c>
    </row>
    <row r="267" spans="1:10">
      <c r="A267" t="s">
        <v>55</v>
      </c>
      <c r="B267" t="s">
        <v>16</v>
      </c>
      <c r="C267" t="s">
        <v>21</v>
      </c>
      <c r="D267" t="s">
        <v>25</v>
      </c>
      <c r="E267">
        <v>0</v>
      </c>
      <c r="F267" s="10">
        <v>0</v>
      </c>
      <c r="G267" s="10">
        <v>115000</v>
      </c>
      <c r="H267" s="10">
        <v>0</v>
      </c>
      <c r="I267" s="10">
        <v>0</v>
      </c>
      <c r="J267" s="10">
        <v>0</v>
      </c>
    </row>
    <row r="268" spans="1:10">
      <c r="A268" t="s">
        <v>55</v>
      </c>
      <c r="B268" t="s">
        <v>16</v>
      </c>
      <c r="C268" t="s">
        <v>21</v>
      </c>
      <c r="D268" t="s">
        <v>25</v>
      </c>
      <c r="E268">
        <v>0</v>
      </c>
      <c r="F268" s="10">
        <v>0</v>
      </c>
      <c r="G268" s="10">
        <v>115000</v>
      </c>
      <c r="H268" s="10">
        <v>0</v>
      </c>
      <c r="I268" s="10">
        <v>0</v>
      </c>
      <c r="J268" s="10">
        <v>0</v>
      </c>
    </row>
    <row r="269" spans="1:10">
      <c r="A269" t="s">
        <v>55</v>
      </c>
      <c r="B269" t="s">
        <v>16</v>
      </c>
      <c r="C269" t="s">
        <v>21</v>
      </c>
      <c r="D269" t="s">
        <v>25</v>
      </c>
      <c r="E269">
        <v>0</v>
      </c>
      <c r="F269" s="10">
        <v>0</v>
      </c>
      <c r="G269" s="10">
        <v>0</v>
      </c>
      <c r="H269" s="10">
        <v>146666.66666666666</v>
      </c>
      <c r="I269" s="10">
        <v>0</v>
      </c>
      <c r="J269" s="10">
        <v>0</v>
      </c>
    </row>
    <row r="270" spans="1:10">
      <c r="A270" t="s">
        <v>55</v>
      </c>
      <c r="B270" t="s">
        <v>16</v>
      </c>
      <c r="C270" t="s">
        <v>21</v>
      </c>
      <c r="D270" t="s">
        <v>25</v>
      </c>
      <c r="E270">
        <v>0</v>
      </c>
      <c r="F270" s="10">
        <v>0</v>
      </c>
      <c r="G270" s="10">
        <v>0</v>
      </c>
      <c r="H270" s="10">
        <v>146666.66666666666</v>
      </c>
      <c r="I270" s="10">
        <v>0</v>
      </c>
      <c r="J270" s="10">
        <v>0</v>
      </c>
    </row>
    <row r="271" spans="1:10">
      <c r="A271" t="s">
        <v>55</v>
      </c>
      <c r="B271" t="s">
        <v>16</v>
      </c>
      <c r="C271" t="s">
        <v>21</v>
      </c>
      <c r="D271" t="s">
        <v>25</v>
      </c>
      <c r="E271">
        <v>0</v>
      </c>
      <c r="F271" s="10">
        <v>0</v>
      </c>
      <c r="G271" s="10">
        <v>0</v>
      </c>
      <c r="H271" s="10">
        <v>146666.66666666666</v>
      </c>
      <c r="I271" s="10">
        <v>0</v>
      </c>
      <c r="J271" s="10">
        <v>0</v>
      </c>
    </row>
    <row r="272" spans="1:10">
      <c r="A272" t="s">
        <v>55</v>
      </c>
      <c r="B272" t="s">
        <v>16</v>
      </c>
      <c r="C272" t="s">
        <v>21</v>
      </c>
      <c r="D272" t="s">
        <v>25</v>
      </c>
      <c r="E272">
        <v>0</v>
      </c>
      <c r="F272" s="10">
        <v>0</v>
      </c>
      <c r="G272" s="10">
        <v>0</v>
      </c>
      <c r="H272" s="10">
        <v>0</v>
      </c>
      <c r="I272" s="10">
        <v>95000</v>
      </c>
      <c r="J272" s="10">
        <v>0</v>
      </c>
    </row>
    <row r="273" spans="1:10">
      <c r="A273" t="s">
        <v>55</v>
      </c>
      <c r="B273" t="s">
        <v>16</v>
      </c>
      <c r="C273" t="s">
        <v>21</v>
      </c>
      <c r="D273" t="s">
        <v>25</v>
      </c>
      <c r="E273">
        <v>0</v>
      </c>
      <c r="F273" s="10">
        <v>0</v>
      </c>
      <c r="G273" s="10">
        <v>0</v>
      </c>
      <c r="H273" s="10">
        <v>0</v>
      </c>
      <c r="I273" s="10">
        <v>95000</v>
      </c>
      <c r="J273" s="10">
        <v>0</v>
      </c>
    </row>
    <row r="274" spans="1:10">
      <c r="A274" t="s">
        <v>56</v>
      </c>
      <c r="B274" t="s">
        <v>27</v>
      </c>
      <c r="C274" t="s">
        <v>24</v>
      </c>
      <c r="D274" t="s">
        <v>25</v>
      </c>
      <c r="E274">
        <v>0</v>
      </c>
      <c r="F274" s="10">
        <v>0</v>
      </c>
      <c r="G274" s="10">
        <v>0</v>
      </c>
      <c r="H274" s="10">
        <v>0</v>
      </c>
      <c r="I274" s="10">
        <v>0</v>
      </c>
      <c r="J274" s="10">
        <v>37559.166666666664</v>
      </c>
    </row>
    <row r="275" spans="1:10">
      <c r="A275" t="s">
        <v>56</v>
      </c>
      <c r="B275" t="s">
        <v>27</v>
      </c>
      <c r="C275" t="s">
        <v>24</v>
      </c>
      <c r="D275" t="s">
        <v>25</v>
      </c>
      <c r="E275">
        <v>0</v>
      </c>
      <c r="F275" s="10">
        <v>0</v>
      </c>
      <c r="G275" s="10">
        <v>0</v>
      </c>
      <c r="H275" s="10">
        <v>0</v>
      </c>
      <c r="I275" s="10">
        <v>0</v>
      </c>
      <c r="J275" s="10">
        <v>37559.166666666664</v>
      </c>
    </row>
    <row r="276" spans="1:10">
      <c r="A276" t="s">
        <v>56</v>
      </c>
      <c r="B276" t="s">
        <v>27</v>
      </c>
      <c r="C276" t="s">
        <v>24</v>
      </c>
      <c r="D276" t="s">
        <v>25</v>
      </c>
      <c r="E276">
        <v>0</v>
      </c>
      <c r="F276" s="10">
        <v>0</v>
      </c>
      <c r="G276" s="10">
        <v>0</v>
      </c>
      <c r="H276" s="10">
        <v>0</v>
      </c>
      <c r="I276" s="10">
        <v>0</v>
      </c>
      <c r="J276" s="10">
        <v>37559.166666666664</v>
      </c>
    </row>
    <row r="277" spans="1:10">
      <c r="A277" t="s">
        <v>56</v>
      </c>
      <c r="B277" t="s">
        <v>27</v>
      </c>
      <c r="C277" t="s">
        <v>24</v>
      </c>
      <c r="D277" t="s">
        <v>25</v>
      </c>
      <c r="E277">
        <v>0</v>
      </c>
      <c r="F277" s="10">
        <v>0</v>
      </c>
      <c r="G277" s="10">
        <v>0</v>
      </c>
      <c r="H277" s="10">
        <v>0</v>
      </c>
      <c r="I277" s="10">
        <v>0</v>
      </c>
      <c r="J277" s="10">
        <v>37559.166666666664</v>
      </c>
    </row>
    <row r="278" spans="1:10">
      <c r="A278" t="s">
        <v>56</v>
      </c>
      <c r="B278" t="s">
        <v>27</v>
      </c>
      <c r="C278" t="s">
        <v>24</v>
      </c>
      <c r="D278" t="s">
        <v>25</v>
      </c>
      <c r="E278">
        <v>0</v>
      </c>
      <c r="F278" s="10">
        <v>0</v>
      </c>
      <c r="G278" s="10">
        <v>0</v>
      </c>
      <c r="H278" s="10">
        <v>0</v>
      </c>
      <c r="I278" s="10">
        <v>0</v>
      </c>
      <c r="J278" s="10">
        <v>37559.166666666664</v>
      </c>
    </row>
    <row r="279" spans="1:10">
      <c r="A279" t="s">
        <v>56</v>
      </c>
      <c r="B279" t="s">
        <v>27</v>
      </c>
      <c r="C279" t="s">
        <v>24</v>
      </c>
      <c r="D279" t="s">
        <v>25</v>
      </c>
      <c r="E279">
        <v>0</v>
      </c>
      <c r="F279" s="10">
        <v>0</v>
      </c>
      <c r="G279" s="10">
        <v>0</v>
      </c>
      <c r="H279" s="10">
        <v>0</v>
      </c>
      <c r="I279" s="10">
        <v>0</v>
      </c>
      <c r="J279" s="10">
        <v>37559.166666666664</v>
      </c>
    </row>
    <row r="280" spans="1:10">
      <c r="A280" t="s">
        <v>56</v>
      </c>
      <c r="B280" t="s">
        <v>27</v>
      </c>
      <c r="C280" t="s">
        <v>24</v>
      </c>
      <c r="D280" t="s">
        <v>25</v>
      </c>
      <c r="E280">
        <v>0</v>
      </c>
      <c r="F280" s="10">
        <v>94185</v>
      </c>
      <c r="G280" s="10">
        <v>0</v>
      </c>
      <c r="H280" s="10">
        <v>0</v>
      </c>
      <c r="I280" s="10">
        <v>0</v>
      </c>
      <c r="J280" s="10">
        <v>0</v>
      </c>
    </row>
    <row r="281" spans="1:10">
      <c r="A281" t="s">
        <v>56</v>
      </c>
      <c r="B281" t="s">
        <v>27</v>
      </c>
      <c r="C281" t="s">
        <v>24</v>
      </c>
      <c r="D281" t="s">
        <v>25</v>
      </c>
      <c r="E281">
        <v>0</v>
      </c>
      <c r="F281" s="10">
        <v>94185</v>
      </c>
      <c r="G281" s="10">
        <v>0</v>
      </c>
      <c r="H281" s="10">
        <v>0</v>
      </c>
      <c r="I281" s="10">
        <v>0</v>
      </c>
      <c r="J281" s="10">
        <v>0</v>
      </c>
    </row>
    <row r="282" spans="1:10">
      <c r="A282" t="s">
        <v>56</v>
      </c>
      <c r="B282" t="s">
        <v>27</v>
      </c>
      <c r="C282" t="s">
        <v>24</v>
      </c>
      <c r="D282" t="s">
        <v>25</v>
      </c>
      <c r="E282">
        <v>0</v>
      </c>
      <c r="F282" s="10">
        <v>94185</v>
      </c>
      <c r="G282" s="10">
        <v>0</v>
      </c>
      <c r="H282" s="10">
        <v>0</v>
      </c>
      <c r="I282" s="10">
        <v>0</v>
      </c>
      <c r="J282" s="10">
        <v>0</v>
      </c>
    </row>
    <row r="283" spans="1:10">
      <c r="A283" t="s">
        <v>56</v>
      </c>
      <c r="B283" t="s">
        <v>27</v>
      </c>
      <c r="C283" t="s">
        <v>24</v>
      </c>
      <c r="D283" t="s">
        <v>25</v>
      </c>
      <c r="E283">
        <v>0</v>
      </c>
      <c r="F283" s="10">
        <v>0</v>
      </c>
      <c r="G283" s="10">
        <v>0</v>
      </c>
      <c r="H283" s="10">
        <v>56511</v>
      </c>
      <c r="I283" s="10">
        <v>0</v>
      </c>
      <c r="J283" s="10">
        <v>0</v>
      </c>
    </row>
    <row r="284" spans="1:10">
      <c r="A284" t="s">
        <v>56</v>
      </c>
      <c r="B284" t="s">
        <v>27</v>
      </c>
      <c r="C284" t="s">
        <v>24</v>
      </c>
      <c r="D284" t="s">
        <v>25</v>
      </c>
      <c r="E284">
        <v>0</v>
      </c>
      <c r="F284" s="10">
        <v>0</v>
      </c>
      <c r="G284" s="10">
        <v>0</v>
      </c>
      <c r="H284" s="10">
        <v>56511</v>
      </c>
      <c r="I284" s="10">
        <v>0</v>
      </c>
      <c r="J284" s="10">
        <v>0</v>
      </c>
    </row>
    <row r="285" spans="1:10">
      <c r="A285" t="s">
        <v>56</v>
      </c>
      <c r="B285" t="s">
        <v>27</v>
      </c>
      <c r="C285" t="s">
        <v>24</v>
      </c>
      <c r="D285" t="s">
        <v>25</v>
      </c>
      <c r="E285">
        <v>0</v>
      </c>
      <c r="F285" s="10">
        <v>0</v>
      </c>
      <c r="G285" s="10">
        <v>0</v>
      </c>
      <c r="H285" s="10">
        <v>55371</v>
      </c>
      <c r="I285" s="10">
        <v>0</v>
      </c>
      <c r="J285" s="10">
        <v>0</v>
      </c>
    </row>
    <row r="286" spans="1:10">
      <c r="A286" t="s">
        <v>56</v>
      </c>
      <c r="B286" t="s">
        <v>27</v>
      </c>
      <c r="C286" t="s">
        <v>24</v>
      </c>
      <c r="D286" t="s">
        <v>25</v>
      </c>
      <c r="E286">
        <v>0</v>
      </c>
      <c r="F286" s="10">
        <v>0</v>
      </c>
      <c r="G286" s="10">
        <v>0</v>
      </c>
      <c r="H286" s="10">
        <v>55371</v>
      </c>
      <c r="I286" s="10">
        <v>0</v>
      </c>
      <c r="J286" s="10">
        <v>0</v>
      </c>
    </row>
    <row r="287" spans="1:10">
      <c r="A287" t="s">
        <v>56</v>
      </c>
      <c r="B287" t="s">
        <v>27</v>
      </c>
      <c r="C287" t="s">
        <v>24</v>
      </c>
      <c r="D287" t="s">
        <v>25</v>
      </c>
      <c r="E287">
        <v>0</v>
      </c>
      <c r="F287" s="10">
        <v>0</v>
      </c>
      <c r="G287" s="10">
        <v>0</v>
      </c>
      <c r="H287" s="10">
        <v>55371</v>
      </c>
      <c r="I287" s="10">
        <v>0</v>
      </c>
      <c r="J287" s="10">
        <v>0</v>
      </c>
    </row>
    <row r="288" spans="1:10">
      <c r="A288" t="s">
        <v>57</v>
      </c>
      <c r="B288" t="s">
        <v>20</v>
      </c>
      <c r="C288" t="s">
        <v>46</v>
      </c>
      <c r="D288" t="s">
        <v>25</v>
      </c>
      <c r="E288">
        <v>0</v>
      </c>
      <c r="F288" s="10">
        <v>0</v>
      </c>
      <c r="G288" s="10">
        <v>0</v>
      </c>
      <c r="H288" s="10">
        <v>0</v>
      </c>
      <c r="I288" s="10">
        <v>0</v>
      </c>
      <c r="J288" s="10">
        <v>28000</v>
      </c>
    </row>
    <row r="289" spans="1:10">
      <c r="A289" t="s">
        <v>57</v>
      </c>
      <c r="B289" t="s">
        <v>20</v>
      </c>
      <c r="C289" t="s">
        <v>46</v>
      </c>
      <c r="D289" t="s">
        <v>25</v>
      </c>
      <c r="E289">
        <v>0</v>
      </c>
      <c r="F289" s="10">
        <v>0</v>
      </c>
      <c r="G289" s="10">
        <v>0</v>
      </c>
      <c r="H289" s="10">
        <v>0</v>
      </c>
      <c r="I289" s="10">
        <v>0</v>
      </c>
      <c r="J289" s="10">
        <v>28000</v>
      </c>
    </row>
    <row r="290" spans="1:10">
      <c r="A290" t="s">
        <v>57</v>
      </c>
      <c r="B290" t="s">
        <v>20</v>
      </c>
      <c r="C290" t="s">
        <v>46</v>
      </c>
      <c r="D290" t="s">
        <v>25</v>
      </c>
      <c r="E290">
        <v>0</v>
      </c>
      <c r="F290" s="10">
        <v>0</v>
      </c>
      <c r="G290" s="10">
        <v>0</v>
      </c>
      <c r="H290" s="10">
        <v>0</v>
      </c>
      <c r="I290" s="10">
        <v>0</v>
      </c>
      <c r="J290" s="10">
        <v>28000</v>
      </c>
    </row>
    <row r="291" spans="1:10">
      <c r="A291" t="s">
        <v>57</v>
      </c>
      <c r="B291" t="s">
        <v>20</v>
      </c>
      <c r="C291" t="s">
        <v>46</v>
      </c>
      <c r="D291" t="s">
        <v>25</v>
      </c>
      <c r="E291">
        <v>0</v>
      </c>
      <c r="F291" s="10">
        <v>0</v>
      </c>
      <c r="G291" s="10">
        <v>0</v>
      </c>
      <c r="H291" s="10">
        <v>0</v>
      </c>
      <c r="I291" s="10">
        <v>0</v>
      </c>
      <c r="J291" s="10">
        <v>28000</v>
      </c>
    </row>
    <row r="292" spans="1:10">
      <c r="A292" t="s">
        <v>57</v>
      </c>
      <c r="B292" t="s">
        <v>20</v>
      </c>
      <c r="C292" t="s">
        <v>46</v>
      </c>
      <c r="D292" t="s">
        <v>25</v>
      </c>
      <c r="E292">
        <v>0</v>
      </c>
      <c r="F292" s="10">
        <v>0</v>
      </c>
      <c r="G292" s="10">
        <v>0</v>
      </c>
      <c r="H292" s="10">
        <v>0</v>
      </c>
      <c r="I292" s="10">
        <v>0</v>
      </c>
      <c r="J292" s="10">
        <v>28000</v>
      </c>
    </row>
    <row r="293" spans="1:10">
      <c r="A293" t="s">
        <v>57</v>
      </c>
      <c r="B293" t="s">
        <v>20</v>
      </c>
      <c r="C293" t="s">
        <v>46</v>
      </c>
      <c r="D293" t="s">
        <v>25</v>
      </c>
      <c r="E293">
        <v>0</v>
      </c>
      <c r="F293" s="10">
        <v>66777.777777777781</v>
      </c>
      <c r="G293" s="10">
        <v>0</v>
      </c>
      <c r="H293" s="10">
        <v>0</v>
      </c>
      <c r="I293" s="10">
        <v>0</v>
      </c>
      <c r="J293" s="10">
        <v>0</v>
      </c>
    </row>
    <row r="294" spans="1:10">
      <c r="A294" t="s">
        <v>57</v>
      </c>
      <c r="B294" t="s">
        <v>20</v>
      </c>
      <c r="C294" t="s">
        <v>46</v>
      </c>
      <c r="D294" t="s">
        <v>25</v>
      </c>
      <c r="E294">
        <v>0</v>
      </c>
      <c r="F294" s="10">
        <v>66777.777777777781</v>
      </c>
      <c r="G294" s="10">
        <v>0</v>
      </c>
      <c r="H294" s="10">
        <v>0</v>
      </c>
      <c r="I294" s="10">
        <v>0</v>
      </c>
      <c r="J294" s="10">
        <v>0</v>
      </c>
    </row>
    <row r="295" spans="1:10">
      <c r="A295" t="s">
        <v>57</v>
      </c>
      <c r="B295" t="s">
        <v>20</v>
      </c>
      <c r="C295" t="s">
        <v>46</v>
      </c>
      <c r="D295" t="s">
        <v>25</v>
      </c>
      <c r="E295">
        <v>0</v>
      </c>
      <c r="F295" s="10">
        <v>66777.777777777781</v>
      </c>
      <c r="G295" s="10">
        <v>0</v>
      </c>
      <c r="H295" s="10">
        <v>0</v>
      </c>
      <c r="I295" s="10">
        <v>0</v>
      </c>
      <c r="J295" s="10">
        <v>0</v>
      </c>
    </row>
    <row r="296" spans="1:10">
      <c r="A296" t="s">
        <v>57</v>
      </c>
      <c r="B296" t="s">
        <v>20</v>
      </c>
      <c r="C296" t="s">
        <v>46</v>
      </c>
      <c r="D296" t="s">
        <v>25</v>
      </c>
      <c r="E296">
        <v>0</v>
      </c>
      <c r="F296" s="10">
        <v>66777.777777777781</v>
      </c>
      <c r="G296" s="10">
        <v>0</v>
      </c>
      <c r="H296" s="10">
        <v>0</v>
      </c>
      <c r="I296" s="10">
        <v>0</v>
      </c>
      <c r="J296" s="10">
        <v>0</v>
      </c>
    </row>
    <row r="297" spans="1:10">
      <c r="A297" t="s">
        <v>57</v>
      </c>
      <c r="B297" t="s">
        <v>20</v>
      </c>
      <c r="C297" t="s">
        <v>46</v>
      </c>
      <c r="D297" t="s">
        <v>25</v>
      </c>
      <c r="E297">
        <v>0</v>
      </c>
      <c r="F297" s="10">
        <v>0</v>
      </c>
      <c r="G297" s="10">
        <v>0</v>
      </c>
      <c r="H297" s="10">
        <v>0</v>
      </c>
      <c r="I297" s="10">
        <v>0</v>
      </c>
      <c r="J297" s="10">
        <v>66777.777777777781</v>
      </c>
    </row>
    <row r="298" spans="1:10">
      <c r="A298" t="s">
        <v>57</v>
      </c>
      <c r="B298" t="s">
        <v>20</v>
      </c>
      <c r="C298" t="s">
        <v>46</v>
      </c>
      <c r="D298" t="s">
        <v>25</v>
      </c>
      <c r="E298">
        <v>0</v>
      </c>
      <c r="F298" s="10">
        <v>66777.777777777781</v>
      </c>
      <c r="G298" s="10">
        <v>0</v>
      </c>
      <c r="H298" s="10">
        <v>0</v>
      </c>
      <c r="I298" s="10">
        <v>0</v>
      </c>
      <c r="J298" s="10">
        <v>0</v>
      </c>
    </row>
    <row r="299" spans="1:10">
      <c r="A299" t="s">
        <v>57</v>
      </c>
      <c r="B299" t="s">
        <v>20</v>
      </c>
      <c r="C299" t="s">
        <v>46</v>
      </c>
      <c r="D299" t="s">
        <v>25</v>
      </c>
      <c r="E299">
        <v>0</v>
      </c>
      <c r="F299" s="10">
        <v>0</v>
      </c>
      <c r="G299" s="10">
        <v>66777.777777777781</v>
      </c>
      <c r="H299" s="10">
        <v>0</v>
      </c>
      <c r="I299" s="10">
        <v>0</v>
      </c>
      <c r="J299" s="10">
        <v>0</v>
      </c>
    </row>
    <row r="300" spans="1:10">
      <c r="A300" t="s">
        <v>57</v>
      </c>
      <c r="B300" t="s">
        <v>20</v>
      </c>
      <c r="C300" t="s">
        <v>46</v>
      </c>
      <c r="D300" t="s">
        <v>25</v>
      </c>
      <c r="E300">
        <v>0</v>
      </c>
      <c r="F300" s="10">
        <v>0</v>
      </c>
      <c r="G300" s="10">
        <v>0</v>
      </c>
      <c r="H300" s="10">
        <v>0</v>
      </c>
      <c r="I300" s="10">
        <v>0</v>
      </c>
      <c r="J300" s="10">
        <v>66777.777777777781</v>
      </c>
    </row>
    <row r="301" spans="1:10">
      <c r="A301" t="s">
        <v>57</v>
      </c>
      <c r="B301" t="s">
        <v>20</v>
      </c>
      <c r="C301" t="s">
        <v>46</v>
      </c>
      <c r="D301" t="s">
        <v>25</v>
      </c>
      <c r="E301">
        <v>0</v>
      </c>
      <c r="F301" s="10">
        <v>0</v>
      </c>
      <c r="G301" s="10">
        <v>0</v>
      </c>
      <c r="H301" s="10">
        <v>0</v>
      </c>
      <c r="I301" s="10">
        <v>0</v>
      </c>
      <c r="J301" s="10">
        <v>66777.777777777781</v>
      </c>
    </row>
    <row r="302" spans="1:10">
      <c r="A302" t="s">
        <v>57</v>
      </c>
      <c r="B302" t="s">
        <v>20</v>
      </c>
      <c r="C302" t="s">
        <v>46</v>
      </c>
      <c r="D302" t="s">
        <v>25</v>
      </c>
      <c r="E302">
        <v>0</v>
      </c>
      <c r="F302" s="10">
        <v>0</v>
      </c>
      <c r="G302" s="10">
        <v>104666.66666666667</v>
      </c>
      <c r="H302" s="10">
        <v>0</v>
      </c>
      <c r="I302" s="10">
        <v>0</v>
      </c>
      <c r="J302" s="10">
        <v>0</v>
      </c>
    </row>
    <row r="303" spans="1:10">
      <c r="A303" t="s">
        <v>57</v>
      </c>
      <c r="B303" t="s">
        <v>20</v>
      </c>
      <c r="C303" t="s">
        <v>46</v>
      </c>
      <c r="D303" t="s">
        <v>25</v>
      </c>
      <c r="E303">
        <v>0</v>
      </c>
      <c r="F303" s="10">
        <v>0</v>
      </c>
      <c r="G303" s="10">
        <v>104666.66666666667</v>
      </c>
      <c r="H303" s="10">
        <v>0</v>
      </c>
      <c r="I303" s="10">
        <v>0</v>
      </c>
      <c r="J303" s="10">
        <v>0</v>
      </c>
    </row>
    <row r="304" spans="1:10">
      <c r="A304" t="s">
        <v>57</v>
      </c>
      <c r="B304" t="s">
        <v>20</v>
      </c>
      <c r="C304" t="s">
        <v>46</v>
      </c>
      <c r="D304" t="s">
        <v>25</v>
      </c>
      <c r="E304">
        <v>0</v>
      </c>
      <c r="F304" s="10">
        <v>0</v>
      </c>
      <c r="G304" s="10">
        <v>0</v>
      </c>
      <c r="H304" s="10">
        <v>0</v>
      </c>
      <c r="I304" s="10">
        <v>0</v>
      </c>
      <c r="J304" s="10">
        <v>104666.66666666667</v>
      </c>
    </row>
    <row r="305" spans="1:10">
      <c r="A305" t="s">
        <v>58</v>
      </c>
      <c r="B305" t="s">
        <v>20</v>
      </c>
      <c r="C305" t="s">
        <v>35</v>
      </c>
      <c r="D305" t="s">
        <v>18</v>
      </c>
      <c r="E305">
        <v>1</v>
      </c>
      <c r="F305" s="10">
        <v>50417.166666666664</v>
      </c>
      <c r="G305" s="10">
        <v>0</v>
      </c>
      <c r="H305" s="10">
        <v>0</v>
      </c>
      <c r="I305" s="10">
        <v>0</v>
      </c>
      <c r="J305" s="10">
        <v>0</v>
      </c>
    </row>
    <row r="306" spans="1:10">
      <c r="A306" t="s">
        <v>58</v>
      </c>
      <c r="B306" t="s">
        <v>20</v>
      </c>
      <c r="C306" t="s">
        <v>35</v>
      </c>
      <c r="D306" t="s">
        <v>18</v>
      </c>
      <c r="E306">
        <v>1</v>
      </c>
      <c r="F306" s="10">
        <v>50417.166666666664</v>
      </c>
      <c r="G306" s="10">
        <v>0</v>
      </c>
      <c r="H306" s="10">
        <v>0</v>
      </c>
      <c r="I306" s="10">
        <v>0</v>
      </c>
      <c r="J306" s="10">
        <v>0</v>
      </c>
    </row>
    <row r="307" spans="1:10">
      <c r="A307" t="s">
        <v>58</v>
      </c>
      <c r="B307" t="s">
        <v>20</v>
      </c>
      <c r="C307" t="s">
        <v>35</v>
      </c>
      <c r="D307" t="s">
        <v>18</v>
      </c>
      <c r="E307">
        <v>1</v>
      </c>
      <c r="F307" s="10">
        <v>50417.166666666664</v>
      </c>
      <c r="G307" s="10">
        <v>0</v>
      </c>
      <c r="H307" s="10">
        <v>0</v>
      </c>
      <c r="I307" s="10">
        <v>0</v>
      </c>
      <c r="J307" s="10">
        <v>0</v>
      </c>
    </row>
    <row r="308" spans="1:10">
      <c r="A308" t="s">
        <v>58</v>
      </c>
      <c r="B308" t="s">
        <v>20</v>
      </c>
      <c r="C308" t="s">
        <v>35</v>
      </c>
      <c r="D308" t="s">
        <v>18</v>
      </c>
      <c r="E308">
        <v>1</v>
      </c>
      <c r="F308" s="10">
        <v>25208.583333333332</v>
      </c>
      <c r="G308" s="10">
        <v>25208.583333333332</v>
      </c>
      <c r="H308" s="10">
        <v>0</v>
      </c>
      <c r="I308" s="10">
        <v>0</v>
      </c>
      <c r="J308" s="10">
        <v>0</v>
      </c>
    </row>
    <row r="309" spans="1:10">
      <c r="A309" t="s">
        <v>58</v>
      </c>
      <c r="B309" t="s">
        <v>20</v>
      </c>
      <c r="C309" t="s">
        <v>35</v>
      </c>
      <c r="D309" t="s">
        <v>18</v>
      </c>
      <c r="E309">
        <v>1</v>
      </c>
      <c r="F309" s="10">
        <v>50417.166666666664</v>
      </c>
      <c r="G309" s="10">
        <v>0</v>
      </c>
      <c r="H309" s="10">
        <v>0</v>
      </c>
      <c r="I309" s="10">
        <v>0</v>
      </c>
      <c r="J309" s="10">
        <v>0</v>
      </c>
    </row>
    <row r="310" spans="1:10">
      <c r="A310" t="s">
        <v>58</v>
      </c>
      <c r="B310" t="s">
        <v>20</v>
      </c>
      <c r="C310" t="s">
        <v>35</v>
      </c>
      <c r="D310" t="s">
        <v>18</v>
      </c>
      <c r="E310">
        <v>1</v>
      </c>
      <c r="F310" s="10">
        <v>0</v>
      </c>
      <c r="G310" s="10">
        <v>50417.166666666664</v>
      </c>
      <c r="H310" s="10">
        <v>0</v>
      </c>
      <c r="I310" s="10">
        <v>0</v>
      </c>
      <c r="J310" s="10">
        <v>0</v>
      </c>
    </row>
    <row r="311" spans="1:10">
      <c r="A311" t="s">
        <v>58</v>
      </c>
      <c r="B311" t="s">
        <v>20</v>
      </c>
      <c r="C311" t="s">
        <v>35</v>
      </c>
      <c r="D311" t="s">
        <v>18</v>
      </c>
      <c r="E311">
        <v>1</v>
      </c>
      <c r="F311" s="10">
        <v>88924.333333333328</v>
      </c>
      <c r="G311" s="10">
        <v>0</v>
      </c>
      <c r="H311" s="10">
        <v>0</v>
      </c>
      <c r="I311" s="10">
        <v>0</v>
      </c>
      <c r="J311" s="10">
        <v>0</v>
      </c>
    </row>
    <row r="312" spans="1:10">
      <c r="A312" t="s">
        <v>58</v>
      </c>
      <c r="B312" t="s">
        <v>20</v>
      </c>
      <c r="C312" t="s">
        <v>35</v>
      </c>
      <c r="D312" t="s">
        <v>18</v>
      </c>
      <c r="E312">
        <v>1</v>
      </c>
      <c r="F312" s="10">
        <v>44462.166666666664</v>
      </c>
      <c r="G312" s="10">
        <v>44462.166666666664</v>
      </c>
      <c r="H312" s="10">
        <v>0</v>
      </c>
      <c r="I312" s="10">
        <v>0</v>
      </c>
      <c r="J312" s="10">
        <v>0</v>
      </c>
    </row>
    <row r="313" spans="1:10">
      <c r="A313" t="s">
        <v>58</v>
      </c>
      <c r="B313" t="s">
        <v>20</v>
      </c>
      <c r="C313" t="s">
        <v>35</v>
      </c>
      <c r="D313" t="s">
        <v>18</v>
      </c>
      <c r="E313">
        <v>1</v>
      </c>
      <c r="F313" s="10">
        <v>88924.333333333328</v>
      </c>
      <c r="G313" s="10">
        <v>0</v>
      </c>
      <c r="H313" s="10">
        <v>0</v>
      </c>
      <c r="I313" s="10">
        <v>0</v>
      </c>
      <c r="J313" s="10">
        <v>0</v>
      </c>
    </row>
    <row r="314" spans="1:10">
      <c r="A314" t="s">
        <v>58</v>
      </c>
      <c r="B314" t="s">
        <v>20</v>
      </c>
      <c r="C314" t="s">
        <v>35</v>
      </c>
      <c r="D314" t="s">
        <v>18</v>
      </c>
      <c r="E314">
        <v>1</v>
      </c>
      <c r="F314" s="10">
        <v>0</v>
      </c>
      <c r="G314" s="10">
        <v>0</v>
      </c>
      <c r="H314" s="10">
        <v>0</v>
      </c>
      <c r="I314" s="10">
        <v>0</v>
      </c>
      <c r="J314" s="10">
        <v>85186.5</v>
      </c>
    </row>
    <row r="315" spans="1:10">
      <c r="A315" t="s">
        <v>58</v>
      </c>
      <c r="B315" t="s">
        <v>20</v>
      </c>
      <c r="C315" t="s">
        <v>35</v>
      </c>
      <c r="D315" t="s">
        <v>18</v>
      </c>
      <c r="E315">
        <v>1</v>
      </c>
      <c r="F315" s="10">
        <v>42593.25</v>
      </c>
      <c r="G315" s="10">
        <v>42593.25</v>
      </c>
      <c r="H315" s="10">
        <v>0</v>
      </c>
      <c r="I315" s="10">
        <v>0</v>
      </c>
      <c r="J315" s="10">
        <v>0</v>
      </c>
    </row>
    <row r="316" spans="1:10">
      <c r="A316" t="s">
        <v>58</v>
      </c>
      <c r="B316" t="s">
        <v>20</v>
      </c>
      <c r="C316" t="s">
        <v>35</v>
      </c>
      <c r="D316" t="s">
        <v>18</v>
      </c>
      <c r="E316">
        <v>1</v>
      </c>
      <c r="F316" s="10">
        <v>85186.5</v>
      </c>
      <c r="G316" s="10">
        <v>0</v>
      </c>
      <c r="H316" s="10">
        <v>0</v>
      </c>
      <c r="I316" s="10">
        <v>0</v>
      </c>
      <c r="J316" s="10">
        <v>0</v>
      </c>
    </row>
    <row r="317" spans="1:10">
      <c r="A317" t="s">
        <v>58</v>
      </c>
      <c r="B317" t="s">
        <v>20</v>
      </c>
      <c r="C317" t="s">
        <v>35</v>
      </c>
      <c r="D317" t="s">
        <v>18</v>
      </c>
      <c r="E317">
        <v>1</v>
      </c>
      <c r="F317" s="10">
        <v>0</v>
      </c>
      <c r="G317" s="10">
        <v>0</v>
      </c>
      <c r="H317" s="10">
        <v>0</v>
      </c>
      <c r="I317" s="10">
        <v>0</v>
      </c>
      <c r="J317" s="10">
        <v>85186.5</v>
      </c>
    </row>
    <row r="318" spans="1:10">
      <c r="A318" t="s">
        <v>59</v>
      </c>
      <c r="B318" t="s">
        <v>16</v>
      </c>
      <c r="C318" t="s">
        <v>17</v>
      </c>
      <c r="D318" t="s">
        <v>18</v>
      </c>
      <c r="E318">
        <v>0</v>
      </c>
      <c r="F318" s="10">
        <v>0</v>
      </c>
      <c r="G318" s="10">
        <v>200713</v>
      </c>
      <c r="H318" s="10">
        <v>0</v>
      </c>
      <c r="I318" s="10">
        <v>0</v>
      </c>
      <c r="J318" s="10">
        <v>0</v>
      </c>
    </row>
    <row r="319" spans="1:10">
      <c r="A319" t="s">
        <v>59</v>
      </c>
      <c r="B319" t="s">
        <v>16</v>
      </c>
      <c r="C319" t="s">
        <v>17</v>
      </c>
      <c r="D319" t="s">
        <v>18</v>
      </c>
      <c r="E319">
        <v>0</v>
      </c>
      <c r="F319" s="10">
        <v>0</v>
      </c>
      <c r="G319" s="10">
        <v>182466.16666666666</v>
      </c>
      <c r="H319" s="10">
        <v>0</v>
      </c>
      <c r="I319" s="10">
        <v>0</v>
      </c>
      <c r="J319" s="10">
        <v>0</v>
      </c>
    </row>
    <row r="320" spans="1:10">
      <c r="A320" t="s">
        <v>59</v>
      </c>
      <c r="B320" t="s">
        <v>16</v>
      </c>
      <c r="C320" t="s">
        <v>17</v>
      </c>
      <c r="D320" t="s">
        <v>18</v>
      </c>
      <c r="E320">
        <v>0</v>
      </c>
      <c r="F320" s="10">
        <v>0</v>
      </c>
      <c r="G320" s="10">
        <v>182466.16666666666</v>
      </c>
      <c r="H320" s="10">
        <v>0</v>
      </c>
      <c r="I320" s="10">
        <v>0</v>
      </c>
      <c r="J320" s="10">
        <v>0</v>
      </c>
    </row>
    <row r="321" spans="1:10">
      <c r="A321" t="s">
        <v>59</v>
      </c>
      <c r="B321" t="s">
        <v>16</v>
      </c>
      <c r="C321" t="s">
        <v>17</v>
      </c>
      <c r="D321" t="s">
        <v>18</v>
      </c>
      <c r="E321">
        <v>0</v>
      </c>
      <c r="F321" s="10">
        <v>0</v>
      </c>
      <c r="G321" s="10">
        <v>182466.16666666666</v>
      </c>
      <c r="H321" s="10">
        <v>0</v>
      </c>
      <c r="I321" s="10">
        <v>0</v>
      </c>
      <c r="J321" s="10">
        <v>0</v>
      </c>
    </row>
    <row r="322" spans="1:10">
      <c r="A322" t="s">
        <v>59</v>
      </c>
      <c r="B322" t="s">
        <v>16</v>
      </c>
      <c r="C322" t="s">
        <v>17</v>
      </c>
      <c r="D322" t="s">
        <v>18</v>
      </c>
      <c r="E322">
        <v>0</v>
      </c>
      <c r="F322" s="10">
        <v>0</v>
      </c>
      <c r="G322" s="10">
        <v>0</v>
      </c>
      <c r="H322" s="10">
        <v>0</v>
      </c>
      <c r="I322" s="10">
        <v>0</v>
      </c>
      <c r="J322" s="10">
        <v>182466.16666666666</v>
      </c>
    </row>
    <row r="323" spans="1:10">
      <c r="A323" t="s">
        <v>59</v>
      </c>
      <c r="B323" t="s">
        <v>16</v>
      </c>
      <c r="C323" t="s">
        <v>17</v>
      </c>
      <c r="D323" t="s">
        <v>18</v>
      </c>
      <c r="E323">
        <v>0</v>
      </c>
      <c r="F323" s="10">
        <v>0</v>
      </c>
      <c r="G323" s="10">
        <v>0</v>
      </c>
      <c r="H323" s="10">
        <v>0</v>
      </c>
      <c r="I323" s="10">
        <v>0</v>
      </c>
      <c r="J323" s="10">
        <v>182466.16666666666</v>
      </c>
    </row>
    <row r="324" spans="1:10">
      <c r="A324" t="s">
        <v>59</v>
      </c>
      <c r="B324" t="s">
        <v>16</v>
      </c>
      <c r="C324" t="s">
        <v>17</v>
      </c>
      <c r="D324" t="s">
        <v>18</v>
      </c>
      <c r="E324">
        <v>0</v>
      </c>
      <c r="F324" s="10">
        <v>0</v>
      </c>
      <c r="G324" s="10">
        <v>0</v>
      </c>
      <c r="H324" s="10">
        <v>0</v>
      </c>
      <c r="I324" s="10">
        <v>0</v>
      </c>
      <c r="J324" s="10">
        <v>182466.16666666666</v>
      </c>
    </row>
    <row r="325" spans="1:10">
      <c r="A325" t="s">
        <v>59</v>
      </c>
      <c r="B325" t="s">
        <v>16</v>
      </c>
      <c r="C325" t="s">
        <v>17</v>
      </c>
      <c r="D325" t="s">
        <v>18</v>
      </c>
      <c r="E325">
        <v>0</v>
      </c>
      <c r="F325" s="10">
        <v>0</v>
      </c>
      <c r="G325" s="10">
        <v>136850</v>
      </c>
      <c r="H325" s="10">
        <v>0</v>
      </c>
      <c r="I325" s="10">
        <v>0</v>
      </c>
      <c r="J325" s="10">
        <v>0</v>
      </c>
    </row>
    <row r="326" spans="1:10">
      <c r="A326" t="s">
        <v>59</v>
      </c>
      <c r="B326" t="s">
        <v>16</v>
      </c>
      <c r="C326" t="s">
        <v>17</v>
      </c>
      <c r="D326" t="s">
        <v>18</v>
      </c>
      <c r="E326">
        <v>0</v>
      </c>
      <c r="F326" s="10">
        <v>0</v>
      </c>
      <c r="G326" s="10">
        <v>0</v>
      </c>
      <c r="H326" s="10">
        <v>0</v>
      </c>
      <c r="I326" s="10">
        <v>0</v>
      </c>
      <c r="J326" s="10">
        <v>228081</v>
      </c>
    </row>
    <row r="327" spans="1:10">
      <c r="A327" t="s">
        <v>60</v>
      </c>
      <c r="B327" t="s">
        <v>20</v>
      </c>
      <c r="C327" t="s">
        <v>21</v>
      </c>
      <c r="D327" t="s">
        <v>18</v>
      </c>
      <c r="E327">
        <v>1</v>
      </c>
      <c r="F327" s="10">
        <v>0</v>
      </c>
      <c r="G327" s="10">
        <v>124150</v>
      </c>
      <c r="H327" s="10">
        <v>124150</v>
      </c>
      <c r="I327" s="10">
        <v>0</v>
      </c>
      <c r="J327" s="10">
        <v>0</v>
      </c>
    </row>
    <row r="328" spans="1:10">
      <c r="A328" t="s">
        <v>60</v>
      </c>
      <c r="B328" t="s">
        <v>20</v>
      </c>
      <c r="C328" t="s">
        <v>21</v>
      </c>
      <c r="D328" t="s">
        <v>18</v>
      </c>
      <c r="E328">
        <v>1</v>
      </c>
      <c r="F328" s="10">
        <v>124150</v>
      </c>
      <c r="G328" s="10">
        <v>0</v>
      </c>
      <c r="H328" s="10">
        <v>124150</v>
      </c>
      <c r="I328" s="10">
        <v>0</v>
      </c>
      <c r="J328" s="10">
        <v>0</v>
      </c>
    </row>
    <row r="329" spans="1:10">
      <c r="A329" t="s">
        <v>60</v>
      </c>
      <c r="B329" t="s">
        <v>20</v>
      </c>
      <c r="C329" t="s">
        <v>21</v>
      </c>
      <c r="D329" t="s">
        <v>18</v>
      </c>
      <c r="E329">
        <v>1</v>
      </c>
      <c r="F329" s="10">
        <v>0</v>
      </c>
      <c r="G329" s="10">
        <v>248300</v>
      </c>
      <c r="H329" s="10">
        <v>0</v>
      </c>
      <c r="I329" s="10">
        <v>0</v>
      </c>
      <c r="J329" s="10">
        <v>0</v>
      </c>
    </row>
    <row r="330" spans="1:10">
      <c r="A330" t="s">
        <v>60</v>
      </c>
      <c r="B330" t="s">
        <v>20</v>
      </c>
      <c r="C330" t="s">
        <v>21</v>
      </c>
      <c r="D330" t="s">
        <v>18</v>
      </c>
      <c r="E330">
        <v>1</v>
      </c>
      <c r="F330" s="10">
        <v>0</v>
      </c>
      <c r="G330" s="10">
        <v>248300</v>
      </c>
      <c r="H330" s="10">
        <v>0</v>
      </c>
      <c r="I330" s="10">
        <v>0</v>
      </c>
      <c r="J330" s="10">
        <v>0</v>
      </c>
    </row>
    <row r="331" spans="1:10">
      <c r="A331" t="s">
        <v>60</v>
      </c>
      <c r="B331" t="s">
        <v>20</v>
      </c>
      <c r="C331" t="s">
        <v>21</v>
      </c>
      <c r="D331" t="s">
        <v>18</v>
      </c>
      <c r="E331">
        <v>1</v>
      </c>
      <c r="F331" s="10">
        <v>0</v>
      </c>
      <c r="G331" s="10">
        <v>248300</v>
      </c>
      <c r="H331" s="10">
        <v>0</v>
      </c>
      <c r="I331" s="10">
        <v>0</v>
      </c>
      <c r="J331" s="10">
        <v>0</v>
      </c>
    </row>
    <row r="332" spans="1:10">
      <c r="A332" t="s">
        <v>61</v>
      </c>
      <c r="B332" t="s">
        <v>27</v>
      </c>
      <c r="C332" t="s">
        <v>21</v>
      </c>
      <c r="D332" t="s">
        <v>18</v>
      </c>
      <c r="E332">
        <v>0</v>
      </c>
      <c r="F332" s="10">
        <v>0</v>
      </c>
      <c r="G332" s="10">
        <v>0</v>
      </c>
      <c r="H332" s="10">
        <v>0</v>
      </c>
      <c r="I332" s="10">
        <v>0</v>
      </c>
      <c r="J332" s="10">
        <v>70000</v>
      </c>
    </row>
    <row r="333" spans="1:10">
      <c r="A333" t="s">
        <v>61</v>
      </c>
      <c r="B333" t="s">
        <v>27</v>
      </c>
      <c r="C333" t="s">
        <v>21</v>
      </c>
      <c r="D333" t="s">
        <v>18</v>
      </c>
      <c r="E333">
        <v>0</v>
      </c>
      <c r="F333" s="10">
        <v>0</v>
      </c>
      <c r="G333" s="10">
        <v>0</v>
      </c>
      <c r="H333" s="10">
        <v>0</v>
      </c>
      <c r="I333" s="10">
        <v>0</v>
      </c>
      <c r="J333" s="10">
        <v>150000</v>
      </c>
    </row>
    <row r="334" spans="1:10">
      <c r="A334" t="s">
        <v>61</v>
      </c>
      <c r="B334" t="s">
        <v>27</v>
      </c>
      <c r="C334" t="s">
        <v>21</v>
      </c>
      <c r="D334" t="s">
        <v>18</v>
      </c>
      <c r="E334">
        <v>0</v>
      </c>
      <c r="F334" s="10">
        <v>0</v>
      </c>
      <c r="G334" s="10">
        <v>340000</v>
      </c>
      <c r="H334" s="10">
        <v>0</v>
      </c>
      <c r="I334" s="10">
        <v>0</v>
      </c>
      <c r="J334" s="10">
        <v>0</v>
      </c>
    </row>
    <row r="335" spans="1:10">
      <c r="A335" t="s">
        <v>61</v>
      </c>
      <c r="B335" t="s">
        <v>27</v>
      </c>
      <c r="C335" t="s">
        <v>21</v>
      </c>
      <c r="D335" t="s">
        <v>18</v>
      </c>
      <c r="E335">
        <v>0</v>
      </c>
      <c r="F335" s="10">
        <v>0</v>
      </c>
      <c r="G335" s="10">
        <v>0</v>
      </c>
      <c r="H335" s="10">
        <v>0</v>
      </c>
      <c r="I335" s="10">
        <v>0</v>
      </c>
      <c r="J335" s="10">
        <v>200000</v>
      </c>
    </row>
    <row r="336" spans="1:10">
      <c r="A336" t="s">
        <v>61</v>
      </c>
      <c r="B336" t="s">
        <v>27</v>
      </c>
      <c r="C336" t="s">
        <v>21</v>
      </c>
      <c r="D336" t="s">
        <v>18</v>
      </c>
      <c r="E336">
        <v>0</v>
      </c>
      <c r="F336" s="10">
        <v>0</v>
      </c>
      <c r="G336" s="10">
        <v>0</v>
      </c>
      <c r="H336" s="10">
        <v>0</v>
      </c>
      <c r="I336" s="10">
        <v>0</v>
      </c>
      <c r="J336" s="10">
        <v>50000</v>
      </c>
    </row>
    <row r="337" spans="1:10">
      <c r="A337" t="s">
        <v>61</v>
      </c>
      <c r="B337" t="s">
        <v>27</v>
      </c>
      <c r="C337" t="s">
        <v>21</v>
      </c>
      <c r="D337" t="s">
        <v>18</v>
      </c>
      <c r="E337">
        <v>0</v>
      </c>
      <c r="F337" s="10">
        <v>0</v>
      </c>
      <c r="G337" s="10">
        <v>0</v>
      </c>
      <c r="H337" s="10">
        <v>0</v>
      </c>
      <c r="I337" s="10">
        <v>120000</v>
      </c>
      <c r="J337" s="10">
        <v>0</v>
      </c>
    </row>
    <row r="338" spans="1:10">
      <c r="A338" t="s">
        <v>61</v>
      </c>
      <c r="B338" t="s">
        <v>27</v>
      </c>
      <c r="C338" t="s">
        <v>21</v>
      </c>
      <c r="D338" t="s">
        <v>18</v>
      </c>
      <c r="E338">
        <v>0</v>
      </c>
      <c r="F338" s="10">
        <v>0</v>
      </c>
      <c r="G338" s="10">
        <v>0</v>
      </c>
      <c r="H338" s="10">
        <v>0</v>
      </c>
      <c r="I338" s="10">
        <v>250000</v>
      </c>
      <c r="J338" s="10">
        <v>0</v>
      </c>
    </row>
    <row r="339" spans="1:10">
      <c r="A339" t="s">
        <v>62</v>
      </c>
      <c r="B339" t="s">
        <v>20</v>
      </c>
      <c r="C339" t="s">
        <v>21</v>
      </c>
      <c r="D339" t="s">
        <v>18</v>
      </c>
      <c r="E339">
        <v>0</v>
      </c>
      <c r="F339" s="10">
        <v>0</v>
      </c>
      <c r="G339" s="10">
        <v>50000</v>
      </c>
      <c r="H339" s="10">
        <v>0</v>
      </c>
      <c r="I339" s="10">
        <v>0</v>
      </c>
      <c r="J339" s="10">
        <v>0</v>
      </c>
    </row>
    <row r="340" spans="1:10">
      <c r="A340" t="s">
        <v>62</v>
      </c>
      <c r="B340" t="s">
        <v>20</v>
      </c>
      <c r="C340" t="s">
        <v>21</v>
      </c>
      <c r="D340" t="s">
        <v>18</v>
      </c>
      <c r="E340">
        <v>0</v>
      </c>
      <c r="F340" s="10">
        <v>0</v>
      </c>
      <c r="G340" s="10">
        <v>70000</v>
      </c>
      <c r="H340" s="10">
        <v>0</v>
      </c>
      <c r="I340" s="10">
        <v>0</v>
      </c>
      <c r="J340" s="10">
        <v>0</v>
      </c>
    </row>
    <row r="341" spans="1:10">
      <c r="A341" t="s">
        <v>62</v>
      </c>
      <c r="B341" t="s">
        <v>20</v>
      </c>
      <c r="C341" t="s">
        <v>21</v>
      </c>
      <c r="D341" t="s">
        <v>18</v>
      </c>
      <c r="E341">
        <v>0</v>
      </c>
      <c r="F341" s="10">
        <v>0</v>
      </c>
      <c r="G341" s="10">
        <v>50000</v>
      </c>
      <c r="H341" s="10">
        <v>0</v>
      </c>
      <c r="I341" s="10">
        <v>0</v>
      </c>
      <c r="J341" s="10">
        <v>0</v>
      </c>
    </row>
    <row r="342" spans="1:10">
      <c r="A342" t="s">
        <v>62</v>
      </c>
      <c r="B342" t="s">
        <v>20</v>
      </c>
      <c r="C342" t="s">
        <v>21</v>
      </c>
      <c r="D342" t="s">
        <v>18</v>
      </c>
      <c r="E342">
        <v>0</v>
      </c>
      <c r="F342" s="10">
        <v>0</v>
      </c>
      <c r="G342" s="10">
        <v>260000</v>
      </c>
      <c r="H342" s="10">
        <v>0</v>
      </c>
      <c r="I342" s="10">
        <v>0</v>
      </c>
      <c r="J342" s="10">
        <v>0</v>
      </c>
    </row>
    <row r="343" spans="1:10">
      <c r="A343" t="s">
        <v>62</v>
      </c>
      <c r="B343" t="s">
        <v>20</v>
      </c>
      <c r="C343" t="s">
        <v>21</v>
      </c>
      <c r="D343" t="s">
        <v>18</v>
      </c>
      <c r="E343">
        <v>0</v>
      </c>
      <c r="F343" s="10">
        <v>0</v>
      </c>
      <c r="G343" s="10">
        <v>100000</v>
      </c>
      <c r="H343" s="10">
        <v>0</v>
      </c>
      <c r="I343" s="10">
        <v>0</v>
      </c>
      <c r="J343" s="10">
        <v>0</v>
      </c>
    </row>
    <row r="344" spans="1:10">
      <c r="A344" t="s">
        <v>62</v>
      </c>
      <c r="B344" t="s">
        <v>20</v>
      </c>
      <c r="C344" t="s">
        <v>21</v>
      </c>
      <c r="D344" t="s">
        <v>18</v>
      </c>
      <c r="E344">
        <v>0</v>
      </c>
      <c r="F344" s="10">
        <v>0</v>
      </c>
      <c r="G344" s="10">
        <v>90000</v>
      </c>
      <c r="H344" s="10">
        <v>0</v>
      </c>
      <c r="I344" s="10">
        <v>0</v>
      </c>
      <c r="J344" s="10">
        <v>0</v>
      </c>
    </row>
    <row r="345" spans="1:10">
      <c r="A345" t="s">
        <v>62</v>
      </c>
      <c r="B345" t="s">
        <v>20</v>
      </c>
      <c r="C345" t="s">
        <v>21</v>
      </c>
      <c r="D345" t="s">
        <v>18</v>
      </c>
      <c r="E345">
        <v>0</v>
      </c>
      <c r="F345" s="10">
        <v>0</v>
      </c>
      <c r="G345" s="10">
        <v>290000</v>
      </c>
      <c r="H345" s="10">
        <v>0</v>
      </c>
      <c r="I345" s="10">
        <v>0</v>
      </c>
      <c r="J345" s="10">
        <v>0</v>
      </c>
    </row>
    <row r="346" spans="1:10">
      <c r="A346" t="s">
        <v>63</v>
      </c>
      <c r="B346" t="s">
        <v>16</v>
      </c>
      <c r="C346" t="s">
        <v>21</v>
      </c>
      <c r="D346" t="s">
        <v>43</v>
      </c>
      <c r="E346">
        <v>0</v>
      </c>
      <c r="F346" s="10">
        <v>0</v>
      </c>
      <c r="G346" s="10">
        <v>0</v>
      </c>
      <c r="H346" s="10">
        <v>0</v>
      </c>
      <c r="I346" s="10">
        <v>0</v>
      </c>
      <c r="J346" s="10">
        <v>293333.33333333331</v>
      </c>
    </row>
    <row r="347" spans="1:10">
      <c r="A347" t="s">
        <v>63</v>
      </c>
      <c r="B347" t="s">
        <v>16</v>
      </c>
      <c r="C347" t="s">
        <v>21</v>
      </c>
      <c r="D347" t="s">
        <v>43</v>
      </c>
      <c r="E347">
        <v>0</v>
      </c>
      <c r="F347" s="10">
        <v>0</v>
      </c>
      <c r="G347" s="10">
        <v>0</v>
      </c>
      <c r="H347" s="10">
        <v>0</v>
      </c>
      <c r="I347" s="10">
        <v>0</v>
      </c>
      <c r="J347" s="10">
        <v>293333.33333333331</v>
      </c>
    </row>
    <row r="348" spans="1:10">
      <c r="A348" t="s">
        <v>63</v>
      </c>
      <c r="B348" t="s">
        <v>16</v>
      </c>
      <c r="C348" t="s">
        <v>21</v>
      </c>
      <c r="D348" t="s">
        <v>43</v>
      </c>
      <c r="E348">
        <v>0</v>
      </c>
      <c r="F348" s="10">
        <v>0</v>
      </c>
      <c r="G348" s="10">
        <v>293333.33333333331</v>
      </c>
      <c r="H348" s="10">
        <v>0</v>
      </c>
      <c r="I348" s="10">
        <v>0</v>
      </c>
      <c r="J348" s="10">
        <v>0</v>
      </c>
    </row>
    <row r="349" spans="1:10">
      <c r="A349" t="s">
        <v>64</v>
      </c>
      <c r="B349" t="s">
        <v>27</v>
      </c>
      <c r="C349" t="s">
        <v>21</v>
      </c>
      <c r="D349" t="s">
        <v>18</v>
      </c>
      <c r="E349">
        <v>0</v>
      </c>
      <c r="F349" s="10">
        <v>0</v>
      </c>
      <c r="G349" s="10">
        <v>0</v>
      </c>
      <c r="H349" s="10">
        <v>0</v>
      </c>
      <c r="I349" s="10">
        <v>0</v>
      </c>
      <c r="J349" s="10">
        <v>60000</v>
      </c>
    </row>
    <row r="350" spans="1:10">
      <c r="A350" t="s">
        <v>64</v>
      </c>
      <c r="B350" t="s">
        <v>27</v>
      </c>
      <c r="C350" t="s">
        <v>21</v>
      </c>
      <c r="D350" t="s">
        <v>18</v>
      </c>
      <c r="E350">
        <v>0</v>
      </c>
      <c r="F350" s="10">
        <v>0</v>
      </c>
      <c r="G350" s="10">
        <v>0</v>
      </c>
      <c r="H350" s="10">
        <v>0</v>
      </c>
      <c r="I350" s="10">
        <v>0</v>
      </c>
      <c r="J350" s="10">
        <v>60000</v>
      </c>
    </row>
    <row r="351" spans="1:10">
      <c r="A351" t="s">
        <v>64</v>
      </c>
      <c r="B351" t="s">
        <v>27</v>
      </c>
      <c r="C351" t="s">
        <v>21</v>
      </c>
      <c r="D351" t="s">
        <v>18</v>
      </c>
      <c r="E351">
        <v>0</v>
      </c>
      <c r="F351" s="10">
        <v>0</v>
      </c>
      <c r="G351" s="10">
        <v>60000</v>
      </c>
      <c r="H351" s="10">
        <v>0</v>
      </c>
      <c r="I351" s="10">
        <v>0</v>
      </c>
      <c r="J351" s="10">
        <v>0</v>
      </c>
    </row>
    <row r="352" spans="1:10">
      <c r="A352" t="s">
        <v>64</v>
      </c>
      <c r="B352" t="s">
        <v>27</v>
      </c>
      <c r="C352" t="s">
        <v>21</v>
      </c>
      <c r="D352" t="s">
        <v>18</v>
      </c>
      <c r="E352">
        <v>0</v>
      </c>
      <c r="F352" s="10">
        <v>0</v>
      </c>
      <c r="G352" s="10">
        <v>60000</v>
      </c>
      <c r="H352" s="10">
        <v>0</v>
      </c>
      <c r="I352" s="10">
        <v>0</v>
      </c>
      <c r="J352" s="10">
        <v>0</v>
      </c>
    </row>
    <row r="353" spans="1:10">
      <c r="A353" t="s">
        <v>64</v>
      </c>
      <c r="B353" t="s">
        <v>27</v>
      </c>
      <c r="C353" t="s">
        <v>21</v>
      </c>
      <c r="D353" t="s">
        <v>18</v>
      </c>
      <c r="E353">
        <v>0</v>
      </c>
      <c r="F353" s="10">
        <v>0</v>
      </c>
      <c r="G353" s="10">
        <v>60000</v>
      </c>
      <c r="H353" s="10">
        <v>0</v>
      </c>
      <c r="I353" s="10">
        <v>0</v>
      </c>
      <c r="J353" s="10">
        <v>0</v>
      </c>
    </row>
    <row r="354" spans="1:10">
      <c r="A354" t="s">
        <v>64</v>
      </c>
      <c r="B354" t="s">
        <v>27</v>
      </c>
      <c r="C354" t="s">
        <v>21</v>
      </c>
      <c r="D354" t="s">
        <v>18</v>
      </c>
      <c r="E354">
        <v>0</v>
      </c>
      <c r="F354" s="10">
        <v>68333.333333333328</v>
      </c>
      <c r="G354" s="10">
        <v>0</v>
      </c>
      <c r="H354" s="10">
        <v>0</v>
      </c>
      <c r="I354" s="10">
        <v>0</v>
      </c>
      <c r="J354" s="10">
        <v>0</v>
      </c>
    </row>
    <row r="355" spans="1:10">
      <c r="A355" t="s">
        <v>64</v>
      </c>
      <c r="B355" t="s">
        <v>27</v>
      </c>
      <c r="C355" t="s">
        <v>21</v>
      </c>
      <c r="D355" t="s">
        <v>18</v>
      </c>
      <c r="E355">
        <v>0</v>
      </c>
      <c r="F355" s="10">
        <v>68333.333333333328</v>
      </c>
      <c r="G355" s="10">
        <v>0</v>
      </c>
      <c r="H355" s="10">
        <v>0</v>
      </c>
      <c r="I355" s="10">
        <v>0</v>
      </c>
      <c r="J355" s="10">
        <v>0</v>
      </c>
    </row>
    <row r="356" spans="1:10">
      <c r="A356" t="s">
        <v>64</v>
      </c>
      <c r="B356" t="s">
        <v>27</v>
      </c>
      <c r="C356" t="s">
        <v>21</v>
      </c>
      <c r="D356" t="s">
        <v>18</v>
      </c>
      <c r="E356">
        <v>0</v>
      </c>
      <c r="F356" s="10">
        <v>68333.333333333328</v>
      </c>
      <c r="G356" s="10">
        <v>0</v>
      </c>
      <c r="H356" s="10">
        <v>0</v>
      </c>
      <c r="I356" s="10">
        <v>0</v>
      </c>
      <c r="J356" s="10">
        <v>0</v>
      </c>
    </row>
    <row r="357" spans="1:10">
      <c r="A357" t="s">
        <v>64</v>
      </c>
      <c r="B357" t="s">
        <v>27</v>
      </c>
      <c r="C357" t="s">
        <v>21</v>
      </c>
      <c r="D357" t="s">
        <v>18</v>
      </c>
      <c r="E357">
        <v>0</v>
      </c>
      <c r="F357" s="10">
        <v>68333.333333333328</v>
      </c>
      <c r="G357" s="10">
        <v>0</v>
      </c>
      <c r="H357" s="10">
        <v>0</v>
      </c>
      <c r="I357" s="10">
        <v>0</v>
      </c>
      <c r="J357" s="10">
        <v>0</v>
      </c>
    </row>
    <row r="358" spans="1:10">
      <c r="A358" t="s">
        <v>64</v>
      </c>
      <c r="B358" t="s">
        <v>27</v>
      </c>
      <c r="C358" t="s">
        <v>21</v>
      </c>
      <c r="D358" t="s">
        <v>18</v>
      </c>
      <c r="E358">
        <v>0</v>
      </c>
      <c r="F358" s="10">
        <v>68333.333333333328</v>
      </c>
      <c r="G358" s="10">
        <v>0</v>
      </c>
      <c r="H358" s="10">
        <v>0</v>
      </c>
      <c r="I358" s="10">
        <v>0</v>
      </c>
      <c r="J358" s="10">
        <v>0</v>
      </c>
    </row>
    <row r="359" spans="1:10">
      <c r="A359" t="s">
        <v>64</v>
      </c>
      <c r="B359" t="s">
        <v>27</v>
      </c>
      <c r="C359" t="s">
        <v>21</v>
      </c>
      <c r="D359" t="s">
        <v>18</v>
      </c>
      <c r="E359">
        <v>0</v>
      </c>
      <c r="F359" s="10">
        <v>68333.333333333328</v>
      </c>
      <c r="G359" s="10">
        <v>0</v>
      </c>
      <c r="H359" s="10">
        <v>0</v>
      </c>
      <c r="I359" s="10">
        <v>0</v>
      </c>
      <c r="J359" s="10">
        <v>0</v>
      </c>
    </row>
    <row r="360" spans="1:10">
      <c r="A360" t="s">
        <v>65</v>
      </c>
      <c r="B360" t="s">
        <v>20</v>
      </c>
      <c r="C360" t="s">
        <v>35</v>
      </c>
      <c r="D360" t="s">
        <v>28</v>
      </c>
      <c r="E360">
        <v>0</v>
      </c>
      <c r="F360" s="10">
        <v>142857.14285714287</v>
      </c>
      <c r="G360" s="10">
        <v>142857.14285714287</v>
      </c>
      <c r="H360" s="10">
        <v>0</v>
      </c>
      <c r="I360" s="10">
        <v>0</v>
      </c>
      <c r="J360" s="10">
        <v>0</v>
      </c>
    </row>
    <row r="361" spans="1:10">
      <c r="A361" t="s">
        <v>65</v>
      </c>
      <c r="B361" t="s">
        <v>20</v>
      </c>
      <c r="C361" t="s">
        <v>35</v>
      </c>
      <c r="D361" t="s">
        <v>28</v>
      </c>
      <c r="E361">
        <v>0</v>
      </c>
      <c r="F361" s="10">
        <v>285714.28571428574</v>
      </c>
      <c r="G361" s="10">
        <v>0</v>
      </c>
      <c r="H361" s="10">
        <v>0</v>
      </c>
      <c r="I361" s="10">
        <v>0</v>
      </c>
      <c r="J361" s="10">
        <v>0</v>
      </c>
    </row>
    <row r="362" spans="1:10">
      <c r="A362" t="s">
        <v>65</v>
      </c>
      <c r="B362" t="s">
        <v>20</v>
      </c>
      <c r="C362" t="s">
        <v>35</v>
      </c>
      <c r="D362" t="s">
        <v>28</v>
      </c>
      <c r="E362">
        <v>0</v>
      </c>
      <c r="F362" s="10">
        <v>0</v>
      </c>
      <c r="G362" s="10">
        <v>285714.28571428574</v>
      </c>
      <c r="H362" s="10">
        <v>0</v>
      </c>
      <c r="I362" s="10">
        <v>0</v>
      </c>
      <c r="J362" s="10">
        <v>0</v>
      </c>
    </row>
    <row r="363" spans="1:10">
      <c r="A363" t="s">
        <v>65</v>
      </c>
      <c r="B363" t="s">
        <v>20</v>
      </c>
      <c r="C363" t="s">
        <v>35</v>
      </c>
      <c r="D363" t="s">
        <v>28</v>
      </c>
      <c r="E363">
        <v>0</v>
      </c>
      <c r="F363" s="10">
        <v>0</v>
      </c>
      <c r="G363" s="10">
        <v>285714.28571428574</v>
      </c>
      <c r="H363" s="10">
        <v>0</v>
      </c>
      <c r="I363" s="10">
        <v>0</v>
      </c>
      <c r="J363" s="10">
        <v>0</v>
      </c>
    </row>
    <row r="364" spans="1:10">
      <c r="A364" t="s">
        <v>65</v>
      </c>
      <c r="B364" t="s">
        <v>20</v>
      </c>
      <c r="C364" t="s">
        <v>35</v>
      </c>
      <c r="D364" t="s">
        <v>28</v>
      </c>
      <c r="E364">
        <v>0</v>
      </c>
      <c r="F364" s="10">
        <v>142857.14285714287</v>
      </c>
      <c r="G364" s="10">
        <v>142857.14285714287</v>
      </c>
      <c r="H364" s="10">
        <v>0</v>
      </c>
      <c r="I364" s="10">
        <v>0</v>
      </c>
      <c r="J364" s="10">
        <v>0</v>
      </c>
    </row>
    <row r="365" spans="1:10">
      <c r="A365" t="s">
        <v>65</v>
      </c>
      <c r="B365" t="s">
        <v>20</v>
      </c>
      <c r="C365" t="s">
        <v>35</v>
      </c>
      <c r="D365" t="s">
        <v>28</v>
      </c>
      <c r="E365">
        <v>0</v>
      </c>
      <c r="F365" s="10">
        <v>0</v>
      </c>
      <c r="G365" s="10">
        <v>285714.28571428574</v>
      </c>
      <c r="H365" s="10">
        <v>0</v>
      </c>
      <c r="I365" s="10">
        <v>0</v>
      </c>
      <c r="J365" s="10">
        <v>0</v>
      </c>
    </row>
    <row r="366" spans="1:10">
      <c r="A366" t="s">
        <v>65</v>
      </c>
      <c r="B366" t="s">
        <v>20</v>
      </c>
      <c r="C366" t="s">
        <v>35</v>
      </c>
      <c r="D366" t="s">
        <v>28</v>
      </c>
      <c r="E366">
        <v>0</v>
      </c>
      <c r="F366" s="10">
        <v>142857.14285714287</v>
      </c>
      <c r="G366" s="10">
        <v>142857.14285714287</v>
      </c>
      <c r="H366" s="10">
        <v>0</v>
      </c>
      <c r="I366" s="10">
        <v>0</v>
      </c>
      <c r="J366" s="10">
        <v>0</v>
      </c>
    </row>
    <row r="367" spans="1:10">
      <c r="A367" t="s">
        <v>65</v>
      </c>
      <c r="B367" t="s">
        <v>20</v>
      </c>
      <c r="C367" t="s">
        <v>35</v>
      </c>
      <c r="D367" t="s">
        <v>28</v>
      </c>
      <c r="E367">
        <v>0</v>
      </c>
      <c r="F367" s="10">
        <v>250000</v>
      </c>
      <c r="G367" s="10">
        <v>250000</v>
      </c>
      <c r="H367" s="10">
        <v>0</v>
      </c>
      <c r="I367" s="10">
        <v>0</v>
      </c>
      <c r="J367" s="10">
        <v>0</v>
      </c>
    </row>
    <row r="368" spans="1:10">
      <c r="A368" t="s">
        <v>65</v>
      </c>
      <c r="B368" t="s">
        <v>20</v>
      </c>
      <c r="C368" t="s">
        <v>35</v>
      </c>
      <c r="D368" t="s">
        <v>28</v>
      </c>
      <c r="E368">
        <v>0</v>
      </c>
      <c r="F368" s="10">
        <v>500000</v>
      </c>
      <c r="G368" s="10">
        <v>0</v>
      </c>
      <c r="H368" s="10">
        <v>0</v>
      </c>
      <c r="I368" s="10">
        <v>0</v>
      </c>
      <c r="J368" s="10">
        <v>0</v>
      </c>
    </row>
    <row r="369" spans="1:10">
      <c r="A369" t="s">
        <v>65</v>
      </c>
      <c r="B369" t="s">
        <v>20</v>
      </c>
      <c r="C369" t="s">
        <v>35</v>
      </c>
      <c r="D369" t="s">
        <v>28</v>
      </c>
      <c r="E369">
        <v>0</v>
      </c>
      <c r="F369" s="10">
        <v>500000</v>
      </c>
      <c r="G369" s="10">
        <v>0</v>
      </c>
      <c r="H369" s="10">
        <v>0</v>
      </c>
      <c r="I369" s="10">
        <v>0</v>
      </c>
      <c r="J369" s="10">
        <v>0</v>
      </c>
    </row>
    <row r="370" spans="1:10">
      <c r="A370" t="s">
        <v>66</v>
      </c>
      <c r="B370" t="s">
        <v>27</v>
      </c>
      <c r="C370" t="s">
        <v>67</v>
      </c>
      <c r="D370" t="s">
        <v>28</v>
      </c>
      <c r="E370">
        <v>0</v>
      </c>
      <c r="F370" s="10">
        <v>0</v>
      </c>
      <c r="G370" s="10">
        <v>0</v>
      </c>
      <c r="H370" s="10">
        <v>0</v>
      </c>
      <c r="I370" s="10">
        <v>0</v>
      </c>
      <c r="J370" s="10">
        <v>100000</v>
      </c>
    </row>
    <row r="371" spans="1:10">
      <c r="A371" t="s">
        <v>66</v>
      </c>
      <c r="B371" t="s">
        <v>27</v>
      </c>
      <c r="C371" t="s">
        <v>67</v>
      </c>
      <c r="D371" t="s">
        <v>28</v>
      </c>
      <c r="E371">
        <v>0</v>
      </c>
      <c r="F371" s="10">
        <v>0</v>
      </c>
      <c r="G371" s="10">
        <v>50000</v>
      </c>
      <c r="H371" s="10">
        <v>0</v>
      </c>
      <c r="I371" s="10">
        <v>50000</v>
      </c>
      <c r="J371" s="10">
        <v>0</v>
      </c>
    </row>
    <row r="372" spans="1:10">
      <c r="A372" t="s">
        <v>66</v>
      </c>
      <c r="B372" t="s">
        <v>27</v>
      </c>
      <c r="C372" t="s">
        <v>67</v>
      </c>
      <c r="D372" t="s">
        <v>28</v>
      </c>
      <c r="E372">
        <v>0</v>
      </c>
      <c r="F372" s="10">
        <v>0</v>
      </c>
      <c r="G372" s="10">
        <v>0</v>
      </c>
      <c r="H372" s="10">
        <v>0</v>
      </c>
      <c r="I372" s="10">
        <v>0</v>
      </c>
      <c r="J372" s="10">
        <v>100000</v>
      </c>
    </row>
    <row r="373" spans="1:10">
      <c r="A373" t="s">
        <v>66</v>
      </c>
      <c r="B373" t="s">
        <v>27</v>
      </c>
      <c r="C373" t="s">
        <v>67</v>
      </c>
      <c r="D373" t="s">
        <v>28</v>
      </c>
      <c r="E373">
        <v>0</v>
      </c>
      <c r="F373" s="10">
        <v>100000</v>
      </c>
      <c r="G373" s="10">
        <v>0</v>
      </c>
      <c r="H373" s="10">
        <v>0</v>
      </c>
      <c r="I373" s="10">
        <v>0</v>
      </c>
      <c r="J373" s="10">
        <v>0</v>
      </c>
    </row>
    <row r="374" spans="1:10">
      <c r="A374" t="s">
        <v>66</v>
      </c>
      <c r="B374" t="s">
        <v>27</v>
      </c>
      <c r="C374" t="s">
        <v>67</v>
      </c>
      <c r="D374" t="s">
        <v>28</v>
      </c>
      <c r="E374">
        <v>0</v>
      </c>
      <c r="F374" s="10">
        <v>100000</v>
      </c>
      <c r="G374" s="10">
        <v>0</v>
      </c>
      <c r="H374" s="10">
        <v>0</v>
      </c>
      <c r="I374" s="10">
        <v>0</v>
      </c>
      <c r="J374" s="10">
        <v>0</v>
      </c>
    </row>
    <row r="375" spans="1:10">
      <c r="A375" t="s">
        <v>66</v>
      </c>
      <c r="B375" t="s">
        <v>27</v>
      </c>
      <c r="C375" t="s">
        <v>67</v>
      </c>
      <c r="D375" t="s">
        <v>28</v>
      </c>
      <c r="E375">
        <v>0</v>
      </c>
      <c r="F375" s="10">
        <v>0</v>
      </c>
      <c r="G375" s="10">
        <v>0</v>
      </c>
      <c r="H375" s="10">
        <v>0</v>
      </c>
      <c r="I375" s="10">
        <v>0</v>
      </c>
      <c r="J375" s="10">
        <v>100000</v>
      </c>
    </row>
    <row r="376" spans="1:10">
      <c r="A376" t="s">
        <v>66</v>
      </c>
      <c r="B376" t="s">
        <v>27</v>
      </c>
      <c r="C376" t="s">
        <v>67</v>
      </c>
      <c r="D376" t="s">
        <v>28</v>
      </c>
      <c r="E376">
        <v>0</v>
      </c>
      <c r="F376" s="10">
        <v>75000</v>
      </c>
      <c r="G376" s="10">
        <v>0</v>
      </c>
      <c r="H376" s="10">
        <v>0</v>
      </c>
      <c r="I376" s="10">
        <v>0</v>
      </c>
      <c r="J376" s="10">
        <v>0</v>
      </c>
    </row>
    <row r="377" spans="1:10">
      <c r="A377" t="s">
        <v>66</v>
      </c>
      <c r="B377" t="s">
        <v>27</v>
      </c>
      <c r="C377" t="s">
        <v>67</v>
      </c>
      <c r="D377" t="s">
        <v>28</v>
      </c>
      <c r="E377">
        <v>0</v>
      </c>
      <c r="F377" s="10">
        <v>75000</v>
      </c>
      <c r="G377" s="10">
        <v>0</v>
      </c>
      <c r="H377" s="10">
        <v>0</v>
      </c>
      <c r="I377" s="10">
        <v>0</v>
      </c>
      <c r="J377" s="10">
        <v>0</v>
      </c>
    </row>
    <row r="378" spans="1:10">
      <c r="A378" t="s">
        <v>68</v>
      </c>
      <c r="B378" t="s">
        <v>20</v>
      </c>
      <c r="C378" t="s">
        <v>21</v>
      </c>
      <c r="D378" t="s">
        <v>18</v>
      </c>
      <c r="E378">
        <v>1</v>
      </c>
      <c r="F378" s="10">
        <v>0</v>
      </c>
      <c r="G378" s="10">
        <v>0</v>
      </c>
      <c r="H378" s="10">
        <v>0</v>
      </c>
      <c r="I378" s="10">
        <v>0</v>
      </c>
      <c r="J378" s="10">
        <v>50000</v>
      </c>
    </row>
    <row r="379" spans="1:10">
      <c r="A379" t="s">
        <v>68</v>
      </c>
      <c r="B379" t="s">
        <v>20</v>
      </c>
      <c r="C379" t="s">
        <v>21</v>
      </c>
      <c r="D379" t="s">
        <v>18</v>
      </c>
      <c r="E379">
        <v>1</v>
      </c>
      <c r="F379" s="10">
        <v>0</v>
      </c>
      <c r="G379" s="10">
        <v>25000</v>
      </c>
      <c r="H379" s="10">
        <v>25000</v>
      </c>
      <c r="I379" s="10">
        <v>0</v>
      </c>
      <c r="J379" s="10">
        <v>0</v>
      </c>
    </row>
    <row r="380" spans="1:10">
      <c r="A380" t="s">
        <v>68</v>
      </c>
      <c r="B380" t="s">
        <v>20</v>
      </c>
      <c r="C380" t="s">
        <v>21</v>
      </c>
      <c r="D380" t="s">
        <v>18</v>
      </c>
      <c r="E380">
        <v>1</v>
      </c>
      <c r="F380" s="10">
        <v>0</v>
      </c>
      <c r="G380" s="10">
        <v>0</v>
      </c>
      <c r="H380" s="10">
        <v>0</v>
      </c>
      <c r="I380" s="10">
        <v>0</v>
      </c>
      <c r="J380" s="10">
        <v>50000</v>
      </c>
    </row>
    <row r="381" spans="1:10">
      <c r="A381" t="s">
        <v>68</v>
      </c>
      <c r="B381" t="s">
        <v>20</v>
      </c>
      <c r="C381" t="s">
        <v>21</v>
      </c>
      <c r="D381" t="s">
        <v>18</v>
      </c>
      <c r="E381">
        <v>1</v>
      </c>
      <c r="F381" s="10">
        <v>0</v>
      </c>
      <c r="G381" s="10">
        <v>0</v>
      </c>
      <c r="H381" s="10">
        <v>0</v>
      </c>
      <c r="I381" s="10">
        <v>0</v>
      </c>
      <c r="J381" s="10">
        <v>50000</v>
      </c>
    </row>
    <row r="382" spans="1:10">
      <c r="A382" t="s">
        <v>68</v>
      </c>
      <c r="B382" t="s">
        <v>20</v>
      </c>
      <c r="C382" t="s">
        <v>21</v>
      </c>
      <c r="D382" t="s">
        <v>18</v>
      </c>
      <c r="E382">
        <v>1</v>
      </c>
      <c r="F382" s="10">
        <v>0</v>
      </c>
      <c r="G382" s="10">
        <v>0</v>
      </c>
      <c r="H382" s="10">
        <v>0</v>
      </c>
      <c r="I382" s="10">
        <v>0</v>
      </c>
      <c r="J382" s="10">
        <v>110000</v>
      </c>
    </row>
    <row r="383" spans="1:10">
      <c r="A383" t="s">
        <v>68</v>
      </c>
      <c r="B383" t="s">
        <v>20</v>
      </c>
      <c r="C383" t="s">
        <v>21</v>
      </c>
      <c r="D383" t="s">
        <v>18</v>
      </c>
      <c r="E383">
        <v>1</v>
      </c>
      <c r="F383" s="10">
        <v>0</v>
      </c>
      <c r="G383" s="10">
        <v>110000</v>
      </c>
      <c r="H383" s="10">
        <v>0</v>
      </c>
      <c r="I383" s="10">
        <v>0</v>
      </c>
      <c r="J383" s="10">
        <v>0</v>
      </c>
    </row>
    <row r="384" spans="1:10">
      <c r="A384" t="s">
        <v>68</v>
      </c>
      <c r="B384" t="s">
        <v>20</v>
      </c>
      <c r="C384" t="s">
        <v>21</v>
      </c>
      <c r="D384" t="s">
        <v>18</v>
      </c>
      <c r="E384">
        <v>1</v>
      </c>
      <c r="F384" s="10">
        <v>55000</v>
      </c>
      <c r="G384" s="10">
        <v>0</v>
      </c>
      <c r="H384" s="10">
        <v>55000</v>
      </c>
      <c r="I384" s="10">
        <v>0</v>
      </c>
      <c r="J384" s="10">
        <v>0</v>
      </c>
    </row>
    <row r="385" spans="1:10">
      <c r="A385" t="s">
        <v>68</v>
      </c>
      <c r="B385" t="s">
        <v>20</v>
      </c>
      <c r="C385" t="s">
        <v>21</v>
      </c>
      <c r="D385" t="s">
        <v>18</v>
      </c>
      <c r="E385">
        <v>1</v>
      </c>
      <c r="F385" s="10">
        <v>0</v>
      </c>
      <c r="G385" s="10">
        <v>110000</v>
      </c>
      <c r="H385" s="10">
        <v>0</v>
      </c>
      <c r="I385" s="10">
        <v>0</v>
      </c>
      <c r="J385" s="10">
        <v>0</v>
      </c>
    </row>
    <row r="386" spans="1:10">
      <c r="A386" t="s">
        <v>68</v>
      </c>
      <c r="B386" t="s">
        <v>20</v>
      </c>
      <c r="C386" t="s">
        <v>21</v>
      </c>
      <c r="D386" t="s">
        <v>18</v>
      </c>
      <c r="E386">
        <v>1</v>
      </c>
      <c r="F386" s="10">
        <v>0</v>
      </c>
      <c r="G386" s="10">
        <v>0</v>
      </c>
      <c r="H386" s="10">
        <v>0</v>
      </c>
      <c r="I386" s="10">
        <v>0</v>
      </c>
      <c r="J386" s="10">
        <v>110000</v>
      </c>
    </row>
    <row r="387" spans="1:10">
      <c r="A387" t="s">
        <v>68</v>
      </c>
      <c r="B387" t="s">
        <v>20</v>
      </c>
      <c r="C387" t="s">
        <v>21</v>
      </c>
      <c r="D387" t="s">
        <v>18</v>
      </c>
      <c r="E387">
        <v>1</v>
      </c>
      <c r="F387" s="10">
        <v>0</v>
      </c>
      <c r="G387" s="10">
        <v>55000</v>
      </c>
      <c r="H387" s="10">
        <v>55000</v>
      </c>
      <c r="I387" s="10">
        <v>0</v>
      </c>
      <c r="J387" s="10">
        <v>0</v>
      </c>
    </row>
    <row r="388" spans="1:10">
      <c r="A388" t="s">
        <v>68</v>
      </c>
      <c r="B388" t="s">
        <v>20</v>
      </c>
      <c r="C388" t="s">
        <v>21</v>
      </c>
      <c r="D388" t="s">
        <v>18</v>
      </c>
      <c r="E388">
        <v>1</v>
      </c>
      <c r="F388" s="10">
        <v>0</v>
      </c>
      <c r="G388" s="10">
        <v>55000</v>
      </c>
      <c r="H388" s="10">
        <v>55000</v>
      </c>
      <c r="I388" s="10">
        <v>0</v>
      </c>
      <c r="J388" s="10">
        <v>0</v>
      </c>
    </row>
    <row r="389" spans="1:10">
      <c r="A389" t="s">
        <v>68</v>
      </c>
      <c r="B389" t="s">
        <v>20</v>
      </c>
      <c r="C389" t="s">
        <v>21</v>
      </c>
      <c r="D389" t="s">
        <v>18</v>
      </c>
      <c r="E389">
        <v>1</v>
      </c>
      <c r="F389" s="10">
        <v>0</v>
      </c>
      <c r="G389" s="10">
        <v>36666.666666666664</v>
      </c>
      <c r="H389" s="10">
        <v>36666.666666666664</v>
      </c>
      <c r="I389" s="10">
        <v>36666.666666666664</v>
      </c>
      <c r="J389" s="10">
        <v>0</v>
      </c>
    </row>
    <row r="390" spans="1:10">
      <c r="A390" t="s">
        <v>69</v>
      </c>
      <c r="B390" t="s">
        <v>27</v>
      </c>
      <c r="C390" t="s">
        <v>24</v>
      </c>
      <c r="D390" t="s">
        <v>25</v>
      </c>
      <c r="E390">
        <v>1</v>
      </c>
      <c r="F390" s="10">
        <v>0</v>
      </c>
      <c r="G390" s="10">
        <v>0</v>
      </c>
      <c r="H390" s="10">
        <v>0</v>
      </c>
      <c r="I390" s="10">
        <v>0</v>
      </c>
      <c r="J390" s="10">
        <v>38408.125</v>
      </c>
    </row>
    <row r="391" spans="1:10">
      <c r="A391" t="s">
        <v>69</v>
      </c>
      <c r="B391" t="s">
        <v>27</v>
      </c>
      <c r="C391" t="s">
        <v>24</v>
      </c>
      <c r="D391" t="s">
        <v>25</v>
      </c>
      <c r="E391">
        <v>1</v>
      </c>
      <c r="F391" s="10">
        <v>0</v>
      </c>
      <c r="G391" s="10">
        <v>38408.125</v>
      </c>
      <c r="H391" s="10">
        <v>0</v>
      </c>
      <c r="I391" s="10">
        <v>0</v>
      </c>
      <c r="J391" s="10">
        <v>0</v>
      </c>
    </row>
    <row r="392" spans="1:10">
      <c r="A392" t="s">
        <v>69</v>
      </c>
      <c r="B392" t="s">
        <v>27</v>
      </c>
      <c r="C392" t="s">
        <v>24</v>
      </c>
      <c r="D392" t="s">
        <v>25</v>
      </c>
      <c r="E392">
        <v>1</v>
      </c>
      <c r="F392" s="10">
        <v>38408.125</v>
      </c>
      <c r="G392" s="10">
        <v>0</v>
      </c>
      <c r="H392" s="10">
        <v>0</v>
      </c>
      <c r="I392" s="10">
        <v>0</v>
      </c>
      <c r="J392" s="10">
        <v>0</v>
      </c>
    </row>
    <row r="393" spans="1:10">
      <c r="A393" t="s">
        <v>69</v>
      </c>
      <c r="B393" t="s">
        <v>27</v>
      </c>
      <c r="C393" t="s">
        <v>24</v>
      </c>
      <c r="D393" t="s">
        <v>25</v>
      </c>
      <c r="E393">
        <v>1</v>
      </c>
      <c r="F393" s="10">
        <v>0</v>
      </c>
      <c r="G393" s="10">
        <v>38408.125</v>
      </c>
      <c r="H393" s="10">
        <v>0</v>
      </c>
      <c r="I393" s="10">
        <v>0</v>
      </c>
      <c r="J393" s="10">
        <v>0</v>
      </c>
    </row>
    <row r="394" spans="1:10">
      <c r="A394" t="s">
        <v>69</v>
      </c>
      <c r="B394" t="s">
        <v>27</v>
      </c>
      <c r="C394" t="s">
        <v>24</v>
      </c>
      <c r="D394" t="s">
        <v>25</v>
      </c>
      <c r="E394">
        <v>1</v>
      </c>
      <c r="F394" s="10">
        <v>0</v>
      </c>
      <c r="G394" s="10">
        <v>0</v>
      </c>
      <c r="H394" s="10">
        <v>0</v>
      </c>
      <c r="I394" s="10">
        <v>0</v>
      </c>
      <c r="J394" s="10">
        <v>38408.125</v>
      </c>
    </row>
    <row r="395" spans="1:10">
      <c r="A395" t="s">
        <v>69</v>
      </c>
      <c r="B395" t="s">
        <v>27</v>
      </c>
      <c r="C395" t="s">
        <v>24</v>
      </c>
      <c r="D395" t="s">
        <v>25</v>
      </c>
      <c r="E395">
        <v>1</v>
      </c>
      <c r="F395" s="10">
        <v>0</v>
      </c>
      <c r="G395" s="10">
        <v>0</v>
      </c>
      <c r="H395" s="10">
        <v>0</v>
      </c>
      <c r="I395" s="10">
        <v>0</v>
      </c>
      <c r="J395" s="10">
        <v>38408.125</v>
      </c>
    </row>
    <row r="396" spans="1:10">
      <c r="A396" t="s">
        <v>69</v>
      </c>
      <c r="B396" t="s">
        <v>27</v>
      </c>
      <c r="C396" t="s">
        <v>24</v>
      </c>
      <c r="D396" t="s">
        <v>25</v>
      </c>
      <c r="E396">
        <v>1</v>
      </c>
      <c r="F396" s="10">
        <v>0</v>
      </c>
      <c r="G396" s="10">
        <v>0</v>
      </c>
      <c r="H396" s="10">
        <v>0</v>
      </c>
      <c r="I396" s="10">
        <v>0</v>
      </c>
      <c r="J396" s="10">
        <v>38408.125</v>
      </c>
    </row>
    <row r="397" spans="1:10">
      <c r="A397" t="s">
        <v>69</v>
      </c>
      <c r="B397" t="s">
        <v>27</v>
      </c>
      <c r="C397" t="s">
        <v>24</v>
      </c>
      <c r="D397" t="s">
        <v>25</v>
      </c>
      <c r="E397">
        <v>1</v>
      </c>
      <c r="F397" s="10">
        <v>0</v>
      </c>
      <c r="G397" s="10">
        <v>0</v>
      </c>
      <c r="H397" s="10">
        <v>0</v>
      </c>
      <c r="I397" s="10">
        <v>0</v>
      </c>
      <c r="J397" s="10">
        <v>38408.125</v>
      </c>
    </row>
    <row r="398" spans="1:10">
      <c r="A398" t="s">
        <v>69</v>
      </c>
      <c r="B398" t="s">
        <v>27</v>
      </c>
      <c r="C398" t="s">
        <v>24</v>
      </c>
      <c r="D398" t="s">
        <v>25</v>
      </c>
      <c r="E398">
        <v>1</v>
      </c>
      <c r="F398" s="10">
        <v>59687.5</v>
      </c>
      <c r="G398" s="10">
        <v>0</v>
      </c>
      <c r="H398" s="10">
        <v>0</v>
      </c>
      <c r="I398" s="10">
        <v>0</v>
      </c>
      <c r="J398" s="10">
        <v>0</v>
      </c>
    </row>
    <row r="399" spans="1:10">
      <c r="A399" t="s">
        <v>69</v>
      </c>
      <c r="B399" t="s">
        <v>27</v>
      </c>
      <c r="C399" t="s">
        <v>24</v>
      </c>
      <c r="D399" t="s">
        <v>25</v>
      </c>
      <c r="E399">
        <v>1</v>
      </c>
      <c r="F399" s="10">
        <v>59687.5</v>
      </c>
      <c r="G399" s="10">
        <v>0</v>
      </c>
      <c r="H399" s="10">
        <v>0</v>
      </c>
      <c r="I399" s="10">
        <v>0</v>
      </c>
      <c r="J399" s="10">
        <v>0</v>
      </c>
    </row>
    <row r="400" spans="1:10">
      <c r="A400" t="s">
        <v>69</v>
      </c>
      <c r="B400" t="s">
        <v>27</v>
      </c>
      <c r="C400" t="s">
        <v>24</v>
      </c>
      <c r="D400" t="s">
        <v>25</v>
      </c>
      <c r="E400">
        <v>1</v>
      </c>
      <c r="F400" s="10">
        <v>29843.75</v>
      </c>
      <c r="G400" s="10">
        <v>29843.75</v>
      </c>
      <c r="H400" s="10">
        <v>0</v>
      </c>
      <c r="I400" s="10">
        <v>0</v>
      </c>
      <c r="J400" s="10">
        <v>0</v>
      </c>
    </row>
    <row r="401" spans="1:10">
      <c r="A401" t="s">
        <v>69</v>
      </c>
      <c r="B401" t="s">
        <v>27</v>
      </c>
      <c r="C401" t="s">
        <v>24</v>
      </c>
      <c r="D401" t="s">
        <v>25</v>
      </c>
      <c r="E401">
        <v>1</v>
      </c>
      <c r="F401" s="10">
        <v>29843.75</v>
      </c>
      <c r="G401" s="10">
        <v>29843.75</v>
      </c>
      <c r="H401" s="10">
        <v>0</v>
      </c>
      <c r="I401" s="10">
        <v>0</v>
      </c>
      <c r="J401" s="10">
        <v>0</v>
      </c>
    </row>
    <row r="402" spans="1:10">
      <c r="A402" t="s">
        <v>69</v>
      </c>
      <c r="B402" t="s">
        <v>27</v>
      </c>
      <c r="C402" t="s">
        <v>24</v>
      </c>
      <c r="D402" t="s">
        <v>25</v>
      </c>
      <c r="E402">
        <v>1</v>
      </c>
      <c r="F402" s="10">
        <v>0</v>
      </c>
      <c r="G402" s="10">
        <v>0</v>
      </c>
      <c r="H402" s="10">
        <v>47750</v>
      </c>
      <c r="I402" s="10">
        <v>0</v>
      </c>
      <c r="J402" s="10">
        <v>0</v>
      </c>
    </row>
    <row r="403" spans="1:10">
      <c r="A403" t="s">
        <v>69</v>
      </c>
      <c r="B403" t="s">
        <v>27</v>
      </c>
      <c r="C403" t="s">
        <v>24</v>
      </c>
      <c r="D403" t="s">
        <v>25</v>
      </c>
      <c r="E403">
        <v>1</v>
      </c>
      <c r="F403" s="10">
        <v>0</v>
      </c>
      <c r="G403" s="10">
        <v>0</v>
      </c>
      <c r="H403" s="10">
        <v>47750</v>
      </c>
      <c r="I403" s="10">
        <v>0</v>
      </c>
      <c r="J403" s="10">
        <v>0</v>
      </c>
    </row>
    <row r="404" spans="1:10">
      <c r="A404" t="s">
        <v>69</v>
      </c>
      <c r="B404" t="s">
        <v>27</v>
      </c>
      <c r="C404" t="s">
        <v>24</v>
      </c>
      <c r="D404" t="s">
        <v>25</v>
      </c>
      <c r="E404">
        <v>1</v>
      </c>
      <c r="F404" s="10">
        <v>0</v>
      </c>
      <c r="G404" s="10">
        <v>0</v>
      </c>
      <c r="H404" s="10">
        <v>47750</v>
      </c>
      <c r="I404" s="10">
        <v>0</v>
      </c>
      <c r="J404" s="10">
        <v>0</v>
      </c>
    </row>
    <row r="405" spans="1:10">
      <c r="A405" t="s">
        <v>69</v>
      </c>
      <c r="B405" t="s">
        <v>27</v>
      </c>
      <c r="C405" t="s">
        <v>24</v>
      </c>
      <c r="D405" t="s">
        <v>25</v>
      </c>
      <c r="E405">
        <v>1</v>
      </c>
      <c r="F405" s="10">
        <v>0</v>
      </c>
      <c r="G405" s="10">
        <v>0</v>
      </c>
      <c r="H405" s="10">
        <v>47750</v>
      </c>
      <c r="I405" s="10">
        <v>0</v>
      </c>
      <c r="J405" s="10">
        <v>0</v>
      </c>
    </row>
    <row r="406" spans="1:10">
      <c r="A406" t="s">
        <v>69</v>
      </c>
      <c r="B406" t="s">
        <v>27</v>
      </c>
      <c r="C406" t="s">
        <v>24</v>
      </c>
      <c r="D406" t="s">
        <v>25</v>
      </c>
      <c r="E406">
        <v>1</v>
      </c>
      <c r="F406" s="10">
        <v>0</v>
      </c>
      <c r="G406" s="10">
        <v>0</v>
      </c>
      <c r="H406" s="10">
        <v>47750</v>
      </c>
      <c r="I406" s="10">
        <v>0</v>
      </c>
      <c r="J406" s="10">
        <v>0</v>
      </c>
    </row>
    <row r="407" spans="1:10">
      <c r="A407" t="s">
        <v>70</v>
      </c>
      <c r="B407" t="s">
        <v>16</v>
      </c>
      <c r="C407" t="s">
        <v>46</v>
      </c>
      <c r="D407" t="s">
        <v>22</v>
      </c>
      <c r="E407">
        <v>0</v>
      </c>
      <c r="F407" s="10">
        <v>90000</v>
      </c>
      <c r="G407" s="10">
        <v>0</v>
      </c>
      <c r="H407" s="10">
        <v>0</v>
      </c>
      <c r="I407" s="10">
        <v>0</v>
      </c>
      <c r="J407" s="10">
        <v>0</v>
      </c>
    </row>
    <row r="408" spans="1:10">
      <c r="A408" t="s">
        <v>70</v>
      </c>
      <c r="B408" t="s">
        <v>16</v>
      </c>
      <c r="C408" t="s">
        <v>46</v>
      </c>
      <c r="D408" t="s">
        <v>22</v>
      </c>
      <c r="E408">
        <v>0</v>
      </c>
      <c r="F408" s="10">
        <v>90000</v>
      </c>
      <c r="G408" s="10">
        <v>0</v>
      </c>
      <c r="H408" s="10">
        <v>0</v>
      </c>
      <c r="I408" s="10">
        <v>0</v>
      </c>
      <c r="J408" s="10">
        <v>0</v>
      </c>
    </row>
    <row r="409" spans="1:10">
      <c r="A409" t="s">
        <v>70</v>
      </c>
      <c r="B409" t="s">
        <v>16</v>
      </c>
      <c r="C409" t="s">
        <v>46</v>
      </c>
      <c r="D409" t="s">
        <v>22</v>
      </c>
      <c r="E409">
        <v>0</v>
      </c>
      <c r="F409" s="10">
        <v>90000</v>
      </c>
      <c r="G409" s="10">
        <v>0</v>
      </c>
      <c r="H409" s="10">
        <v>0</v>
      </c>
      <c r="I409" s="10">
        <v>0</v>
      </c>
      <c r="J409" s="10">
        <v>0</v>
      </c>
    </row>
    <row r="410" spans="1:10">
      <c r="A410" t="s">
        <v>70</v>
      </c>
      <c r="B410" t="s">
        <v>16</v>
      </c>
      <c r="C410" t="s">
        <v>46</v>
      </c>
      <c r="D410" t="s">
        <v>22</v>
      </c>
      <c r="E410">
        <v>0</v>
      </c>
      <c r="F410" s="10">
        <v>90000</v>
      </c>
      <c r="G410" s="10">
        <v>0</v>
      </c>
      <c r="H410" s="10">
        <v>0</v>
      </c>
      <c r="I410" s="10">
        <v>0</v>
      </c>
      <c r="J410" s="10">
        <v>0</v>
      </c>
    </row>
    <row r="411" spans="1:10">
      <c r="A411" t="s">
        <v>70</v>
      </c>
      <c r="B411" t="s">
        <v>16</v>
      </c>
      <c r="C411" t="s">
        <v>46</v>
      </c>
      <c r="D411" t="s">
        <v>22</v>
      </c>
      <c r="E411">
        <v>0</v>
      </c>
      <c r="F411" s="10">
        <v>90000</v>
      </c>
      <c r="G411" s="10">
        <v>0</v>
      </c>
      <c r="H411" s="10">
        <v>0</v>
      </c>
      <c r="I411" s="10">
        <v>0</v>
      </c>
      <c r="J411" s="10">
        <v>0</v>
      </c>
    </row>
    <row r="412" spans="1:10">
      <c r="A412" t="s">
        <v>70</v>
      </c>
      <c r="B412" t="s">
        <v>16</v>
      </c>
      <c r="C412" t="s">
        <v>46</v>
      </c>
      <c r="D412" t="s">
        <v>22</v>
      </c>
      <c r="E412">
        <v>0</v>
      </c>
      <c r="F412" s="10">
        <v>0</v>
      </c>
      <c r="G412" s="10">
        <v>83333.333333333328</v>
      </c>
      <c r="H412" s="10">
        <v>0</v>
      </c>
      <c r="I412" s="10">
        <v>0</v>
      </c>
      <c r="J412" s="10">
        <v>0</v>
      </c>
    </row>
    <row r="413" spans="1:10">
      <c r="A413" t="s">
        <v>70</v>
      </c>
      <c r="B413" t="s">
        <v>16</v>
      </c>
      <c r="C413" t="s">
        <v>46</v>
      </c>
      <c r="D413" t="s">
        <v>22</v>
      </c>
      <c r="E413">
        <v>0</v>
      </c>
      <c r="F413" s="10">
        <v>0</v>
      </c>
      <c r="G413" s="10">
        <v>83333.333333333328</v>
      </c>
      <c r="H413" s="10">
        <v>0</v>
      </c>
      <c r="I413" s="10">
        <v>0</v>
      </c>
      <c r="J413" s="10">
        <v>0</v>
      </c>
    </row>
    <row r="414" spans="1:10">
      <c r="A414" t="s">
        <v>70</v>
      </c>
      <c r="B414" t="s">
        <v>16</v>
      </c>
      <c r="C414" t="s">
        <v>46</v>
      </c>
      <c r="D414" t="s">
        <v>22</v>
      </c>
      <c r="E414">
        <v>0</v>
      </c>
      <c r="F414" s="10">
        <v>0</v>
      </c>
      <c r="G414" s="10">
        <v>83333.333333333328</v>
      </c>
      <c r="H414" s="10">
        <v>0</v>
      </c>
      <c r="I414" s="10">
        <v>0</v>
      </c>
      <c r="J414" s="10">
        <v>0</v>
      </c>
    </row>
    <row r="415" spans="1:10">
      <c r="A415" t="s">
        <v>70</v>
      </c>
      <c r="B415" t="s">
        <v>16</v>
      </c>
      <c r="C415" t="s">
        <v>46</v>
      </c>
      <c r="D415" t="s">
        <v>22</v>
      </c>
      <c r="E415">
        <v>0</v>
      </c>
      <c r="F415" s="10">
        <v>0</v>
      </c>
      <c r="G415" s="10">
        <v>0</v>
      </c>
      <c r="H415" s="10">
        <v>100000</v>
      </c>
      <c r="I415" s="10">
        <v>0</v>
      </c>
      <c r="J415" s="10">
        <v>0</v>
      </c>
    </row>
    <row r="416" spans="1:10">
      <c r="A416" t="s">
        <v>70</v>
      </c>
      <c r="B416" t="s">
        <v>16</v>
      </c>
      <c r="C416" t="s">
        <v>46</v>
      </c>
      <c r="D416" t="s">
        <v>22</v>
      </c>
      <c r="E416">
        <v>0</v>
      </c>
      <c r="F416" s="10">
        <v>0</v>
      </c>
      <c r="G416" s="10">
        <v>0</v>
      </c>
      <c r="H416" s="10">
        <v>100000</v>
      </c>
      <c r="I416" s="10">
        <v>0</v>
      </c>
      <c r="J416" s="10">
        <v>0</v>
      </c>
    </row>
    <row r="417" spans="1:10">
      <c r="A417" t="s">
        <v>70</v>
      </c>
      <c r="B417" t="s">
        <v>16</v>
      </c>
      <c r="C417" t="s">
        <v>46</v>
      </c>
      <c r="D417" t="s">
        <v>22</v>
      </c>
      <c r="E417">
        <v>0</v>
      </c>
      <c r="F417" s="10">
        <v>0</v>
      </c>
      <c r="G417" s="10">
        <v>0</v>
      </c>
      <c r="H417" s="10">
        <v>100000</v>
      </c>
      <c r="I417" s="10">
        <v>0</v>
      </c>
      <c r="J417" s="10">
        <v>0</v>
      </c>
    </row>
    <row r="418" spans="1:10">
      <c r="A418" t="s">
        <v>70</v>
      </c>
      <c r="B418" t="s">
        <v>16</v>
      </c>
      <c r="C418" t="s">
        <v>46</v>
      </c>
      <c r="D418" t="s">
        <v>22</v>
      </c>
      <c r="E418">
        <v>0</v>
      </c>
      <c r="F418" s="10">
        <v>0</v>
      </c>
      <c r="G418" s="10">
        <v>0</v>
      </c>
      <c r="H418" s="10">
        <v>0</v>
      </c>
      <c r="I418" s="10">
        <v>66666.666666666672</v>
      </c>
      <c r="J418" s="10">
        <v>0</v>
      </c>
    </row>
    <row r="419" spans="1:10">
      <c r="A419" t="s">
        <v>70</v>
      </c>
      <c r="B419" t="s">
        <v>16</v>
      </c>
      <c r="C419" t="s">
        <v>46</v>
      </c>
      <c r="D419" t="s">
        <v>22</v>
      </c>
      <c r="E419">
        <v>0</v>
      </c>
      <c r="F419" s="10">
        <v>0</v>
      </c>
      <c r="G419" s="10">
        <v>0</v>
      </c>
      <c r="H419" s="10">
        <v>0</v>
      </c>
      <c r="I419" s="10">
        <v>66666.666666666672</v>
      </c>
      <c r="J419" s="10">
        <v>0</v>
      </c>
    </row>
    <row r="420" spans="1:10">
      <c r="A420" t="s">
        <v>70</v>
      </c>
      <c r="B420" t="s">
        <v>16</v>
      </c>
      <c r="C420" t="s">
        <v>46</v>
      </c>
      <c r="D420" t="s">
        <v>22</v>
      </c>
      <c r="E420">
        <v>0</v>
      </c>
      <c r="F420" s="10">
        <v>0</v>
      </c>
      <c r="G420" s="10">
        <v>0</v>
      </c>
      <c r="H420" s="10">
        <v>0</v>
      </c>
      <c r="I420" s="10">
        <v>66666.666666666672</v>
      </c>
      <c r="J420" s="10">
        <v>0</v>
      </c>
    </row>
    <row r="421" spans="1:10">
      <c r="A421" t="s">
        <v>70</v>
      </c>
      <c r="B421" t="s">
        <v>16</v>
      </c>
      <c r="C421" t="s">
        <v>46</v>
      </c>
      <c r="D421" t="s">
        <v>22</v>
      </c>
      <c r="E421">
        <v>0</v>
      </c>
      <c r="F421" s="10">
        <v>0</v>
      </c>
      <c r="G421" s="10">
        <v>21250</v>
      </c>
      <c r="H421" s="10">
        <v>21250</v>
      </c>
      <c r="I421" s="10">
        <v>0</v>
      </c>
      <c r="J421" s="10">
        <v>0</v>
      </c>
    </row>
    <row r="422" spans="1:10">
      <c r="A422" t="s">
        <v>70</v>
      </c>
      <c r="B422" t="s">
        <v>16</v>
      </c>
      <c r="C422" t="s">
        <v>46</v>
      </c>
      <c r="D422" t="s">
        <v>22</v>
      </c>
      <c r="E422">
        <v>0</v>
      </c>
      <c r="F422" s="10">
        <v>0</v>
      </c>
      <c r="G422" s="10">
        <v>0</v>
      </c>
      <c r="H422" s="10">
        <v>0</v>
      </c>
      <c r="I422" s="10">
        <v>0</v>
      </c>
      <c r="J422" s="10">
        <v>42500</v>
      </c>
    </row>
    <row r="423" spans="1:10">
      <c r="A423" t="s">
        <v>70</v>
      </c>
      <c r="B423" t="s">
        <v>16</v>
      </c>
      <c r="C423" t="s">
        <v>46</v>
      </c>
      <c r="D423" t="s">
        <v>22</v>
      </c>
      <c r="E423">
        <v>0</v>
      </c>
      <c r="F423" s="10">
        <v>0</v>
      </c>
      <c r="G423" s="10">
        <v>42500</v>
      </c>
      <c r="H423" s="10">
        <v>0</v>
      </c>
      <c r="I423" s="10">
        <v>0</v>
      </c>
      <c r="J423" s="10">
        <v>0</v>
      </c>
    </row>
    <row r="424" spans="1:10">
      <c r="A424" t="s">
        <v>70</v>
      </c>
      <c r="B424" t="s">
        <v>16</v>
      </c>
      <c r="C424" t="s">
        <v>46</v>
      </c>
      <c r="D424" t="s">
        <v>22</v>
      </c>
      <c r="E424">
        <v>0</v>
      </c>
      <c r="F424" s="10">
        <v>0</v>
      </c>
      <c r="G424" s="10">
        <v>42500</v>
      </c>
      <c r="H424" s="10">
        <v>0</v>
      </c>
      <c r="I424" s="10">
        <v>0</v>
      </c>
      <c r="J424" s="10">
        <v>0</v>
      </c>
    </row>
    <row r="425" spans="1:10">
      <c r="A425" t="s">
        <v>71</v>
      </c>
      <c r="B425" t="s">
        <v>27</v>
      </c>
      <c r="C425" t="s">
        <v>21</v>
      </c>
      <c r="D425" t="s">
        <v>28</v>
      </c>
      <c r="E425">
        <v>1</v>
      </c>
      <c r="F425" s="10">
        <v>103750</v>
      </c>
      <c r="G425" s="10">
        <v>0</v>
      </c>
      <c r="H425" s="10">
        <v>0</v>
      </c>
      <c r="I425" s="10">
        <v>0</v>
      </c>
      <c r="J425" s="10">
        <v>0</v>
      </c>
    </row>
    <row r="426" spans="1:10">
      <c r="A426" t="s">
        <v>71</v>
      </c>
      <c r="B426" t="s">
        <v>27</v>
      </c>
      <c r="C426" t="s">
        <v>21</v>
      </c>
      <c r="D426" t="s">
        <v>28</v>
      </c>
      <c r="E426">
        <v>1</v>
      </c>
      <c r="F426" s="10">
        <v>103750</v>
      </c>
      <c r="G426" s="10">
        <v>0</v>
      </c>
      <c r="H426" s="10">
        <v>0</v>
      </c>
      <c r="I426" s="10">
        <v>0</v>
      </c>
      <c r="J426" s="10">
        <v>0</v>
      </c>
    </row>
    <row r="427" spans="1:10">
      <c r="A427" t="s">
        <v>71</v>
      </c>
      <c r="B427" t="s">
        <v>27</v>
      </c>
      <c r="C427" t="s">
        <v>21</v>
      </c>
      <c r="D427" t="s">
        <v>28</v>
      </c>
      <c r="E427">
        <v>1</v>
      </c>
      <c r="F427" s="10">
        <v>103750</v>
      </c>
      <c r="G427" s="10">
        <v>0</v>
      </c>
      <c r="H427" s="10">
        <v>0</v>
      </c>
      <c r="I427" s="10">
        <v>0</v>
      </c>
      <c r="J427" s="10">
        <v>0</v>
      </c>
    </row>
    <row r="428" spans="1:10">
      <c r="A428" t="s">
        <v>71</v>
      </c>
      <c r="B428" t="s">
        <v>27</v>
      </c>
      <c r="C428" t="s">
        <v>21</v>
      </c>
      <c r="D428" t="s">
        <v>28</v>
      </c>
      <c r="E428">
        <v>1</v>
      </c>
      <c r="F428" s="10">
        <v>103750</v>
      </c>
      <c r="G428" s="10">
        <v>0</v>
      </c>
      <c r="H428" s="10">
        <v>0</v>
      </c>
      <c r="I428" s="10">
        <v>0</v>
      </c>
      <c r="J428" s="10">
        <v>0</v>
      </c>
    </row>
    <row r="429" spans="1:10">
      <c r="A429" t="s">
        <v>71</v>
      </c>
      <c r="B429" t="s">
        <v>27</v>
      </c>
      <c r="C429" t="s">
        <v>21</v>
      </c>
      <c r="D429" t="s">
        <v>28</v>
      </c>
      <c r="E429">
        <v>1</v>
      </c>
      <c r="F429" s="10">
        <v>0</v>
      </c>
      <c r="G429" s="10">
        <v>60666.666666666664</v>
      </c>
      <c r="H429" s="10">
        <v>60666.666666666664</v>
      </c>
      <c r="I429" s="10">
        <v>60666.666666666664</v>
      </c>
      <c r="J429" s="10">
        <v>0</v>
      </c>
    </row>
    <row r="430" spans="1:10">
      <c r="A430" t="s">
        <v>71</v>
      </c>
      <c r="B430" t="s">
        <v>27</v>
      </c>
      <c r="C430" t="s">
        <v>21</v>
      </c>
      <c r="D430" t="s">
        <v>28</v>
      </c>
      <c r="E430">
        <v>1</v>
      </c>
      <c r="F430" s="10">
        <v>0</v>
      </c>
      <c r="G430" s="10">
        <v>182000</v>
      </c>
      <c r="H430" s="10">
        <v>0</v>
      </c>
      <c r="I430" s="10">
        <v>0</v>
      </c>
      <c r="J430" s="10">
        <v>0</v>
      </c>
    </row>
    <row r="431" spans="1:10">
      <c r="A431" t="s">
        <v>71</v>
      </c>
      <c r="B431" t="s">
        <v>27</v>
      </c>
      <c r="C431" t="s">
        <v>21</v>
      </c>
      <c r="D431" t="s">
        <v>28</v>
      </c>
      <c r="E431">
        <v>1</v>
      </c>
      <c r="F431" s="10">
        <v>0</v>
      </c>
      <c r="G431" s="10">
        <v>0</v>
      </c>
      <c r="H431" s="10">
        <v>182000</v>
      </c>
      <c r="I431" s="10">
        <v>0</v>
      </c>
      <c r="J431" s="10">
        <v>0</v>
      </c>
    </row>
    <row r="432" spans="1:10">
      <c r="A432" t="s">
        <v>71</v>
      </c>
      <c r="B432" t="s">
        <v>27</v>
      </c>
      <c r="C432" t="s">
        <v>21</v>
      </c>
      <c r="D432" t="s">
        <v>28</v>
      </c>
      <c r="E432">
        <v>1</v>
      </c>
      <c r="F432" s="10">
        <v>0</v>
      </c>
      <c r="G432" s="10">
        <v>0</v>
      </c>
      <c r="H432" s="10">
        <v>0</v>
      </c>
      <c r="I432" s="10">
        <v>182000</v>
      </c>
      <c r="J432" s="10">
        <v>0</v>
      </c>
    </row>
    <row r="433" spans="1:10">
      <c r="A433" t="s">
        <v>71</v>
      </c>
      <c r="B433" t="s">
        <v>27</v>
      </c>
      <c r="C433" t="s">
        <v>21</v>
      </c>
      <c r="D433" t="s">
        <v>28</v>
      </c>
      <c r="E433">
        <v>1</v>
      </c>
      <c r="F433" s="10">
        <v>0</v>
      </c>
      <c r="G433" s="10">
        <v>60666.666666666664</v>
      </c>
      <c r="H433" s="10">
        <v>60666.666666666664</v>
      </c>
      <c r="I433" s="10">
        <v>60666.666666666664</v>
      </c>
      <c r="J433" s="10">
        <v>0</v>
      </c>
    </row>
    <row r="434" spans="1:10">
      <c r="A434" t="s">
        <v>72</v>
      </c>
      <c r="B434" t="s">
        <v>20</v>
      </c>
      <c r="C434" t="s">
        <v>21</v>
      </c>
      <c r="D434" t="s">
        <v>43</v>
      </c>
      <c r="E434">
        <v>0</v>
      </c>
      <c r="F434" s="10">
        <v>0</v>
      </c>
      <c r="G434" s="10">
        <v>0</v>
      </c>
      <c r="H434" s="10">
        <v>260000</v>
      </c>
      <c r="I434" s="10">
        <v>0</v>
      </c>
      <c r="J434" s="10">
        <v>0</v>
      </c>
    </row>
    <row r="435" spans="1:10">
      <c r="A435" t="s">
        <v>72</v>
      </c>
      <c r="B435" t="s">
        <v>20</v>
      </c>
      <c r="C435" t="s">
        <v>21</v>
      </c>
      <c r="D435" t="s">
        <v>43</v>
      </c>
      <c r="E435">
        <v>0</v>
      </c>
      <c r="F435" s="10">
        <v>0</v>
      </c>
      <c r="G435" s="10">
        <v>90000</v>
      </c>
      <c r="H435" s="10">
        <v>0</v>
      </c>
      <c r="I435" s="10">
        <v>0</v>
      </c>
      <c r="J435" s="10">
        <v>0</v>
      </c>
    </row>
    <row r="436" spans="1:10">
      <c r="A436" t="s">
        <v>72</v>
      </c>
      <c r="B436" t="s">
        <v>20</v>
      </c>
      <c r="C436" t="s">
        <v>21</v>
      </c>
      <c r="D436" t="s">
        <v>43</v>
      </c>
      <c r="E436">
        <v>0</v>
      </c>
      <c r="F436" s="10">
        <v>0</v>
      </c>
      <c r="G436" s="10">
        <v>650000</v>
      </c>
      <c r="H436" s="10">
        <v>0</v>
      </c>
      <c r="I436" s="10">
        <v>0</v>
      </c>
      <c r="J436" s="10">
        <v>0</v>
      </c>
    </row>
    <row r="437" spans="1:10">
      <c r="A437" t="s">
        <v>73</v>
      </c>
      <c r="B437" t="s">
        <v>16</v>
      </c>
      <c r="C437" t="s">
        <v>24</v>
      </c>
      <c r="D437" t="s">
        <v>18</v>
      </c>
      <c r="E437">
        <v>0</v>
      </c>
      <c r="F437" s="10">
        <v>0</v>
      </c>
      <c r="G437" s="10">
        <v>0</v>
      </c>
      <c r="H437" s="10">
        <v>0</v>
      </c>
      <c r="I437" s="10">
        <v>0</v>
      </c>
      <c r="J437" s="10">
        <v>39211.199999999997</v>
      </c>
    </row>
    <row r="438" spans="1:10">
      <c r="A438" t="s">
        <v>73</v>
      </c>
      <c r="B438" t="s">
        <v>16</v>
      </c>
      <c r="C438" t="s">
        <v>24</v>
      </c>
      <c r="D438" t="s">
        <v>18</v>
      </c>
      <c r="E438">
        <v>0</v>
      </c>
      <c r="F438" s="10">
        <v>0</v>
      </c>
      <c r="G438" s="10">
        <v>0</v>
      </c>
      <c r="H438" s="10">
        <v>0</v>
      </c>
      <c r="I438" s="10">
        <v>0</v>
      </c>
      <c r="J438" s="10">
        <v>39211.199999999997</v>
      </c>
    </row>
    <row r="439" spans="1:10">
      <c r="A439" t="s">
        <v>73</v>
      </c>
      <c r="B439" t="s">
        <v>16</v>
      </c>
      <c r="C439" t="s">
        <v>24</v>
      </c>
      <c r="D439" t="s">
        <v>18</v>
      </c>
      <c r="E439">
        <v>0</v>
      </c>
      <c r="F439" s="10">
        <v>0</v>
      </c>
      <c r="G439" s="10">
        <v>39211.199999999997</v>
      </c>
      <c r="H439" s="10">
        <v>0</v>
      </c>
      <c r="I439" s="10">
        <v>0</v>
      </c>
      <c r="J439" s="10">
        <v>0</v>
      </c>
    </row>
    <row r="440" spans="1:10">
      <c r="A440" t="s">
        <v>73</v>
      </c>
      <c r="B440" t="s">
        <v>16</v>
      </c>
      <c r="C440" t="s">
        <v>24</v>
      </c>
      <c r="D440" t="s">
        <v>18</v>
      </c>
      <c r="E440">
        <v>0</v>
      </c>
      <c r="F440" s="10">
        <v>0</v>
      </c>
      <c r="G440" s="10">
        <v>0</v>
      </c>
      <c r="H440" s="10">
        <v>39211.199999999997</v>
      </c>
      <c r="I440" s="10">
        <v>0</v>
      </c>
      <c r="J440" s="10">
        <v>0</v>
      </c>
    </row>
    <row r="441" spans="1:10">
      <c r="A441" t="s">
        <v>73</v>
      </c>
      <c r="B441" t="s">
        <v>16</v>
      </c>
      <c r="C441" t="s">
        <v>24</v>
      </c>
      <c r="D441" t="s">
        <v>18</v>
      </c>
      <c r="E441">
        <v>0</v>
      </c>
      <c r="F441" s="10">
        <v>0</v>
      </c>
      <c r="G441" s="10">
        <v>0</v>
      </c>
      <c r="H441" s="10">
        <v>0</v>
      </c>
      <c r="I441" s="10">
        <v>0</v>
      </c>
      <c r="J441" s="10">
        <v>39211.199999999997</v>
      </c>
    </row>
    <row r="442" spans="1:10">
      <c r="A442" t="s">
        <v>73</v>
      </c>
      <c r="B442" t="s">
        <v>16</v>
      </c>
      <c r="C442" t="s">
        <v>24</v>
      </c>
      <c r="D442" t="s">
        <v>18</v>
      </c>
      <c r="E442">
        <v>0</v>
      </c>
      <c r="F442" s="10">
        <v>66289.875</v>
      </c>
      <c r="G442" s="10">
        <v>66289.875</v>
      </c>
      <c r="H442" s="10">
        <v>0</v>
      </c>
      <c r="I442" s="10">
        <v>0</v>
      </c>
      <c r="J442" s="10">
        <v>0</v>
      </c>
    </row>
    <row r="443" spans="1:10">
      <c r="A443" t="s">
        <v>73</v>
      </c>
      <c r="B443" t="s">
        <v>16</v>
      </c>
      <c r="C443" t="s">
        <v>24</v>
      </c>
      <c r="D443" t="s">
        <v>18</v>
      </c>
      <c r="E443">
        <v>0</v>
      </c>
      <c r="F443" s="10">
        <v>132579.75</v>
      </c>
      <c r="G443" s="10">
        <v>0</v>
      </c>
      <c r="H443" s="10">
        <v>0</v>
      </c>
      <c r="I443" s="10">
        <v>0</v>
      </c>
      <c r="J443" s="10">
        <v>0</v>
      </c>
    </row>
    <row r="444" spans="1:10">
      <c r="A444" t="s">
        <v>73</v>
      </c>
      <c r="B444" t="s">
        <v>16</v>
      </c>
      <c r="C444" t="s">
        <v>24</v>
      </c>
      <c r="D444" t="s">
        <v>18</v>
      </c>
      <c r="E444">
        <v>0</v>
      </c>
      <c r="F444" s="10">
        <v>132579.75</v>
      </c>
      <c r="G444" s="10">
        <v>0</v>
      </c>
      <c r="H444" s="10">
        <v>0</v>
      </c>
      <c r="I444" s="10">
        <v>0</v>
      </c>
      <c r="J444" s="10">
        <v>0</v>
      </c>
    </row>
    <row r="445" spans="1:10">
      <c r="A445" t="s">
        <v>73</v>
      </c>
      <c r="B445" t="s">
        <v>16</v>
      </c>
      <c r="C445" t="s">
        <v>24</v>
      </c>
      <c r="D445" t="s">
        <v>18</v>
      </c>
      <c r="E445">
        <v>0</v>
      </c>
      <c r="F445" s="10">
        <v>0</v>
      </c>
      <c r="G445" s="10">
        <v>0</v>
      </c>
      <c r="H445" s="10">
        <v>132579.75</v>
      </c>
      <c r="I445" s="10">
        <v>0</v>
      </c>
      <c r="J445" s="10">
        <v>0</v>
      </c>
    </row>
    <row r="446" spans="1:10">
      <c r="A446" t="s">
        <v>73</v>
      </c>
      <c r="B446" t="s">
        <v>16</v>
      </c>
      <c r="C446" t="s">
        <v>24</v>
      </c>
      <c r="D446" t="s">
        <v>18</v>
      </c>
      <c r="E446">
        <v>0</v>
      </c>
      <c r="F446" s="10">
        <v>0</v>
      </c>
      <c r="G446" s="10">
        <v>0</v>
      </c>
      <c r="H446" s="10">
        <v>0</v>
      </c>
      <c r="I446" s="10">
        <v>0</v>
      </c>
      <c r="J446" s="10">
        <v>29195</v>
      </c>
    </row>
    <row r="447" spans="1:10">
      <c r="A447" t="s">
        <v>73</v>
      </c>
      <c r="B447" t="s">
        <v>16</v>
      </c>
      <c r="C447" t="s">
        <v>24</v>
      </c>
      <c r="D447" t="s">
        <v>18</v>
      </c>
      <c r="E447">
        <v>0</v>
      </c>
      <c r="F447" s="10">
        <v>0</v>
      </c>
      <c r="G447" s="10">
        <v>14597.5</v>
      </c>
      <c r="H447" s="10">
        <v>14597.5</v>
      </c>
      <c r="I447" s="10">
        <v>0</v>
      </c>
      <c r="J447" s="10">
        <v>0</v>
      </c>
    </row>
    <row r="448" spans="1:10">
      <c r="A448" t="s">
        <v>74</v>
      </c>
      <c r="B448" t="s">
        <v>20</v>
      </c>
      <c r="C448" t="s">
        <v>46</v>
      </c>
      <c r="D448" t="s">
        <v>28</v>
      </c>
      <c r="E448">
        <v>0</v>
      </c>
      <c r="F448" s="10">
        <v>45000</v>
      </c>
      <c r="G448" s="10">
        <v>45000</v>
      </c>
      <c r="H448" s="10">
        <v>0</v>
      </c>
      <c r="I448" s="10">
        <v>0</v>
      </c>
      <c r="J448" s="10">
        <v>0</v>
      </c>
    </row>
    <row r="449" spans="1:10">
      <c r="A449" t="s">
        <v>74</v>
      </c>
      <c r="B449" t="s">
        <v>20</v>
      </c>
      <c r="C449" t="s">
        <v>46</v>
      </c>
      <c r="D449" t="s">
        <v>28</v>
      </c>
      <c r="E449">
        <v>0</v>
      </c>
      <c r="F449" s="10">
        <v>45000</v>
      </c>
      <c r="G449" s="10">
        <v>45000</v>
      </c>
      <c r="H449" s="10">
        <v>0</v>
      </c>
      <c r="I449" s="10">
        <v>0</v>
      </c>
      <c r="J449" s="10">
        <v>0</v>
      </c>
    </row>
    <row r="450" spans="1:10">
      <c r="A450" t="s">
        <v>74</v>
      </c>
      <c r="B450" t="s">
        <v>20</v>
      </c>
      <c r="C450" t="s">
        <v>46</v>
      </c>
      <c r="D450" t="s">
        <v>28</v>
      </c>
      <c r="E450">
        <v>0</v>
      </c>
      <c r="F450" s="10">
        <v>0</v>
      </c>
      <c r="G450" s="10">
        <v>90000</v>
      </c>
      <c r="H450" s="10">
        <v>0</v>
      </c>
      <c r="I450" s="10">
        <v>0</v>
      </c>
      <c r="J450" s="10">
        <v>0</v>
      </c>
    </row>
    <row r="451" spans="1:10">
      <c r="A451" t="s">
        <v>74</v>
      </c>
      <c r="B451" t="s">
        <v>20</v>
      </c>
      <c r="C451" t="s">
        <v>46</v>
      </c>
      <c r="D451" t="s">
        <v>28</v>
      </c>
      <c r="E451">
        <v>0</v>
      </c>
      <c r="F451" s="10">
        <v>45000</v>
      </c>
      <c r="G451" s="10">
        <v>45000</v>
      </c>
      <c r="H451" s="10">
        <v>0</v>
      </c>
      <c r="I451" s="10">
        <v>0</v>
      </c>
      <c r="J451" s="10">
        <v>0</v>
      </c>
    </row>
    <row r="452" spans="1:10">
      <c r="A452" t="s">
        <v>74</v>
      </c>
      <c r="B452" t="s">
        <v>20</v>
      </c>
      <c r="C452" t="s">
        <v>46</v>
      </c>
      <c r="D452" t="s">
        <v>28</v>
      </c>
      <c r="E452">
        <v>0</v>
      </c>
      <c r="F452" s="10">
        <v>45000</v>
      </c>
      <c r="G452" s="10">
        <v>45000</v>
      </c>
      <c r="H452" s="10">
        <v>0</v>
      </c>
      <c r="I452" s="10">
        <v>0</v>
      </c>
      <c r="J452" s="10">
        <v>0</v>
      </c>
    </row>
    <row r="453" spans="1:10">
      <c r="A453" t="s">
        <v>74</v>
      </c>
      <c r="B453" t="s">
        <v>20</v>
      </c>
      <c r="C453" t="s">
        <v>46</v>
      </c>
      <c r="D453" t="s">
        <v>28</v>
      </c>
      <c r="E453">
        <v>0</v>
      </c>
      <c r="F453" s="10">
        <v>50000</v>
      </c>
      <c r="G453" s="10">
        <v>0</v>
      </c>
      <c r="H453" s="10">
        <v>0</v>
      </c>
      <c r="I453" s="10">
        <v>0</v>
      </c>
      <c r="J453" s="10">
        <v>0</v>
      </c>
    </row>
    <row r="454" spans="1:10">
      <c r="A454" t="s">
        <v>74</v>
      </c>
      <c r="B454" t="s">
        <v>20</v>
      </c>
      <c r="C454" t="s">
        <v>46</v>
      </c>
      <c r="D454" t="s">
        <v>28</v>
      </c>
      <c r="E454">
        <v>0</v>
      </c>
      <c r="F454" s="10">
        <v>50000</v>
      </c>
      <c r="G454" s="10">
        <v>0</v>
      </c>
      <c r="H454" s="10">
        <v>0</v>
      </c>
      <c r="I454" s="10">
        <v>0</v>
      </c>
      <c r="J454" s="10">
        <v>0</v>
      </c>
    </row>
    <row r="455" spans="1:10">
      <c r="A455" t="s">
        <v>74</v>
      </c>
      <c r="B455" t="s">
        <v>20</v>
      </c>
      <c r="C455" t="s">
        <v>46</v>
      </c>
      <c r="D455" t="s">
        <v>28</v>
      </c>
      <c r="E455">
        <v>0</v>
      </c>
      <c r="F455" s="10">
        <v>50000</v>
      </c>
      <c r="G455" s="10">
        <v>0</v>
      </c>
      <c r="H455" s="10">
        <v>0</v>
      </c>
      <c r="I455" s="10">
        <v>0</v>
      </c>
      <c r="J455" s="10">
        <v>0</v>
      </c>
    </row>
    <row r="456" spans="1:10">
      <c r="A456" t="s">
        <v>74</v>
      </c>
      <c r="B456" t="s">
        <v>20</v>
      </c>
      <c r="C456" t="s">
        <v>46</v>
      </c>
      <c r="D456" t="s">
        <v>28</v>
      </c>
      <c r="E456">
        <v>0</v>
      </c>
      <c r="F456" s="10">
        <v>0</v>
      </c>
      <c r="G456" s="10">
        <v>0</v>
      </c>
      <c r="H456" s="10">
        <v>0</v>
      </c>
      <c r="I456" s="10">
        <v>50000</v>
      </c>
      <c r="J456" s="10">
        <v>0</v>
      </c>
    </row>
    <row r="457" spans="1:10">
      <c r="A457" t="s">
        <v>74</v>
      </c>
      <c r="B457" t="s">
        <v>20</v>
      </c>
      <c r="C457" t="s">
        <v>46</v>
      </c>
      <c r="D457" t="s">
        <v>28</v>
      </c>
      <c r="E457">
        <v>0</v>
      </c>
      <c r="F457" s="10">
        <v>0</v>
      </c>
      <c r="G457" s="10">
        <v>0</v>
      </c>
      <c r="H457" s="10">
        <v>0</v>
      </c>
      <c r="I457" s="10">
        <v>50000</v>
      </c>
      <c r="J457" s="10">
        <v>0</v>
      </c>
    </row>
    <row r="458" spans="1:10">
      <c r="A458" t="s">
        <v>74</v>
      </c>
      <c r="B458" t="s">
        <v>20</v>
      </c>
      <c r="C458" t="s">
        <v>46</v>
      </c>
      <c r="D458" t="s">
        <v>28</v>
      </c>
      <c r="E458">
        <v>0</v>
      </c>
      <c r="F458" s="10">
        <v>0</v>
      </c>
      <c r="G458" s="10">
        <v>0</v>
      </c>
      <c r="H458" s="10">
        <v>0</v>
      </c>
      <c r="I458" s="10">
        <v>50000</v>
      </c>
      <c r="J458" s="10">
        <v>0</v>
      </c>
    </row>
    <row r="459" spans="1:10">
      <c r="A459" t="s">
        <v>74</v>
      </c>
      <c r="B459" t="s">
        <v>20</v>
      </c>
      <c r="C459" t="s">
        <v>46</v>
      </c>
      <c r="D459" t="s">
        <v>28</v>
      </c>
      <c r="E459">
        <v>0</v>
      </c>
      <c r="F459" s="10">
        <v>0</v>
      </c>
      <c r="G459" s="10">
        <v>125000</v>
      </c>
      <c r="H459" s="10">
        <v>0</v>
      </c>
      <c r="I459" s="10">
        <v>0</v>
      </c>
      <c r="J459" s="10">
        <v>0</v>
      </c>
    </row>
    <row r="460" spans="1:10">
      <c r="A460" t="s">
        <v>74</v>
      </c>
      <c r="B460" t="s">
        <v>20</v>
      </c>
      <c r="C460" t="s">
        <v>46</v>
      </c>
      <c r="D460" t="s">
        <v>28</v>
      </c>
      <c r="E460">
        <v>0</v>
      </c>
      <c r="F460" s="10">
        <v>0</v>
      </c>
      <c r="G460" s="10">
        <v>125000</v>
      </c>
      <c r="H460" s="10">
        <v>0</v>
      </c>
      <c r="I460" s="10">
        <v>0</v>
      </c>
      <c r="J460" s="10">
        <v>0</v>
      </c>
    </row>
    <row r="461" spans="1:10">
      <c r="A461" t="s">
        <v>75</v>
      </c>
      <c r="B461" t="s">
        <v>20</v>
      </c>
      <c r="C461" t="s">
        <v>46</v>
      </c>
      <c r="D461" t="s">
        <v>18</v>
      </c>
      <c r="E461">
        <v>0</v>
      </c>
      <c r="F461" s="10">
        <v>0</v>
      </c>
      <c r="G461" s="10">
        <v>30000</v>
      </c>
      <c r="H461" s="10">
        <v>0</v>
      </c>
      <c r="I461" s="10">
        <v>0</v>
      </c>
      <c r="J461" s="10">
        <v>0</v>
      </c>
    </row>
    <row r="462" spans="1:10">
      <c r="A462" t="s">
        <v>75</v>
      </c>
      <c r="B462" t="s">
        <v>20</v>
      </c>
      <c r="C462" t="s">
        <v>46</v>
      </c>
      <c r="D462" t="s">
        <v>18</v>
      </c>
      <c r="E462">
        <v>0</v>
      </c>
      <c r="F462" s="10">
        <v>0</v>
      </c>
      <c r="G462" s="10">
        <v>50000</v>
      </c>
      <c r="H462" s="10">
        <v>0</v>
      </c>
      <c r="I462" s="10">
        <v>0</v>
      </c>
      <c r="J462" s="10">
        <v>0</v>
      </c>
    </row>
    <row r="463" spans="1:10">
      <c r="A463" t="s">
        <v>75</v>
      </c>
      <c r="B463" t="s">
        <v>20</v>
      </c>
      <c r="C463" t="s">
        <v>46</v>
      </c>
      <c r="D463" t="s">
        <v>18</v>
      </c>
      <c r="E463">
        <v>0</v>
      </c>
      <c r="F463" s="10">
        <v>0</v>
      </c>
      <c r="G463" s="10">
        <v>30000</v>
      </c>
      <c r="H463" s="10">
        <v>0</v>
      </c>
      <c r="I463" s="10">
        <v>0</v>
      </c>
      <c r="J463" s="10">
        <v>0</v>
      </c>
    </row>
    <row r="464" spans="1:10">
      <c r="A464" t="s">
        <v>75</v>
      </c>
      <c r="B464" t="s">
        <v>20</v>
      </c>
      <c r="C464" t="s">
        <v>46</v>
      </c>
      <c r="D464" t="s">
        <v>18</v>
      </c>
      <c r="E464">
        <v>0</v>
      </c>
      <c r="F464" s="10">
        <v>0</v>
      </c>
      <c r="G464" s="10">
        <v>40000</v>
      </c>
      <c r="H464" s="10">
        <v>0</v>
      </c>
      <c r="I464" s="10">
        <v>0</v>
      </c>
      <c r="J464" s="10">
        <v>0</v>
      </c>
    </row>
    <row r="465" spans="1:10">
      <c r="A465" t="s">
        <v>75</v>
      </c>
      <c r="B465" t="s">
        <v>20</v>
      </c>
      <c r="C465" t="s">
        <v>46</v>
      </c>
      <c r="D465" t="s">
        <v>18</v>
      </c>
      <c r="E465">
        <v>0</v>
      </c>
      <c r="F465" s="10">
        <v>0</v>
      </c>
      <c r="G465" s="10">
        <v>40000</v>
      </c>
      <c r="H465" s="10">
        <v>0</v>
      </c>
      <c r="I465" s="10">
        <v>0</v>
      </c>
      <c r="J465" s="10">
        <v>0</v>
      </c>
    </row>
    <row r="466" spans="1:10">
      <c r="A466" t="s">
        <v>75</v>
      </c>
      <c r="B466" t="s">
        <v>20</v>
      </c>
      <c r="C466" t="s">
        <v>46</v>
      </c>
      <c r="D466" t="s">
        <v>18</v>
      </c>
      <c r="E466">
        <v>0</v>
      </c>
      <c r="F466" s="10">
        <v>100000</v>
      </c>
      <c r="G466" s="10">
        <v>0</v>
      </c>
      <c r="H466" s="10">
        <v>0</v>
      </c>
      <c r="I466" s="10">
        <v>0</v>
      </c>
      <c r="J466" s="10">
        <v>0</v>
      </c>
    </row>
    <row r="467" spans="1:10">
      <c r="A467" t="s">
        <v>75</v>
      </c>
      <c r="B467" t="s">
        <v>20</v>
      </c>
      <c r="C467" t="s">
        <v>46</v>
      </c>
      <c r="D467" t="s">
        <v>18</v>
      </c>
      <c r="E467">
        <v>0</v>
      </c>
      <c r="F467" s="10">
        <v>150000</v>
      </c>
      <c r="G467" s="10">
        <v>0</v>
      </c>
      <c r="H467" s="10">
        <v>0</v>
      </c>
      <c r="I467" s="10">
        <v>0</v>
      </c>
      <c r="J467" s="10">
        <v>0</v>
      </c>
    </row>
    <row r="468" spans="1:10">
      <c r="A468" t="s">
        <v>75</v>
      </c>
      <c r="B468" t="s">
        <v>20</v>
      </c>
      <c r="C468" t="s">
        <v>46</v>
      </c>
      <c r="D468" t="s">
        <v>18</v>
      </c>
      <c r="E468">
        <v>0</v>
      </c>
      <c r="F468" s="10">
        <v>73636</v>
      </c>
      <c r="G468" s="10">
        <v>0</v>
      </c>
      <c r="H468" s="10">
        <v>0</v>
      </c>
      <c r="I468" s="10">
        <v>0</v>
      </c>
      <c r="J468" s="10">
        <v>0</v>
      </c>
    </row>
    <row r="469" spans="1:10">
      <c r="A469" t="s">
        <v>75</v>
      </c>
      <c r="B469" t="s">
        <v>20</v>
      </c>
      <c r="C469" t="s">
        <v>46</v>
      </c>
      <c r="D469" t="s">
        <v>18</v>
      </c>
      <c r="E469">
        <v>0</v>
      </c>
      <c r="F469" s="10">
        <v>400000</v>
      </c>
      <c r="G469" s="10">
        <v>0</v>
      </c>
      <c r="H469" s="10">
        <v>0</v>
      </c>
      <c r="I469" s="10">
        <v>0</v>
      </c>
      <c r="J469" s="10">
        <v>0</v>
      </c>
    </row>
    <row r="470" spans="1:10">
      <c r="A470" t="s">
        <v>75</v>
      </c>
      <c r="B470" t="s">
        <v>20</v>
      </c>
      <c r="C470" t="s">
        <v>46</v>
      </c>
      <c r="D470" t="s">
        <v>18</v>
      </c>
      <c r="E470">
        <v>0</v>
      </c>
      <c r="F470" s="10">
        <v>0</v>
      </c>
      <c r="G470" s="10">
        <v>200000</v>
      </c>
      <c r="H470" s="10">
        <v>0</v>
      </c>
      <c r="I470" s="10">
        <v>0</v>
      </c>
      <c r="J470" s="10">
        <v>0</v>
      </c>
    </row>
    <row r="471" spans="1:10">
      <c r="A471" t="s">
        <v>75</v>
      </c>
      <c r="B471" t="s">
        <v>20</v>
      </c>
      <c r="C471" t="s">
        <v>46</v>
      </c>
      <c r="D471" t="s">
        <v>18</v>
      </c>
      <c r="E471">
        <v>0</v>
      </c>
      <c r="F471" s="10">
        <v>0</v>
      </c>
      <c r="G471" s="10">
        <v>50000</v>
      </c>
      <c r="H471" s="10">
        <v>0</v>
      </c>
      <c r="I471" s="10">
        <v>0</v>
      </c>
      <c r="J471" s="10">
        <v>0</v>
      </c>
    </row>
    <row r="472" spans="1:10">
      <c r="A472" t="s">
        <v>75</v>
      </c>
      <c r="B472" t="s">
        <v>20</v>
      </c>
      <c r="C472" t="s">
        <v>46</v>
      </c>
      <c r="D472" t="s">
        <v>18</v>
      </c>
      <c r="E472">
        <v>0</v>
      </c>
      <c r="F472" s="10">
        <v>0</v>
      </c>
      <c r="G472" s="10">
        <v>50000</v>
      </c>
      <c r="H472" s="10">
        <v>0</v>
      </c>
      <c r="I472" s="10">
        <v>0</v>
      </c>
      <c r="J472" s="10">
        <v>0</v>
      </c>
    </row>
    <row r="473" spans="1:10">
      <c r="A473" t="s">
        <v>75</v>
      </c>
      <c r="B473" t="s">
        <v>20</v>
      </c>
      <c r="C473" t="s">
        <v>46</v>
      </c>
      <c r="D473" t="s">
        <v>18</v>
      </c>
      <c r="E473">
        <v>0</v>
      </c>
      <c r="F473" s="10">
        <v>0</v>
      </c>
      <c r="G473" s="10">
        <v>0</v>
      </c>
      <c r="H473" s="10">
        <v>0</v>
      </c>
      <c r="I473" s="10">
        <v>75000</v>
      </c>
      <c r="J473" s="10">
        <v>0</v>
      </c>
    </row>
    <row r="474" spans="1:10">
      <c r="A474" t="s">
        <v>75</v>
      </c>
      <c r="B474" t="s">
        <v>20</v>
      </c>
      <c r="C474" t="s">
        <v>46</v>
      </c>
      <c r="D474" t="s">
        <v>18</v>
      </c>
      <c r="E474">
        <v>0</v>
      </c>
      <c r="F474" s="10">
        <v>0</v>
      </c>
      <c r="G474" s="10">
        <v>0</v>
      </c>
      <c r="H474" s="10">
        <v>0</v>
      </c>
      <c r="I474" s="10">
        <v>75000</v>
      </c>
      <c r="J474" s="10">
        <v>0</v>
      </c>
    </row>
    <row r="475" spans="1:10">
      <c r="A475" t="s">
        <v>76</v>
      </c>
      <c r="B475" t="s">
        <v>45</v>
      </c>
      <c r="C475" t="s">
        <v>46</v>
      </c>
      <c r="D475" t="s">
        <v>18</v>
      </c>
      <c r="E475">
        <v>0</v>
      </c>
      <c r="F475" s="10">
        <v>0</v>
      </c>
      <c r="G475" s="10">
        <v>37500</v>
      </c>
      <c r="H475" s="10">
        <v>0</v>
      </c>
      <c r="I475" s="10">
        <v>37500</v>
      </c>
      <c r="J475" s="10">
        <v>0</v>
      </c>
    </row>
    <row r="476" spans="1:10">
      <c r="A476" t="s">
        <v>76</v>
      </c>
      <c r="B476" t="s">
        <v>45</v>
      </c>
      <c r="C476" t="s">
        <v>46</v>
      </c>
      <c r="D476" t="s">
        <v>18</v>
      </c>
      <c r="E476">
        <v>0</v>
      </c>
      <c r="F476" s="10">
        <v>0</v>
      </c>
      <c r="G476" s="10">
        <v>75000</v>
      </c>
      <c r="H476" s="10">
        <v>0</v>
      </c>
      <c r="I476" s="10">
        <v>0</v>
      </c>
      <c r="J476" s="10">
        <v>0</v>
      </c>
    </row>
    <row r="477" spans="1:10">
      <c r="A477" t="s">
        <v>76</v>
      </c>
      <c r="B477" t="s">
        <v>45</v>
      </c>
      <c r="C477" t="s">
        <v>46</v>
      </c>
      <c r="D477" t="s">
        <v>18</v>
      </c>
      <c r="E477">
        <v>0</v>
      </c>
      <c r="F477" s="10">
        <v>0</v>
      </c>
      <c r="G477" s="10">
        <v>0</v>
      </c>
      <c r="H477" s="10">
        <v>75000</v>
      </c>
      <c r="I477" s="10">
        <v>0</v>
      </c>
      <c r="J477" s="10">
        <v>0</v>
      </c>
    </row>
    <row r="478" spans="1:10">
      <c r="A478" t="s">
        <v>76</v>
      </c>
      <c r="B478" t="s">
        <v>45</v>
      </c>
      <c r="C478" t="s">
        <v>46</v>
      </c>
      <c r="D478" t="s">
        <v>18</v>
      </c>
      <c r="E478">
        <v>0</v>
      </c>
      <c r="F478" s="10">
        <v>0</v>
      </c>
      <c r="G478" s="10">
        <v>0</v>
      </c>
      <c r="H478" s="10">
        <v>0</v>
      </c>
      <c r="I478" s="10">
        <v>75000</v>
      </c>
      <c r="J478" s="10">
        <v>0</v>
      </c>
    </row>
    <row r="479" spans="1:10">
      <c r="A479" t="s">
        <v>76</v>
      </c>
      <c r="B479" t="s">
        <v>45</v>
      </c>
      <c r="C479" t="s">
        <v>46</v>
      </c>
      <c r="D479" t="s">
        <v>18</v>
      </c>
      <c r="E479">
        <v>0</v>
      </c>
      <c r="F479" s="10">
        <v>45000</v>
      </c>
      <c r="G479" s="10">
        <v>45000</v>
      </c>
      <c r="H479" s="10">
        <v>0</v>
      </c>
      <c r="I479" s="10">
        <v>0</v>
      </c>
      <c r="J479" s="10">
        <v>0</v>
      </c>
    </row>
    <row r="480" spans="1:10">
      <c r="A480" t="s">
        <v>76</v>
      </c>
      <c r="B480" t="s">
        <v>45</v>
      </c>
      <c r="C480" t="s">
        <v>46</v>
      </c>
      <c r="D480" t="s">
        <v>18</v>
      </c>
      <c r="E480">
        <v>0</v>
      </c>
      <c r="F480" s="10">
        <v>0</v>
      </c>
      <c r="G480" s="10">
        <v>0</v>
      </c>
      <c r="H480" s="10">
        <v>90000</v>
      </c>
      <c r="I480" s="10">
        <v>0</v>
      </c>
      <c r="J480" s="10">
        <v>0</v>
      </c>
    </row>
    <row r="481" spans="1:10">
      <c r="A481" t="s">
        <v>76</v>
      </c>
      <c r="B481" t="s">
        <v>45</v>
      </c>
      <c r="C481" t="s">
        <v>46</v>
      </c>
      <c r="D481" t="s">
        <v>18</v>
      </c>
      <c r="E481">
        <v>0</v>
      </c>
      <c r="F481" s="10">
        <v>0</v>
      </c>
      <c r="G481" s="10">
        <v>0</v>
      </c>
      <c r="H481" s="10">
        <v>0</v>
      </c>
      <c r="I481" s="10">
        <v>0</v>
      </c>
      <c r="J481" s="10">
        <v>90000</v>
      </c>
    </row>
    <row r="482" spans="1:10">
      <c r="A482" t="s">
        <v>76</v>
      </c>
      <c r="B482" t="s">
        <v>45</v>
      </c>
      <c r="C482" t="s">
        <v>46</v>
      </c>
      <c r="D482" t="s">
        <v>18</v>
      </c>
      <c r="E482">
        <v>0</v>
      </c>
      <c r="F482" s="10">
        <v>0</v>
      </c>
      <c r="G482" s="10">
        <v>0</v>
      </c>
      <c r="H482" s="10">
        <v>0</v>
      </c>
      <c r="I482" s="10">
        <v>0</v>
      </c>
      <c r="J482" s="10">
        <v>93666.666666666672</v>
      </c>
    </row>
    <row r="483" spans="1:10">
      <c r="A483" t="s">
        <v>76</v>
      </c>
      <c r="B483" t="s">
        <v>45</v>
      </c>
      <c r="C483" t="s">
        <v>46</v>
      </c>
      <c r="D483" t="s">
        <v>18</v>
      </c>
      <c r="E483">
        <v>0</v>
      </c>
      <c r="F483" s="10">
        <v>0</v>
      </c>
      <c r="G483" s="10">
        <v>0</v>
      </c>
      <c r="H483" s="10">
        <v>0</v>
      </c>
      <c r="I483" s="10">
        <v>0</v>
      </c>
      <c r="J483" s="10">
        <v>93666.666666666672</v>
      </c>
    </row>
    <row r="484" spans="1:10">
      <c r="A484" t="s">
        <v>76</v>
      </c>
      <c r="B484" t="s">
        <v>45</v>
      </c>
      <c r="C484" t="s">
        <v>46</v>
      </c>
      <c r="D484" t="s">
        <v>18</v>
      </c>
      <c r="E484">
        <v>0</v>
      </c>
      <c r="F484" s="10">
        <v>0</v>
      </c>
      <c r="G484" s="10">
        <v>0</v>
      </c>
      <c r="H484" s="10">
        <v>0</v>
      </c>
      <c r="I484" s="10">
        <v>0</v>
      </c>
      <c r="J484" s="10">
        <v>93666.666666666672</v>
      </c>
    </row>
    <row r="485" spans="1:10">
      <c r="A485" t="s">
        <v>76</v>
      </c>
      <c r="B485" t="s">
        <v>45</v>
      </c>
      <c r="C485" t="s">
        <v>46</v>
      </c>
      <c r="D485" t="s">
        <v>18</v>
      </c>
      <c r="E485">
        <v>0</v>
      </c>
      <c r="F485" s="10">
        <v>0</v>
      </c>
      <c r="G485" s="10">
        <v>150000</v>
      </c>
      <c r="H485" s="10">
        <v>0</v>
      </c>
      <c r="I485" s="10">
        <v>0</v>
      </c>
      <c r="J485" s="10">
        <v>0</v>
      </c>
    </row>
    <row r="486" spans="1:10">
      <c r="A486" t="s">
        <v>77</v>
      </c>
      <c r="B486" t="s">
        <v>27</v>
      </c>
      <c r="C486" t="s">
        <v>46</v>
      </c>
      <c r="D486" t="s">
        <v>25</v>
      </c>
      <c r="E486">
        <v>0</v>
      </c>
      <c r="F486" s="10">
        <v>0</v>
      </c>
      <c r="G486" s="10">
        <v>0</v>
      </c>
      <c r="H486" s="10">
        <v>0</v>
      </c>
      <c r="I486" s="10">
        <v>0</v>
      </c>
      <c r="J486" s="10">
        <v>125000</v>
      </c>
    </row>
    <row r="487" spans="1:10">
      <c r="A487" t="s">
        <v>77</v>
      </c>
      <c r="B487" t="s">
        <v>27</v>
      </c>
      <c r="C487" t="s">
        <v>46</v>
      </c>
      <c r="D487" t="s">
        <v>25</v>
      </c>
      <c r="E487">
        <v>0</v>
      </c>
      <c r="F487" s="10">
        <v>0</v>
      </c>
      <c r="G487" s="10">
        <v>41666.666666666664</v>
      </c>
      <c r="H487" s="10">
        <v>41666.666666666664</v>
      </c>
      <c r="I487" s="10">
        <v>41666.666666666664</v>
      </c>
      <c r="J487" s="10">
        <v>0</v>
      </c>
    </row>
    <row r="488" spans="1:10">
      <c r="A488" t="s">
        <v>77</v>
      </c>
      <c r="B488" t="s">
        <v>27</v>
      </c>
      <c r="C488" t="s">
        <v>46</v>
      </c>
      <c r="D488" t="s">
        <v>25</v>
      </c>
      <c r="E488">
        <v>0</v>
      </c>
      <c r="F488" s="10">
        <v>58333.333333333336</v>
      </c>
      <c r="G488" s="10">
        <v>0</v>
      </c>
      <c r="H488" s="10">
        <v>0</v>
      </c>
      <c r="I488" s="10">
        <v>0</v>
      </c>
      <c r="J488" s="10">
        <v>0</v>
      </c>
    </row>
    <row r="489" spans="1:10">
      <c r="A489" t="s">
        <v>77</v>
      </c>
      <c r="B489" t="s">
        <v>27</v>
      </c>
      <c r="C489" t="s">
        <v>46</v>
      </c>
      <c r="D489" t="s">
        <v>25</v>
      </c>
      <c r="E489">
        <v>0</v>
      </c>
      <c r="F489" s="10">
        <v>0</v>
      </c>
      <c r="G489" s="10">
        <v>19444.444444444445</v>
      </c>
      <c r="H489" s="10">
        <v>19444.444444444445</v>
      </c>
      <c r="I489" s="10">
        <v>19444.444444444445</v>
      </c>
      <c r="J489" s="10">
        <v>0</v>
      </c>
    </row>
    <row r="490" spans="1:10">
      <c r="A490" t="s">
        <v>77</v>
      </c>
      <c r="B490" t="s">
        <v>27</v>
      </c>
      <c r="C490" t="s">
        <v>46</v>
      </c>
      <c r="D490" t="s">
        <v>25</v>
      </c>
      <c r="E490">
        <v>0</v>
      </c>
      <c r="F490" s="10">
        <v>0</v>
      </c>
      <c r="G490" s="10">
        <v>0</v>
      </c>
      <c r="H490" s="10">
        <v>0</v>
      </c>
      <c r="I490" s="10">
        <v>0</v>
      </c>
      <c r="J490" s="10">
        <v>58333.333333333336</v>
      </c>
    </row>
    <row r="491" spans="1:10">
      <c r="A491" t="s">
        <v>77</v>
      </c>
      <c r="B491" t="s">
        <v>27</v>
      </c>
      <c r="C491" t="s">
        <v>46</v>
      </c>
      <c r="D491" t="s">
        <v>25</v>
      </c>
      <c r="E491">
        <v>0</v>
      </c>
      <c r="F491" s="10">
        <v>112500</v>
      </c>
      <c r="G491" s="10">
        <v>0</v>
      </c>
      <c r="H491" s="10">
        <v>0</v>
      </c>
      <c r="I491" s="10">
        <v>0</v>
      </c>
      <c r="J491" s="10">
        <v>0</v>
      </c>
    </row>
    <row r="492" spans="1:10">
      <c r="A492" t="s">
        <v>77</v>
      </c>
      <c r="B492" t="s">
        <v>27</v>
      </c>
      <c r="C492" t="s">
        <v>46</v>
      </c>
      <c r="D492" t="s">
        <v>25</v>
      </c>
      <c r="E492">
        <v>0</v>
      </c>
      <c r="F492" s="10">
        <v>0</v>
      </c>
      <c r="G492" s="10">
        <v>0</v>
      </c>
      <c r="H492" s="10">
        <v>0</v>
      </c>
      <c r="I492" s="10">
        <v>0</v>
      </c>
      <c r="J492" s="10">
        <v>112500</v>
      </c>
    </row>
    <row r="493" spans="1:10">
      <c r="A493" t="s">
        <v>77</v>
      </c>
      <c r="B493" t="s">
        <v>27</v>
      </c>
      <c r="C493" t="s">
        <v>46</v>
      </c>
      <c r="D493" t="s">
        <v>25</v>
      </c>
      <c r="E493">
        <v>0</v>
      </c>
      <c r="F493" s="10">
        <v>0</v>
      </c>
      <c r="G493" s="10">
        <v>37500</v>
      </c>
      <c r="H493" s="10">
        <v>37500</v>
      </c>
      <c r="I493" s="10">
        <v>37500</v>
      </c>
      <c r="J493" s="10">
        <v>0</v>
      </c>
    </row>
    <row r="494" spans="1:10">
      <c r="A494" t="s">
        <v>77</v>
      </c>
      <c r="B494" t="s">
        <v>27</v>
      </c>
      <c r="C494" t="s">
        <v>46</v>
      </c>
      <c r="D494" t="s">
        <v>25</v>
      </c>
      <c r="E494">
        <v>0</v>
      </c>
      <c r="F494" s="10">
        <v>0</v>
      </c>
      <c r="G494" s="10">
        <v>0</v>
      </c>
      <c r="H494" s="10">
        <v>0</v>
      </c>
      <c r="I494" s="10">
        <v>0</v>
      </c>
      <c r="J494" s="10">
        <v>112500</v>
      </c>
    </row>
    <row r="495" spans="1:10">
      <c r="A495" t="s">
        <v>77</v>
      </c>
      <c r="B495" t="s">
        <v>27</v>
      </c>
      <c r="C495" t="s">
        <v>46</v>
      </c>
      <c r="D495" t="s">
        <v>25</v>
      </c>
      <c r="E495">
        <v>0</v>
      </c>
      <c r="F495" s="10">
        <v>0</v>
      </c>
      <c r="G495" s="10">
        <v>0</v>
      </c>
      <c r="H495" s="10">
        <v>0</v>
      </c>
      <c r="I495" s="10">
        <v>0</v>
      </c>
      <c r="J495" s="10">
        <v>25000</v>
      </c>
    </row>
    <row r="496" spans="1:10">
      <c r="A496" t="s">
        <v>78</v>
      </c>
      <c r="B496" t="s">
        <v>27</v>
      </c>
      <c r="C496" t="s">
        <v>21</v>
      </c>
      <c r="D496" t="s">
        <v>18</v>
      </c>
      <c r="E496">
        <v>1</v>
      </c>
      <c r="F496" s="10">
        <v>0</v>
      </c>
      <c r="G496" s="10">
        <v>135714.28571428571</v>
      </c>
      <c r="H496" s="10">
        <v>0</v>
      </c>
      <c r="I496" s="10">
        <v>0</v>
      </c>
      <c r="J496" s="10">
        <v>0</v>
      </c>
    </row>
    <row r="497" spans="1:10">
      <c r="A497" t="s">
        <v>78</v>
      </c>
      <c r="B497" t="s">
        <v>27</v>
      </c>
      <c r="C497" t="s">
        <v>21</v>
      </c>
      <c r="D497" t="s">
        <v>18</v>
      </c>
      <c r="E497">
        <v>1</v>
      </c>
      <c r="F497" s="10">
        <v>0</v>
      </c>
      <c r="G497" s="10">
        <v>135714.28571428571</v>
      </c>
      <c r="H497" s="10">
        <v>0</v>
      </c>
      <c r="I497" s="10">
        <v>0</v>
      </c>
      <c r="J497" s="10">
        <v>0</v>
      </c>
    </row>
    <row r="498" spans="1:10">
      <c r="A498" t="s">
        <v>78</v>
      </c>
      <c r="B498" t="s">
        <v>27</v>
      </c>
      <c r="C498" t="s">
        <v>21</v>
      </c>
      <c r="D498" t="s">
        <v>18</v>
      </c>
      <c r="E498">
        <v>1</v>
      </c>
      <c r="F498" s="10">
        <v>135714.28571428571</v>
      </c>
      <c r="G498" s="10">
        <v>0</v>
      </c>
      <c r="H498" s="10">
        <v>0</v>
      </c>
      <c r="I498" s="10">
        <v>0</v>
      </c>
      <c r="J498" s="10">
        <v>0</v>
      </c>
    </row>
    <row r="499" spans="1:10">
      <c r="A499" t="s">
        <v>78</v>
      </c>
      <c r="B499" t="s">
        <v>27</v>
      </c>
      <c r="C499" t="s">
        <v>21</v>
      </c>
      <c r="D499" t="s">
        <v>18</v>
      </c>
      <c r="E499">
        <v>1</v>
      </c>
      <c r="F499" s="10">
        <v>135714.28571428571</v>
      </c>
      <c r="G499" s="10">
        <v>0</v>
      </c>
      <c r="H499" s="10">
        <v>0</v>
      </c>
      <c r="I499" s="10">
        <v>0</v>
      </c>
      <c r="J499" s="10">
        <v>0</v>
      </c>
    </row>
    <row r="500" spans="1:10">
      <c r="A500" t="s">
        <v>78</v>
      </c>
      <c r="B500" t="s">
        <v>27</v>
      </c>
      <c r="C500" t="s">
        <v>21</v>
      </c>
      <c r="D500" t="s">
        <v>18</v>
      </c>
      <c r="E500">
        <v>1</v>
      </c>
      <c r="F500" s="10">
        <v>135714.28571428571</v>
      </c>
      <c r="G500" s="10">
        <v>0</v>
      </c>
      <c r="H500" s="10">
        <v>0</v>
      </c>
      <c r="I500" s="10">
        <v>0</v>
      </c>
      <c r="J500" s="10">
        <v>0</v>
      </c>
    </row>
    <row r="501" spans="1:10">
      <c r="A501" t="s">
        <v>78</v>
      </c>
      <c r="B501" t="s">
        <v>27</v>
      </c>
      <c r="C501" t="s">
        <v>21</v>
      </c>
      <c r="D501" t="s">
        <v>18</v>
      </c>
      <c r="E501">
        <v>1</v>
      </c>
      <c r="F501" s="10">
        <v>135714.28571428571</v>
      </c>
      <c r="G501" s="10">
        <v>0</v>
      </c>
      <c r="H501" s="10">
        <v>0</v>
      </c>
      <c r="I501" s="10">
        <v>0</v>
      </c>
      <c r="J501" s="10">
        <v>0</v>
      </c>
    </row>
    <row r="502" spans="1:10">
      <c r="A502" t="s">
        <v>78</v>
      </c>
      <c r="B502" t="s">
        <v>27</v>
      </c>
      <c r="C502" t="s">
        <v>21</v>
      </c>
      <c r="D502" t="s">
        <v>18</v>
      </c>
      <c r="E502">
        <v>1</v>
      </c>
      <c r="F502" s="10">
        <v>0</v>
      </c>
      <c r="G502" s="10">
        <v>135714.28571428571</v>
      </c>
      <c r="H502" s="10">
        <v>0</v>
      </c>
      <c r="I502" s="10">
        <v>0</v>
      </c>
      <c r="J502" s="10">
        <v>0</v>
      </c>
    </row>
    <row r="503" spans="1:10">
      <c r="A503" t="s">
        <v>79</v>
      </c>
      <c r="B503" t="s">
        <v>20</v>
      </c>
      <c r="C503" t="s">
        <v>35</v>
      </c>
      <c r="D503" t="s">
        <v>43</v>
      </c>
      <c r="E503">
        <v>0</v>
      </c>
      <c r="F503" s="10">
        <v>0</v>
      </c>
      <c r="G503" s="10">
        <v>227273</v>
      </c>
      <c r="H503" s="10">
        <v>0</v>
      </c>
      <c r="I503" s="10">
        <v>0</v>
      </c>
      <c r="J503" s="10">
        <v>0</v>
      </c>
    </row>
    <row r="504" spans="1:10">
      <c r="A504" t="s">
        <v>79</v>
      </c>
      <c r="B504" t="s">
        <v>20</v>
      </c>
      <c r="C504" t="s">
        <v>35</v>
      </c>
      <c r="D504" t="s">
        <v>43</v>
      </c>
      <c r="E504">
        <v>0</v>
      </c>
      <c r="F504" s="10">
        <v>0</v>
      </c>
      <c r="G504" s="10">
        <v>0</v>
      </c>
      <c r="H504" s="10">
        <v>0</v>
      </c>
      <c r="I504" s="10">
        <v>0</v>
      </c>
      <c r="J504" s="10">
        <v>227273</v>
      </c>
    </row>
    <row r="505" spans="1:10">
      <c r="A505" t="s">
        <v>79</v>
      </c>
      <c r="B505" t="s">
        <v>20</v>
      </c>
      <c r="C505" t="s">
        <v>35</v>
      </c>
      <c r="D505" t="s">
        <v>43</v>
      </c>
      <c r="E505">
        <v>0</v>
      </c>
      <c r="F505" s="10">
        <v>0</v>
      </c>
      <c r="G505" s="10">
        <v>0</v>
      </c>
      <c r="H505" s="10">
        <v>0</v>
      </c>
      <c r="I505" s="10">
        <v>0</v>
      </c>
      <c r="J505" s="10">
        <v>318182</v>
      </c>
    </row>
    <row r="506" spans="1:10">
      <c r="A506" t="s">
        <v>79</v>
      </c>
      <c r="B506" t="s">
        <v>20</v>
      </c>
      <c r="C506" t="s">
        <v>35</v>
      </c>
      <c r="D506" t="s">
        <v>43</v>
      </c>
      <c r="E506">
        <v>0</v>
      </c>
      <c r="F506" s="10">
        <v>0</v>
      </c>
      <c r="G506" s="10">
        <v>0</v>
      </c>
      <c r="H506" s="10">
        <v>0</v>
      </c>
      <c r="I506" s="10">
        <v>0</v>
      </c>
      <c r="J506" s="10">
        <v>136364</v>
      </c>
    </row>
    <row r="507" spans="1:10">
      <c r="A507" t="s">
        <v>80</v>
      </c>
      <c r="B507" t="s">
        <v>27</v>
      </c>
      <c r="C507" t="s">
        <v>46</v>
      </c>
      <c r="D507" t="s">
        <v>28</v>
      </c>
      <c r="E507">
        <v>0</v>
      </c>
      <c r="F507" s="10">
        <v>0</v>
      </c>
      <c r="G507" s="10">
        <v>0</v>
      </c>
      <c r="H507" s="10">
        <v>0</v>
      </c>
      <c r="I507" s="10">
        <v>0</v>
      </c>
      <c r="J507" s="10">
        <v>80000</v>
      </c>
    </row>
    <row r="508" spans="1:10">
      <c r="A508" t="s">
        <v>80</v>
      </c>
      <c r="B508" t="s">
        <v>27</v>
      </c>
      <c r="C508" t="s">
        <v>46</v>
      </c>
      <c r="D508" t="s">
        <v>28</v>
      </c>
      <c r="E508">
        <v>0</v>
      </c>
      <c r="F508" s="10">
        <v>0</v>
      </c>
      <c r="G508" s="10">
        <v>0</v>
      </c>
      <c r="H508" s="10">
        <v>0</v>
      </c>
      <c r="I508" s="10">
        <v>0</v>
      </c>
      <c r="J508" s="10">
        <v>80000</v>
      </c>
    </row>
    <row r="509" spans="1:10">
      <c r="A509" t="s">
        <v>80</v>
      </c>
      <c r="B509" t="s">
        <v>27</v>
      </c>
      <c r="C509" t="s">
        <v>46</v>
      </c>
      <c r="D509" t="s">
        <v>28</v>
      </c>
      <c r="E509">
        <v>0</v>
      </c>
      <c r="F509" s="10">
        <v>0</v>
      </c>
      <c r="G509" s="10">
        <v>0</v>
      </c>
      <c r="H509" s="10">
        <v>0</v>
      </c>
      <c r="I509" s="10">
        <v>0</v>
      </c>
      <c r="J509" s="10">
        <v>80000</v>
      </c>
    </row>
    <row r="510" spans="1:10">
      <c r="A510" t="s">
        <v>80</v>
      </c>
      <c r="B510" t="s">
        <v>27</v>
      </c>
      <c r="C510" t="s">
        <v>46</v>
      </c>
      <c r="D510" t="s">
        <v>28</v>
      </c>
      <c r="E510">
        <v>0</v>
      </c>
      <c r="F510" s="10">
        <v>0</v>
      </c>
      <c r="G510" s="10">
        <v>0</v>
      </c>
      <c r="H510" s="10">
        <v>0</v>
      </c>
      <c r="I510" s="10">
        <v>80000</v>
      </c>
      <c r="J510" s="10">
        <v>0</v>
      </c>
    </row>
    <row r="511" spans="1:10">
      <c r="A511" t="s">
        <v>80</v>
      </c>
      <c r="B511" t="s">
        <v>27</v>
      </c>
      <c r="C511" t="s">
        <v>46</v>
      </c>
      <c r="D511" t="s">
        <v>28</v>
      </c>
      <c r="E511">
        <v>0</v>
      </c>
      <c r="F511" s="10">
        <v>0</v>
      </c>
      <c r="G511" s="10">
        <v>0</v>
      </c>
      <c r="H511" s="10">
        <v>0</v>
      </c>
      <c r="I511" s="10">
        <v>0</v>
      </c>
      <c r="J511" s="10">
        <v>80000</v>
      </c>
    </row>
    <row r="512" spans="1:10">
      <c r="A512" t="s">
        <v>80</v>
      </c>
      <c r="B512" t="s">
        <v>27</v>
      </c>
      <c r="C512" t="s">
        <v>46</v>
      </c>
      <c r="D512" t="s">
        <v>28</v>
      </c>
      <c r="E512">
        <v>0</v>
      </c>
      <c r="F512" s="10">
        <v>125714.28571428571</v>
      </c>
      <c r="G512" s="10">
        <v>0</v>
      </c>
      <c r="H512" s="10">
        <v>0</v>
      </c>
      <c r="I512" s="10">
        <v>0</v>
      </c>
      <c r="J512" s="10">
        <v>0</v>
      </c>
    </row>
    <row r="513" spans="1:10">
      <c r="A513" t="s">
        <v>80</v>
      </c>
      <c r="B513" t="s">
        <v>27</v>
      </c>
      <c r="C513" t="s">
        <v>46</v>
      </c>
      <c r="D513" t="s">
        <v>28</v>
      </c>
      <c r="E513">
        <v>0</v>
      </c>
      <c r="F513" s="10">
        <v>125714.28571428571</v>
      </c>
      <c r="G513" s="10">
        <v>0</v>
      </c>
      <c r="H513" s="10">
        <v>0</v>
      </c>
      <c r="I513" s="10">
        <v>0</v>
      </c>
      <c r="J513" s="10">
        <v>0</v>
      </c>
    </row>
    <row r="514" spans="1:10">
      <c r="A514" t="s">
        <v>80</v>
      </c>
      <c r="B514" t="s">
        <v>27</v>
      </c>
      <c r="C514" t="s">
        <v>46</v>
      </c>
      <c r="D514" t="s">
        <v>28</v>
      </c>
      <c r="E514">
        <v>0</v>
      </c>
      <c r="F514" s="10">
        <v>125714.28571428571</v>
      </c>
      <c r="G514" s="10">
        <v>0</v>
      </c>
      <c r="H514" s="10">
        <v>0</v>
      </c>
      <c r="I514" s="10">
        <v>0</v>
      </c>
      <c r="J514" s="10">
        <v>0</v>
      </c>
    </row>
    <row r="515" spans="1:10">
      <c r="A515" t="s">
        <v>80</v>
      </c>
      <c r="B515" t="s">
        <v>27</v>
      </c>
      <c r="C515" t="s">
        <v>46</v>
      </c>
      <c r="D515" t="s">
        <v>28</v>
      </c>
      <c r="E515">
        <v>0</v>
      </c>
      <c r="F515" s="10">
        <v>125714.28571428571</v>
      </c>
      <c r="G515" s="10">
        <v>0</v>
      </c>
      <c r="H515" s="10">
        <v>0</v>
      </c>
      <c r="I515" s="10">
        <v>0</v>
      </c>
      <c r="J515" s="10">
        <v>0</v>
      </c>
    </row>
    <row r="516" spans="1:10">
      <c r="A516" t="s">
        <v>80</v>
      </c>
      <c r="B516" t="s">
        <v>27</v>
      </c>
      <c r="C516" t="s">
        <v>46</v>
      </c>
      <c r="D516" t="s">
        <v>28</v>
      </c>
      <c r="E516">
        <v>0</v>
      </c>
      <c r="F516" s="10">
        <v>125714.28571428571</v>
      </c>
      <c r="G516" s="10">
        <v>0</v>
      </c>
      <c r="H516" s="10">
        <v>0</v>
      </c>
      <c r="I516" s="10">
        <v>0</v>
      </c>
      <c r="J516" s="10">
        <v>0</v>
      </c>
    </row>
    <row r="517" spans="1:10">
      <c r="A517" t="s">
        <v>80</v>
      </c>
      <c r="B517" t="s">
        <v>27</v>
      </c>
      <c r="C517" t="s">
        <v>46</v>
      </c>
      <c r="D517" t="s">
        <v>28</v>
      </c>
      <c r="E517">
        <v>0</v>
      </c>
      <c r="F517" s="10">
        <v>0</v>
      </c>
      <c r="G517" s="10">
        <v>125714.28571428571</v>
      </c>
      <c r="H517" s="10">
        <v>0</v>
      </c>
      <c r="I517" s="10">
        <v>0</v>
      </c>
      <c r="J517" s="10">
        <v>0</v>
      </c>
    </row>
    <row r="518" spans="1:10">
      <c r="A518" t="s">
        <v>80</v>
      </c>
      <c r="B518" t="s">
        <v>27</v>
      </c>
      <c r="C518" t="s">
        <v>46</v>
      </c>
      <c r="D518" t="s">
        <v>28</v>
      </c>
      <c r="E518">
        <v>0</v>
      </c>
      <c r="F518" s="10">
        <v>0</v>
      </c>
      <c r="G518" s="10">
        <v>125714.28571428571</v>
      </c>
      <c r="H518" s="10">
        <v>0</v>
      </c>
      <c r="I518" s="10">
        <v>0</v>
      </c>
      <c r="J518" s="10">
        <v>0</v>
      </c>
    </row>
    <row r="519" spans="1:10">
      <c r="A519" t="s">
        <v>80</v>
      </c>
      <c r="B519" t="s">
        <v>27</v>
      </c>
      <c r="C519" t="s">
        <v>46</v>
      </c>
      <c r="D519" t="s">
        <v>28</v>
      </c>
      <c r="E519">
        <v>0</v>
      </c>
      <c r="F519" s="10">
        <v>0</v>
      </c>
      <c r="G519" s="10">
        <v>90000</v>
      </c>
      <c r="H519" s="10">
        <v>0</v>
      </c>
      <c r="I519" s="10">
        <v>0</v>
      </c>
      <c r="J519" s="10">
        <v>0</v>
      </c>
    </row>
    <row r="520" spans="1:10">
      <c r="A520" t="s">
        <v>80</v>
      </c>
      <c r="B520" t="s">
        <v>27</v>
      </c>
      <c r="C520" t="s">
        <v>46</v>
      </c>
      <c r="D520" t="s">
        <v>28</v>
      </c>
      <c r="E520">
        <v>0</v>
      </c>
      <c r="F520" s="10">
        <v>0</v>
      </c>
      <c r="G520" s="10">
        <v>90000</v>
      </c>
      <c r="H520" s="10">
        <v>0</v>
      </c>
      <c r="I520" s="10">
        <v>0</v>
      </c>
      <c r="J520" s="10">
        <v>0</v>
      </c>
    </row>
    <row r="521" spans="1:10">
      <c r="A521" t="s">
        <v>80</v>
      </c>
      <c r="B521" t="s">
        <v>27</v>
      </c>
      <c r="C521" t="s">
        <v>46</v>
      </c>
      <c r="D521" t="s">
        <v>28</v>
      </c>
      <c r="E521">
        <v>0</v>
      </c>
      <c r="F521" s="10">
        <v>0</v>
      </c>
      <c r="G521" s="10">
        <v>90000</v>
      </c>
      <c r="H521" s="10">
        <v>0</v>
      </c>
      <c r="I521" s="10">
        <v>0</v>
      </c>
      <c r="J521" s="10">
        <v>0</v>
      </c>
    </row>
    <row r="522" spans="1:10">
      <c r="A522" t="s">
        <v>80</v>
      </c>
      <c r="B522" t="s">
        <v>27</v>
      </c>
      <c r="C522" t="s">
        <v>46</v>
      </c>
      <c r="D522" t="s">
        <v>28</v>
      </c>
      <c r="E522">
        <v>0</v>
      </c>
      <c r="F522" s="10">
        <v>0</v>
      </c>
      <c r="G522" s="10">
        <v>90000</v>
      </c>
      <c r="H522" s="10">
        <v>0</v>
      </c>
      <c r="I522" s="10">
        <v>0</v>
      </c>
      <c r="J522" s="10">
        <v>0</v>
      </c>
    </row>
    <row r="523" spans="1:10">
      <c r="A523" t="s">
        <v>80</v>
      </c>
      <c r="B523" t="s">
        <v>27</v>
      </c>
      <c r="C523" t="s">
        <v>46</v>
      </c>
      <c r="D523" t="s">
        <v>28</v>
      </c>
      <c r="E523">
        <v>0</v>
      </c>
      <c r="F523" s="10">
        <v>0</v>
      </c>
      <c r="G523" s="10">
        <v>90000</v>
      </c>
      <c r="H523" s="10">
        <v>0</v>
      </c>
      <c r="I523" s="10">
        <v>0</v>
      </c>
      <c r="J523" s="10">
        <v>0</v>
      </c>
    </row>
    <row r="524" spans="1:10">
      <c r="A524" t="s">
        <v>81</v>
      </c>
      <c r="B524" t="s">
        <v>27</v>
      </c>
      <c r="C524" t="s">
        <v>46</v>
      </c>
      <c r="D524" t="s">
        <v>28</v>
      </c>
      <c r="E524">
        <v>0</v>
      </c>
      <c r="F524" s="10">
        <v>0</v>
      </c>
      <c r="G524" s="10">
        <v>0</v>
      </c>
      <c r="H524" s="10">
        <v>0</v>
      </c>
      <c r="I524" s="10">
        <v>0</v>
      </c>
      <c r="J524" s="10">
        <v>220000</v>
      </c>
    </row>
    <row r="525" spans="1:10">
      <c r="A525" t="s">
        <v>81</v>
      </c>
      <c r="B525" t="s">
        <v>27</v>
      </c>
      <c r="C525" t="s">
        <v>46</v>
      </c>
      <c r="D525" t="s">
        <v>28</v>
      </c>
      <c r="E525">
        <v>0</v>
      </c>
      <c r="F525" s="10">
        <v>0</v>
      </c>
      <c r="G525" s="10">
        <v>0</v>
      </c>
      <c r="H525" s="10">
        <v>0</v>
      </c>
      <c r="I525" s="10">
        <v>0</v>
      </c>
      <c r="J525" s="10">
        <v>75000</v>
      </c>
    </row>
    <row r="526" spans="1:10">
      <c r="A526" t="s">
        <v>81</v>
      </c>
      <c r="B526" t="s">
        <v>27</v>
      </c>
      <c r="C526" t="s">
        <v>46</v>
      </c>
      <c r="D526" t="s">
        <v>28</v>
      </c>
      <c r="E526">
        <v>0</v>
      </c>
      <c r="F526" s="10">
        <v>0</v>
      </c>
      <c r="G526" s="10">
        <v>100000</v>
      </c>
      <c r="H526" s="10">
        <v>0</v>
      </c>
      <c r="I526" s="10">
        <v>0</v>
      </c>
      <c r="J526" s="10">
        <v>0</v>
      </c>
    </row>
    <row r="527" spans="1:10">
      <c r="A527" t="s">
        <v>81</v>
      </c>
      <c r="B527" t="s">
        <v>27</v>
      </c>
      <c r="C527" t="s">
        <v>46</v>
      </c>
      <c r="D527" t="s">
        <v>28</v>
      </c>
      <c r="E527">
        <v>0</v>
      </c>
      <c r="F527" s="10">
        <v>0</v>
      </c>
      <c r="G527" s="10">
        <v>0</v>
      </c>
      <c r="H527" s="10">
        <v>0</v>
      </c>
      <c r="I527" s="10">
        <v>0</v>
      </c>
      <c r="J527" s="10">
        <v>120000</v>
      </c>
    </row>
    <row r="528" spans="1:10">
      <c r="A528" t="s">
        <v>81</v>
      </c>
      <c r="B528" t="s">
        <v>27</v>
      </c>
      <c r="C528" t="s">
        <v>46</v>
      </c>
      <c r="D528" t="s">
        <v>28</v>
      </c>
      <c r="E528">
        <v>0</v>
      </c>
      <c r="F528" s="10">
        <v>0</v>
      </c>
      <c r="G528" s="10">
        <v>0</v>
      </c>
      <c r="H528" s="10">
        <v>0</v>
      </c>
      <c r="I528" s="10">
        <v>0</v>
      </c>
      <c r="J528" s="10">
        <v>260000</v>
      </c>
    </row>
    <row r="529" spans="1:10">
      <c r="A529" t="s">
        <v>81</v>
      </c>
      <c r="B529" t="s">
        <v>27</v>
      </c>
      <c r="C529" t="s">
        <v>46</v>
      </c>
      <c r="D529" t="s">
        <v>28</v>
      </c>
      <c r="E529">
        <v>0</v>
      </c>
      <c r="F529" s="10">
        <v>50000</v>
      </c>
      <c r="G529" s="10">
        <v>0</v>
      </c>
      <c r="H529" s="10">
        <v>0</v>
      </c>
      <c r="I529" s="10">
        <v>0</v>
      </c>
      <c r="J529" s="10">
        <v>0</v>
      </c>
    </row>
    <row r="530" spans="1:10">
      <c r="A530" t="s">
        <v>81</v>
      </c>
      <c r="B530" t="s">
        <v>27</v>
      </c>
      <c r="C530" t="s">
        <v>46</v>
      </c>
      <c r="D530" t="s">
        <v>28</v>
      </c>
      <c r="E530">
        <v>0</v>
      </c>
      <c r="F530" s="10">
        <v>100000</v>
      </c>
      <c r="G530" s="10">
        <v>0</v>
      </c>
      <c r="H530" s="10">
        <v>0</v>
      </c>
      <c r="I530" s="10">
        <v>0</v>
      </c>
      <c r="J530" s="10">
        <v>0</v>
      </c>
    </row>
    <row r="531" spans="1:10">
      <c r="A531" t="s">
        <v>81</v>
      </c>
      <c r="B531" t="s">
        <v>27</v>
      </c>
      <c r="C531" t="s">
        <v>46</v>
      </c>
      <c r="D531" t="s">
        <v>28</v>
      </c>
      <c r="E531">
        <v>0</v>
      </c>
      <c r="F531" s="10">
        <v>200000</v>
      </c>
      <c r="G531" s="10">
        <v>0</v>
      </c>
      <c r="H531" s="10">
        <v>0</v>
      </c>
      <c r="I531" s="10">
        <v>0</v>
      </c>
      <c r="J531" s="10">
        <v>0</v>
      </c>
    </row>
    <row r="532" spans="1:10">
      <c r="A532" t="s">
        <v>81</v>
      </c>
      <c r="B532" t="s">
        <v>27</v>
      </c>
      <c r="C532" t="s">
        <v>46</v>
      </c>
      <c r="D532" t="s">
        <v>28</v>
      </c>
      <c r="E532">
        <v>0</v>
      </c>
      <c r="F532" s="10">
        <v>150000</v>
      </c>
      <c r="G532" s="10">
        <v>0</v>
      </c>
      <c r="H532" s="10">
        <v>0</v>
      </c>
      <c r="I532" s="10">
        <v>0</v>
      </c>
      <c r="J532" s="10">
        <v>0</v>
      </c>
    </row>
    <row r="533" spans="1:10">
      <c r="A533" t="s">
        <v>81</v>
      </c>
      <c r="B533" t="s">
        <v>27</v>
      </c>
      <c r="C533" t="s">
        <v>46</v>
      </c>
      <c r="D533" t="s">
        <v>28</v>
      </c>
      <c r="E533">
        <v>0</v>
      </c>
      <c r="F533" s="10">
        <v>152000</v>
      </c>
      <c r="G533" s="10">
        <v>0</v>
      </c>
      <c r="H533" s="10">
        <v>0</v>
      </c>
      <c r="I533" s="10">
        <v>0</v>
      </c>
      <c r="J533" s="10">
        <v>0</v>
      </c>
    </row>
    <row r="534" spans="1:10">
      <c r="A534" t="s">
        <v>81</v>
      </c>
      <c r="B534" t="s">
        <v>27</v>
      </c>
      <c r="C534" t="s">
        <v>46</v>
      </c>
      <c r="D534" t="s">
        <v>28</v>
      </c>
      <c r="E534">
        <v>0</v>
      </c>
      <c r="F534" s="10">
        <v>200000</v>
      </c>
      <c r="G534" s="10">
        <v>0</v>
      </c>
      <c r="H534" s="10">
        <v>0</v>
      </c>
      <c r="I534" s="10">
        <v>0</v>
      </c>
      <c r="J534" s="10">
        <v>0</v>
      </c>
    </row>
    <row r="535" spans="1:10">
      <c r="A535" t="s">
        <v>81</v>
      </c>
      <c r="B535" t="s">
        <v>27</v>
      </c>
      <c r="C535" t="s">
        <v>46</v>
      </c>
      <c r="D535" t="s">
        <v>28</v>
      </c>
      <c r="E535">
        <v>0</v>
      </c>
      <c r="F535" s="10">
        <v>200000</v>
      </c>
      <c r="G535" s="10">
        <v>0</v>
      </c>
      <c r="H535" s="10">
        <v>0</v>
      </c>
      <c r="I535" s="10">
        <v>0</v>
      </c>
      <c r="J535" s="10">
        <v>0</v>
      </c>
    </row>
    <row r="536" spans="1:10">
      <c r="A536" t="s">
        <v>81</v>
      </c>
      <c r="B536" t="s">
        <v>27</v>
      </c>
      <c r="C536" t="s">
        <v>46</v>
      </c>
      <c r="D536" t="s">
        <v>28</v>
      </c>
      <c r="E536">
        <v>0</v>
      </c>
      <c r="F536" s="10">
        <v>0</v>
      </c>
      <c r="G536" s="10">
        <v>0</v>
      </c>
      <c r="H536" s="10">
        <v>0</v>
      </c>
      <c r="I536" s="10">
        <v>0</v>
      </c>
      <c r="J536" s="10">
        <v>60000</v>
      </c>
    </row>
    <row r="537" spans="1:10">
      <c r="A537" t="s">
        <v>81</v>
      </c>
      <c r="B537" t="s">
        <v>27</v>
      </c>
      <c r="C537" t="s">
        <v>46</v>
      </c>
      <c r="D537" t="s">
        <v>28</v>
      </c>
      <c r="E537">
        <v>0</v>
      </c>
      <c r="F537" s="10">
        <v>0</v>
      </c>
      <c r="G537" s="10">
        <v>0</v>
      </c>
      <c r="H537" s="10">
        <v>0</v>
      </c>
      <c r="I537" s="10">
        <v>0</v>
      </c>
      <c r="J537" s="10">
        <v>65000</v>
      </c>
    </row>
    <row r="538" spans="1:10">
      <c r="A538" t="s">
        <v>81</v>
      </c>
      <c r="B538" t="s">
        <v>27</v>
      </c>
      <c r="C538" t="s">
        <v>46</v>
      </c>
      <c r="D538" t="s">
        <v>28</v>
      </c>
      <c r="E538">
        <v>0</v>
      </c>
      <c r="F538" s="10">
        <v>0</v>
      </c>
      <c r="G538" s="10">
        <v>50000</v>
      </c>
      <c r="H538" s="10">
        <v>50000</v>
      </c>
      <c r="I538" s="10">
        <v>0</v>
      </c>
      <c r="J538" s="10">
        <v>0</v>
      </c>
    </row>
    <row r="539" spans="1:10">
      <c r="A539" t="s">
        <v>81</v>
      </c>
      <c r="B539" t="s">
        <v>27</v>
      </c>
      <c r="C539" t="s">
        <v>46</v>
      </c>
      <c r="D539" t="s">
        <v>28</v>
      </c>
      <c r="E539">
        <v>0</v>
      </c>
      <c r="F539" s="10">
        <v>0</v>
      </c>
      <c r="G539" s="10">
        <v>0</v>
      </c>
      <c r="H539" s="10">
        <v>0</v>
      </c>
      <c r="I539" s="10">
        <v>0</v>
      </c>
      <c r="J539" s="10">
        <v>300000</v>
      </c>
    </row>
    <row r="540" spans="1:10">
      <c r="A540" t="s">
        <v>81</v>
      </c>
      <c r="B540" t="s">
        <v>27</v>
      </c>
      <c r="C540" t="s">
        <v>46</v>
      </c>
      <c r="D540" t="s">
        <v>28</v>
      </c>
      <c r="E540">
        <v>0</v>
      </c>
      <c r="F540" s="10">
        <v>0</v>
      </c>
      <c r="G540" s="10">
        <v>0</v>
      </c>
      <c r="H540" s="10">
        <v>0</v>
      </c>
      <c r="I540" s="10">
        <v>140000</v>
      </c>
      <c r="J540" s="10">
        <v>0</v>
      </c>
    </row>
    <row r="541" spans="1:10">
      <c r="A541" t="s">
        <v>81</v>
      </c>
      <c r="B541" t="s">
        <v>27</v>
      </c>
      <c r="C541" t="s">
        <v>46</v>
      </c>
      <c r="D541" t="s">
        <v>28</v>
      </c>
      <c r="E541">
        <v>0</v>
      </c>
      <c r="F541" s="10">
        <v>0</v>
      </c>
      <c r="G541" s="10">
        <v>0</v>
      </c>
      <c r="H541" s="10">
        <v>0</v>
      </c>
      <c r="I541" s="10">
        <v>0</v>
      </c>
      <c r="J541" s="10">
        <v>100000</v>
      </c>
    </row>
    <row r="542" spans="1:10">
      <c r="A542" t="s">
        <v>81</v>
      </c>
      <c r="B542" t="s">
        <v>27</v>
      </c>
      <c r="C542" t="s">
        <v>46</v>
      </c>
      <c r="D542" t="s">
        <v>28</v>
      </c>
      <c r="E542">
        <v>0</v>
      </c>
      <c r="F542" s="10">
        <v>0</v>
      </c>
      <c r="G542" s="10">
        <v>0</v>
      </c>
      <c r="H542" s="10">
        <v>0</v>
      </c>
      <c r="I542" s="10">
        <v>0</v>
      </c>
      <c r="J542" s="10">
        <v>20000</v>
      </c>
    </row>
    <row r="543" spans="1:10">
      <c r="A543" t="s">
        <v>81</v>
      </c>
      <c r="B543" t="s">
        <v>27</v>
      </c>
      <c r="C543" t="s">
        <v>46</v>
      </c>
      <c r="D543" t="s">
        <v>28</v>
      </c>
      <c r="E543">
        <v>0</v>
      </c>
      <c r="F543" s="10">
        <v>238000</v>
      </c>
      <c r="G543" s="10">
        <v>0</v>
      </c>
      <c r="H543" s="10">
        <v>0</v>
      </c>
      <c r="I543" s="10">
        <v>0</v>
      </c>
      <c r="J543" s="10">
        <v>0</v>
      </c>
    </row>
    <row r="544" spans="1:10">
      <c r="A544" t="s">
        <v>81</v>
      </c>
      <c r="B544" t="s">
        <v>27</v>
      </c>
      <c r="C544" t="s">
        <v>46</v>
      </c>
      <c r="D544" t="s">
        <v>28</v>
      </c>
      <c r="E544">
        <v>0</v>
      </c>
      <c r="F544" s="10">
        <v>0</v>
      </c>
      <c r="G544" s="10">
        <v>100000</v>
      </c>
      <c r="H544" s="10">
        <v>100000</v>
      </c>
      <c r="I544" s="10">
        <v>0</v>
      </c>
      <c r="J544" s="10">
        <v>0</v>
      </c>
    </row>
    <row r="545" spans="1:10">
      <c r="A545" t="s">
        <v>81</v>
      </c>
      <c r="B545" t="s">
        <v>27</v>
      </c>
      <c r="C545" t="s">
        <v>46</v>
      </c>
      <c r="D545" t="s">
        <v>28</v>
      </c>
      <c r="E545">
        <v>0</v>
      </c>
      <c r="F545" s="10">
        <v>0</v>
      </c>
      <c r="G545" s="10">
        <v>0</v>
      </c>
      <c r="H545" s="10">
        <v>0</v>
      </c>
      <c r="I545" s="10">
        <v>100000</v>
      </c>
      <c r="J545" s="10">
        <v>0</v>
      </c>
    </row>
    <row r="546" spans="1:10">
      <c r="A546" t="s">
        <v>81</v>
      </c>
      <c r="B546" t="s">
        <v>27</v>
      </c>
      <c r="C546" t="s">
        <v>46</v>
      </c>
      <c r="D546" t="s">
        <v>28</v>
      </c>
      <c r="E546">
        <v>0</v>
      </c>
      <c r="F546" s="10">
        <v>0</v>
      </c>
      <c r="G546" s="10">
        <v>0</v>
      </c>
      <c r="H546" s="10">
        <v>0</v>
      </c>
      <c r="I546" s="10">
        <v>190000</v>
      </c>
      <c r="J546" s="10">
        <v>0</v>
      </c>
    </row>
    <row r="547" spans="1:10">
      <c r="A547" t="s">
        <v>81</v>
      </c>
      <c r="B547" t="s">
        <v>27</v>
      </c>
      <c r="C547" t="s">
        <v>46</v>
      </c>
      <c r="D547" t="s">
        <v>28</v>
      </c>
      <c r="E547">
        <v>0</v>
      </c>
      <c r="F547" s="10">
        <v>0</v>
      </c>
      <c r="G547" s="10">
        <v>0</v>
      </c>
      <c r="H547" s="10">
        <v>0</v>
      </c>
      <c r="I547" s="10">
        <v>230000</v>
      </c>
      <c r="J547" s="10">
        <v>0</v>
      </c>
    </row>
    <row r="548" spans="1:10">
      <c r="A548" t="s">
        <v>81</v>
      </c>
      <c r="B548" t="s">
        <v>27</v>
      </c>
      <c r="C548" t="s">
        <v>46</v>
      </c>
      <c r="D548" t="s">
        <v>28</v>
      </c>
      <c r="E548">
        <v>0</v>
      </c>
      <c r="F548" s="10">
        <v>0</v>
      </c>
      <c r="G548" s="10">
        <v>0</v>
      </c>
      <c r="H548" s="10">
        <v>0</v>
      </c>
      <c r="I548" s="10">
        <v>0</v>
      </c>
      <c r="J548" s="10">
        <v>50000</v>
      </c>
    </row>
    <row r="549" spans="1:10">
      <c r="A549" t="s">
        <v>82</v>
      </c>
      <c r="B549" t="s">
        <v>20</v>
      </c>
      <c r="C549" t="s">
        <v>46</v>
      </c>
      <c r="D549" t="s">
        <v>28</v>
      </c>
      <c r="E549">
        <v>1</v>
      </c>
      <c r="F549" s="10">
        <v>168333.33333333334</v>
      </c>
      <c r="G549" s="10">
        <v>0</v>
      </c>
      <c r="H549" s="10">
        <v>0</v>
      </c>
      <c r="I549" s="10">
        <v>0</v>
      </c>
      <c r="J549" s="10">
        <v>0</v>
      </c>
    </row>
    <row r="550" spans="1:10">
      <c r="A550" t="s">
        <v>82</v>
      </c>
      <c r="B550" t="s">
        <v>20</v>
      </c>
      <c r="C550" t="s">
        <v>46</v>
      </c>
      <c r="D550" t="s">
        <v>28</v>
      </c>
      <c r="E550">
        <v>1</v>
      </c>
      <c r="F550" s="10">
        <v>168333.33333333334</v>
      </c>
      <c r="G550" s="10">
        <v>0</v>
      </c>
      <c r="H550" s="10">
        <v>0</v>
      </c>
      <c r="I550" s="10">
        <v>0</v>
      </c>
      <c r="J550" s="10">
        <v>0</v>
      </c>
    </row>
    <row r="551" spans="1:10">
      <c r="A551" t="s">
        <v>82</v>
      </c>
      <c r="B551" t="s">
        <v>20</v>
      </c>
      <c r="C551" t="s">
        <v>46</v>
      </c>
      <c r="D551" t="s">
        <v>28</v>
      </c>
      <c r="E551">
        <v>1</v>
      </c>
      <c r="F551" s="10">
        <v>168333.33333333334</v>
      </c>
      <c r="G551" s="10">
        <v>0</v>
      </c>
      <c r="H551" s="10">
        <v>0</v>
      </c>
      <c r="I551" s="10">
        <v>0</v>
      </c>
      <c r="J551" s="10">
        <v>0</v>
      </c>
    </row>
    <row r="552" spans="1:10">
      <c r="A552" t="s">
        <v>82</v>
      </c>
      <c r="B552" t="s">
        <v>20</v>
      </c>
      <c r="C552" t="s">
        <v>46</v>
      </c>
      <c r="D552" t="s">
        <v>28</v>
      </c>
      <c r="E552">
        <v>1</v>
      </c>
      <c r="F552" s="10">
        <v>168333.33333333334</v>
      </c>
      <c r="G552" s="10">
        <v>0</v>
      </c>
      <c r="H552" s="10">
        <v>0</v>
      </c>
      <c r="I552" s="10">
        <v>0</v>
      </c>
      <c r="J552" s="10">
        <v>0</v>
      </c>
    </row>
    <row r="553" spans="1:10">
      <c r="A553" t="s">
        <v>82</v>
      </c>
      <c r="B553" t="s">
        <v>20</v>
      </c>
      <c r="C553" t="s">
        <v>46</v>
      </c>
      <c r="D553" t="s">
        <v>28</v>
      </c>
      <c r="E553">
        <v>1</v>
      </c>
      <c r="F553" s="10">
        <v>168333.33333333334</v>
      </c>
      <c r="G553" s="10">
        <v>0</v>
      </c>
      <c r="H553" s="10">
        <v>0</v>
      </c>
      <c r="I553" s="10">
        <v>0</v>
      </c>
      <c r="J553" s="10">
        <v>0</v>
      </c>
    </row>
    <row r="554" spans="1:10">
      <c r="A554" t="s">
        <v>82</v>
      </c>
      <c r="B554" t="s">
        <v>20</v>
      </c>
      <c r="C554" t="s">
        <v>46</v>
      </c>
      <c r="D554" t="s">
        <v>28</v>
      </c>
      <c r="E554">
        <v>1</v>
      </c>
      <c r="F554" s="10">
        <v>168333.33333333334</v>
      </c>
      <c r="G554" s="10">
        <v>0</v>
      </c>
      <c r="H554" s="10">
        <v>0</v>
      </c>
      <c r="I554" s="10">
        <v>0</v>
      </c>
      <c r="J554" s="10">
        <v>0</v>
      </c>
    </row>
    <row r="555" spans="1:10">
      <c r="A555" t="s">
        <v>82</v>
      </c>
      <c r="B555" t="s">
        <v>20</v>
      </c>
      <c r="C555" t="s">
        <v>46</v>
      </c>
      <c r="D555" t="s">
        <v>28</v>
      </c>
      <c r="E555">
        <v>1</v>
      </c>
      <c r="F555" s="10">
        <v>0</v>
      </c>
      <c r="G555" s="10">
        <v>50000</v>
      </c>
      <c r="H555" s="10">
        <v>0</v>
      </c>
      <c r="I555" s="10">
        <v>0</v>
      </c>
      <c r="J555" s="10">
        <v>0</v>
      </c>
    </row>
    <row r="556" spans="1:10">
      <c r="A556" t="s">
        <v>82</v>
      </c>
      <c r="B556" t="s">
        <v>20</v>
      </c>
      <c r="C556" t="s">
        <v>46</v>
      </c>
      <c r="D556" t="s">
        <v>28</v>
      </c>
      <c r="E556">
        <v>1</v>
      </c>
      <c r="F556" s="10">
        <v>50000</v>
      </c>
      <c r="G556" s="10">
        <v>0</v>
      </c>
      <c r="H556" s="10">
        <v>0</v>
      </c>
      <c r="I556" s="10">
        <v>0</v>
      </c>
      <c r="J556" s="10">
        <v>0</v>
      </c>
    </row>
    <row r="557" spans="1:10">
      <c r="A557" t="s">
        <v>82</v>
      </c>
      <c r="B557" t="s">
        <v>20</v>
      </c>
      <c r="C557" t="s">
        <v>46</v>
      </c>
      <c r="D557" t="s">
        <v>28</v>
      </c>
      <c r="E557">
        <v>1</v>
      </c>
      <c r="F557" s="10">
        <v>13750</v>
      </c>
      <c r="G557" s="10">
        <v>13750</v>
      </c>
      <c r="H557" s="10">
        <v>0</v>
      </c>
      <c r="I557" s="10">
        <v>0</v>
      </c>
      <c r="J557" s="10">
        <v>0</v>
      </c>
    </row>
    <row r="558" spans="1:10">
      <c r="A558" t="s">
        <v>82</v>
      </c>
      <c r="B558" t="s">
        <v>20</v>
      </c>
      <c r="C558" t="s">
        <v>46</v>
      </c>
      <c r="D558" t="s">
        <v>28</v>
      </c>
      <c r="E558">
        <v>1</v>
      </c>
      <c r="F558" s="10">
        <v>27500</v>
      </c>
      <c r="G558" s="10">
        <v>0</v>
      </c>
      <c r="H558" s="10">
        <v>0</v>
      </c>
      <c r="I558" s="10">
        <v>0</v>
      </c>
      <c r="J558" s="10">
        <v>0</v>
      </c>
    </row>
    <row r="559" spans="1:10">
      <c r="A559" t="s">
        <v>83</v>
      </c>
      <c r="B559" t="s">
        <v>20</v>
      </c>
      <c r="C559" t="s">
        <v>21</v>
      </c>
      <c r="D559" t="s">
        <v>28</v>
      </c>
      <c r="E559">
        <v>1</v>
      </c>
      <c r="F559" s="10">
        <v>0</v>
      </c>
      <c r="G559" s="10">
        <v>104000</v>
      </c>
      <c r="H559" s="10">
        <v>0</v>
      </c>
      <c r="I559" s="10">
        <v>0</v>
      </c>
      <c r="J559" s="10">
        <v>0</v>
      </c>
    </row>
    <row r="560" spans="1:10">
      <c r="A560" t="s">
        <v>83</v>
      </c>
      <c r="B560" t="s">
        <v>20</v>
      </c>
      <c r="C560" t="s">
        <v>21</v>
      </c>
      <c r="D560" t="s">
        <v>28</v>
      </c>
      <c r="E560">
        <v>1</v>
      </c>
      <c r="F560" s="10">
        <v>0</v>
      </c>
      <c r="G560" s="10">
        <v>104000</v>
      </c>
      <c r="H560" s="10">
        <v>0</v>
      </c>
      <c r="I560" s="10">
        <v>0</v>
      </c>
      <c r="J560" s="10">
        <v>0</v>
      </c>
    </row>
    <row r="561" spans="1:10">
      <c r="A561" t="s">
        <v>83</v>
      </c>
      <c r="B561" t="s">
        <v>20</v>
      </c>
      <c r="C561" t="s">
        <v>21</v>
      </c>
      <c r="D561" t="s">
        <v>28</v>
      </c>
      <c r="E561">
        <v>1</v>
      </c>
      <c r="F561" s="10">
        <v>34666.666666666664</v>
      </c>
      <c r="G561" s="10">
        <v>34666.666666666664</v>
      </c>
      <c r="H561" s="10">
        <v>0</v>
      </c>
      <c r="I561" s="10">
        <v>34666.666666666664</v>
      </c>
      <c r="J561" s="10">
        <v>0</v>
      </c>
    </row>
    <row r="562" spans="1:10">
      <c r="A562" t="s">
        <v>83</v>
      </c>
      <c r="B562" t="s">
        <v>20</v>
      </c>
      <c r="C562" t="s">
        <v>21</v>
      </c>
      <c r="D562" t="s">
        <v>28</v>
      </c>
      <c r="E562">
        <v>1</v>
      </c>
      <c r="F562" s="10">
        <v>0</v>
      </c>
      <c r="G562" s="10">
        <v>0</v>
      </c>
      <c r="H562" s="10">
        <v>0</v>
      </c>
      <c r="I562" s="10">
        <v>0</v>
      </c>
      <c r="J562" s="10">
        <v>104000</v>
      </c>
    </row>
    <row r="563" spans="1:10">
      <c r="A563" t="s">
        <v>83</v>
      </c>
      <c r="B563" t="s">
        <v>20</v>
      </c>
      <c r="C563" t="s">
        <v>21</v>
      </c>
      <c r="D563" t="s">
        <v>28</v>
      </c>
      <c r="E563">
        <v>1</v>
      </c>
      <c r="F563" s="10">
        <v>104000</v>
      </c>
      <c r="G563" s="10">
        <v>0</v>
      </c>
      <c r="H563" s="10">
        <v>0</v>
      </c>
      <c r="I563" s="10">
        <v>0</v>
      </c>
      <c r="J563" s="10">
        <v>0</v>
      </c>
    </row>
    <row r="564" spans="1:10">
      <c r="A564" t="s">
        <v>83</v>
      </c>
      <c r="B564" t="s">
        <v>20</v>
      </c>
      <c r="C564" t="s">
        <v>21</v>
      </c>
      <c r="D564" t="s">
        <v>28</v>
      </c>
      <c r="E564">
        <v>1</v>
      </c>
      <c r="F564" s="10">
        <v>0</v>
      </c>
      <c r="G564" s="10">
        <v>0</v>
      </c>
      <c r="H564" s="10">
        <v>0</v>
      </c>
      <c r="I564" s="10">
        <v>0</v>
      </c>
      <c r="J564" s="10">
        <v>100000</v>
      </c>
    </row>
    <row r="565" spans="1:10">
      <c r="A565" t="s">
        <v>83</v>
      </c>
      <c r="B565" t="s">
        <v>20</v>
      </c>
      <c r="C565" t="s">
        <v>21</v>
      </c>
      <c r="D565" t="s">
        <v>28</v>
      </c>
      <c r="E565">
        <v>1</v>
      </c>
      <c r="F565" s="10">
        <v>0</v>
      </c>
      <c r="G565" s="10">
        <v>0</v>
      </c>
      <c r="H565" s="10">
        <v>0</v>
      </c>
      <c r="I565" s="10">
        <v>0</v>
      </c>
      <c r="J565" s="10">
        <v>100000</v>
      </c>
    </row>
    <row r="566" spans="1:10">
      <c r="A566" t="s">
        <v>83</v>
      </c>
      <c r="B566" t="s">
        <v>20</v>
      </c>
      <c r="C566" t="s">
        <v>21</v>
      </c>
      <c r="D566" t="s">
        <v>28</v>
      </c>
      <c r="E566">
        <v>1</v>
      </c>
      <c r="F566" s="10">
        <v>50000</v>
      </c>
      <c r="G566" s="10">
        <v>50000</v>
      </c>
      <c r="H566" s="10">
        <v>0</v>
      </c>
      <c r="I566" s="10">
        <v>0</v>
      </c>
      <c r="J566" s="10">
        <v>0</v>
      </c>
    </row>
    <row r="567" spans="1:10">
      <c r="A567" t="s">
        <v>83</v>
      </c>
      <c r="B567" t="s">
        <v>20</v>
      </c>
      <c r="C567" t="s">
        <v>21</v>
      </c>
      <c r="D567" t="s">
        <v>28</v>
      </c>
      <c r="E567">
        <v>1</v>
      </c>
      <c r="F567" s="10">
        <v>46666.666666666664</v>
      </c>
      <c r="G567" s="10">
        <v>0</v>
      </c>
      <c r="H567" s="10">
        <v>0</v>
      </c>
      <c r="I567" s="10">
        <v>0</v>
      </c>
      <c r="J567" s="10">
        <v>0</v>
      </c>
    </row>
    <row r="568" spans="1:10">
      <c r="A568" t="s">
        <v>83</v>
      </c>
      <c r="B568" t="s">
        <v>20</v>
      </c>
      <c r="C568" t="s">
        <v>21</v>
      </c>
      <c r="D568" t="s">
        <v>28</v>
      </c>
      <c r="E568">
        <v>1</v>
      </c>
      <c r="F568" s="10">
        <v>23333.333333333332</v>
      </c>
      <c r="G568" s="10">
        <v>23333.333333333332</v>
      </c>
      <c r="H568" s="10">
        <v>0</v>
      </c>
      <c r="I568" s="10">
        <v>0</v>
      </c>
      <c r="J568" s="10">
        <v>0</v>
      </c>
    </row>
    <row r="569" spans="1:10">
      <c r="A569" t="s">
        <v>83</v>
      </c>
      <c r="B569" t="s">
        <v>20</v>
      </c>
      <c r="C569" t="s">
        <v>21</v>
      </c>
      <c r="D569" t="s">
        <v>28</v>
      </c>
      <c r="E569">
        <v>1</v>
      </c>
      <c r="F569" s="10">
        <v>0</v>
      </c>
      <c r="G569" s="10">
        <v>0</v>
      </c>
      <c r="H569" s="10">
        <v>0</v>
      </c>
      <c r="I569" s="10">
        <v>0</v>
      </c>
      <c r="J569" s="10">
        <v>46666.666666666664</v>
      </c>
    </row>
    <row r="570" spans="1:10">
      <c r="A570" t="s">
        <v>84</v>
      </c>
      <c r="B570" t="s">
        <v>16</v>
      </c>
      <c r="C570" t="s">
        <v>46</v>
      </c>
      <c r="D570" t="s">
        <v>28</v>
      </c>
      <c r="E570">
        <v>1</v>
      </c>
      <c r="F570" s="10">
        <v>21250</v>
      </c>
      <c r="G570" s="10">
        <v>21250</v>
      </c>
      <c r="H570" s="10">
        <v>0</v>
      </c>
      <c r="I570" s="10">
        <v>0</v>
      </c>
      <c r="J570" s="10">
        <v>0</v>
      </c>
    </row>
    <row r="571" spans="1:10">
      <c r="A571" t="s">
        <v>84</v>
      </c>
      <c r="B571" t="s">
        <v>16</v>
      </c>
      <c r="C571" t="s">
        <v>46</v>
      </c>
      <c r="D571" t="s">
        <v>28</v>
      </c>
      <c r="E571">
        <v>1</v>
      </c>
      <c r="F571" s="10">
        <v>21250</v>
      </c>
      <c r="G571" s="10">
        <v>21250</v>
      </c>
      <c r="H571" s="10">
        <v>0</v>
      </c>
      <c r="I571" s="10">
        <v>0</v>
      </c>
      <c r="J571" s="10">
        <v>0</v>
      </c>
    </row>
    <row r="572" spans="1:10">
      <c r="A572" t="s">
        <v>84</v>
      </c>
      <c r="B572" t="s">
        <v>16</v>
      </c>
      <c r="C572" t="s">
        <v>46</v>
      </c>
      <c r="D572" t="s">
        <v>28</v>
      </c>
      <c r="E572">
        <v>1</v>
      </c>
      <c r="F572" s="10">
        <v>87500</v>
      </c>
      <c r="G572" s="10">
        <v>0</v>
      </c>
      <c r="H572" s="10">
        <v>0</v>
      </c>
      <c r="I572" s="10">
        <v>0</v>
      </c>
      <c r="J572" s="10">
        <v>0</v>
      </c>
    </row>
    <row r="573" spans="1:10">
      <c r="A573" t="s">
        <v>84</v>
      </c>
      <c r="B573" t="s">
        <v>16</v>
      </c>
      <c r="C573" t="s">
        <v>46</v>
      </c>
      <c r="D573" t="s">
        <v>28</v>
      </c>
      <c r="E573">
        <v>1</v>
      </c>
      <c r="F573" s="10">
        <v>87500</v>
      </c>
      <c r="G573" s="10">
        <v>0</v>
      </c>
      <c r="H573" s="10">
        <v>0</v>
      </c>
      <c r="I573" s="10">
        <v>0</v>
      </c>
      <c r="J573" s="10">
        <v>0</v>
      </c>
    </row>
    <row r="574" spans="1:10">
      <c r="A574" t="s">
        <v>84</v>
      </c>
      <c r="B574" t="s">
        <v>16</v>
      </c>
      <c r="C574" t="s">
        <v>46</v>
      </c>
      <c r="D574" t="s">
        <v>28</v>
      </c>
      <c r="E574">
        <v>1</v>
      </c>
      <c r="F574" s="10">
        <v>87500</v>
      </c>
      <c r="G574" s="10">
        <v>0</v>
      </c>
      <c r="H574" s="10">
        <v>0</v>
      </c>
      <c r="I574" s="10">
        <v>0</v>
      </c>
      <c r="J574" s="10">
        <v>0</v>
      </c>
    </row>
    <row r="575" spans="1:10">
      <c r="A575" t="s">
        <v>84</v>
      </c>
      <c r="B575" t="s">
        <v>16</v>
      </c>
      <c r="C575" t="s">
        <v>46</v>
      </c>
      <c r="D575" t="s">
        <v>28</v>
      </c>
      <c r="E575">
        <v>1</v>
      </c>
      <c r="F575" s="10">
        <v>87500</v>
      </c>
      <c r="G575" s="10">
        <v>0</v>
      </c>
      <c r="H575" s="10">
        <v>0</v>
      </c>
      <c r="I575" s="10">
        <v>0</v>
      </c>
      <c r="J575" s="10">
        <v>0</v>
      </c>
    </row>
    <row r="576" spans="1:10">
      <c r="A576" t="s">
        <v>84</v>
      </c>
      <c r="B576" t="s">
        <v>16</v>
      </c>
      <c r="C576" t="s">
        <v>46</v>
      </c>
      <c r="D576" t="s">
        <v>28</v>
      </c>
      <c r="E576">
        <v>1</v>
      </c>
      <c r="F576" s="10">
        <v>43750</v>
      </c>
      <c r="G576" s="10">
        <v>43750</v>
      </c>
      <c r="H576" s="10">
        <v>0</v>
      </c>
      <c r="I576" s="10">
        <v>0</v>
      </c>
      <c r="J576" s="10">
        <v>0</v>
      </c>
    </row>
    <row r="577" spans="1:10">
      <c r="A577" t="s">
        <v>84</v>
      </c>
      <c r="B577" t="s">
        <v>16</v>
      </c>
      <c r="C577" t="s">
        <v>46</v>
      </c>
      <c r="D577" t="s">
        <v>28</v>
      </c>
      <c r="E577">
        <v>1</v>
      </c>
      <c r="F577" s="10">
        <v>87500</v>
      </c>
      <c r="G577" s="10">
        <v>0</v>
      </c>
      <c r="H577" s="10">
        <v>0</v>
      </c>
      <c r="I577" s="10">
        <v>0</v>
      </c>
      <c r="J577" s="10">
        <v>0</v>
      </c>
    </row>
    <row r="578" spans="1:10">
      <c r="A578" t="s">
        <v>84</v>
      </c>
      <c r="B578" t="s">
        <v>16</v>
      </c>
      <c r="C578" t="s">
        <v>46</v>
      </c>
      <c r="D578" t="s">
        <v>28</v>
      </c>
      <c r="E578">
        <v>1</v>
      </c>
      <c r="F578" s="10">
        <v>66666.666666666672</v>
      </c>
      <c r="G578" s="10">
        <v>0</v>
      </c>
      <c r="H578" s="10">
        <v>0</v>
      </c>
      <c r="I578" s="10">
        <v>0</v>
      </c>
      <c r="J578" s="10">
        <v>0</v>
      </c>
    </row>
    <row r="579" spans="1:10">
      <c r="A579" t="s">
        <v>84</v>
      </c>
      <c r="B579" t="s">
        <v>16</v>
      </c>
      <c r="C579" t="s">
        <v>46</v>
      </c>
      <c r="D579" t="s">
        <v>28</v>
      </c>
      <c r="E579">
        <v>1</v>
      </c>
      <c r="F579" s="10">
        <v>0</v>
      </c>
      <c r="G579" s="10">
        <v>66666.666666666672</v>
      </c>
      <c r="H579" s="10">
        <v>0</v>
      </c>
      <c r="I579" s="10">
        <v>0</v>
      </c>
      <c r="J579" s="10">
        <v>0</v>
      </c>
    </row>
    <row r="580" spans="1:10">
      <c r="A580" t="s">
        <v>84</v>
      </c>
      <c r="B580" t="s">
        <v>16</v>
      </c>
      <c r="C580" t="s">
        <v>46</v>
      </c>
      <c r="D580" t="s">
        <v>28</v>
      </c>
      <c r="E580">
        <v>1</v>
      </c>
      <c r="F580" s="10">
        <v>0</v>
      </c>
      <c r="G580" s="10">
        <v>66666.666666666672</v>
      </c>
      <c r="H580" s="10">
        <v>0</v>
      </c>
      <c r="I580" s="10">
        <v>0</v>
      </c>
      <c r="J580" s="10">
        <v>0</v>
      </c>
    </row>
    <row r="581" spans="1:10">
      <c r="A581" t="s">
        <v>84</v>
      </c>
      <c r="B581" t="s">
        <v>16</v>
      </c>
      <c r="C581" t="s">
        <v>46</v>
      </c>
      <c r="D581" t="s">
        <v>28</v>
      </c>
      <c r="E581">
        <v>1</v>
      </c>
      <c r="F581" s="10">
        <v>0</v>
      </c>
      <c r="G581" s="10">
        <v>0</v>
      </c>
      <c r="H581" s="10">
        <v>81250</v>
      </c>
      <c r="I581" s="10">
        <v>0</v>
      </c>
      <c r="J581" s="10">
        <v>0</v>
      </c>
    </row>
    <row r="582" spans="1:10">
      <c r="A582" t="s">
        <v>84</v>
      </c>
      <c r="B582" t="s">
        <v>16</v>
      </c>
      <c r="C582" t="s">
        <v>46</v>
      </c>
      <c r="D582" t="s">
        <v>28</v>
      </c>
      <c r="E582">
        <v>1</v>
      </c>
      <c r="F582" s="10">
        <v>0</v>
      </c>
      <c r="G582" s="10">
        <v>0</v>
      </c>
      <c r="H582" s="10">
        <v>81250</v>
      </c>
      <c r="I582" s="10">
        <v>0</v>
      </c>
      <c r="J582" s="10">
        <v>0</v>
      </c>
    </row>
    <row r="583" spans="1:10">
      <c r="A583" t="s">
        <v>84</v>
      </c>
      <c r="B583" t="s">
        <v>16</v>
      </c>
      <c r="C583" t="s">
        <v>46</v>
      </c>
      <c r="D583" t="s">
        <v>28</v>
      </c>
      <c r="E583">
        <v>1</v>
      </c>
      <c r="F583" s="10">
        <v>0</v>
      </c>
      <c r="G583" s="10">
        <v>0</v>
      </c>
      <c r="H583" s="10">
        <v>81250</v>
      </c>
      <c r="I583" s="10">
        <v>0</v>
      </c>
      <c r="J583" s="10">
        <v>0</v>
      </c>
    </row>
    <row r="584" spans="1:10">
      <c r="A584" t="s">
        <v>84</v>
      </c>
      <c r="B584" t="s">
        <v>16</v>
      </c>
      <c r="C584" t="s">
        <v>46</v>
      </c>
      <c r="D584" t="s">
        <v>28</v>
      </c>
      <c r="E584">
        <v>1</v>
      </c>
      <c r="F584" s="10">
        <v>0</v>
      </c>
      <c r="G584" s="10">
        <v>0</v>
      </c>
      <c r="H584" s="10">
        <v>81250</v>
      </c>
      <c r="I584" s="10">
        <v>0</v>
      </c>
      <c r="J584" s="10">
        <v>0</v>
      </c>
    </row>
    <row r="585" spans="1:10">
      <c r="A585" t="s">
        <v>84</v>
      </c>
      <c r="B585" t="s">
        <v>16</v>
      </c>
      <c r="C585" t="s">
        <v>46</v>
      </c>
      <c r="D585" t="s">
        <v>28</v>
      </c>
      <c r="E585">
        <v>1</v>
      </c>
      <c r="F585" s="10">
        <v>0</v>
      </c>
      <c r="G585" s="10">
        <v>0</v>
      </c>
      <c r="H585" s="10">
        <v>0</v>
      </c>
      <c r="I585" s="10">
        <v>0</v>
      </c>
      <c r="J585" s="10">
        <v>7500</v>
      </c>
    </row>
    <row r="586" spans="1:10">
      <c r="A586" t="s">
        <v>84</v>
      </c>
      <c r="B586" t="s">
        <v>16</v>
      </c>
      <c r="C586" t="s">
        <v>46</v>
      </c>
      <c r="D586" t="s">
        <v>28</v>
      </c>
      <c r="E586">
        <v>1</v>
      </c>
      <c r="F586" s="10">
        <v>0</v>
      </c>
      <c r="G586" s="10">
        <v>0</v>
      </c>
      <c r="H586" s="10">
        <v>0</v>
      </c>
      <c r="I586" s="10">
        <v>0</v>
      </c>
      <c r="J586" s="10">
        <v>7500</v>
      </c>
    </row>
    <row r="587" spans="1:10">
      <c r="A587" t="s">
        <v>85</v>
      </c>
      <c r="B587" t="s">
        <v>20</v>
      </c>
      <c r="C587" t="s">
        <v>46</v>
      </c>
      <c r="D587" t="s">
        <v>18</v>
      </c>
      <c r="E587">
        <v>1</v>
      </c>
      <c r="F587" s="10">
        <v>0</v>
      </c>
      <c r="G587" s="10">
        <v>0</v>
      </c>
      <c r="H587" s="10">
        <v>0</v>
      </c>
      <c r="I587" s="10">
        <v>0</v>
      </c>
      <c r="J587" s="10">
        <v>75000</v>
      </c>
    </row>
    <row r="588" spans="1:10">
      <c r="A588" t="s">
        <v>85</v>
      </c>
      <c r="B588" t="s">
        <v>20</v>
      </c>
      <c r="C588" t="s">
        <v>46</v>
      </c>
      <c r="D588" t="s">
        <v>18</v>
      </c>
      <c r="E588">
        <v>1</v>
      </c>
      <c r="F588" s="10">
        <v>0</v>
      </c>
      <c r="G588" s="10">
        <v>0</v>
      </c>
      <c r="H588" s="10">
        <v>0</v>
      </c>
      <c r="I588" s="10">
        <v>0</v>
      </c>
      <c r="J588" s="10">
        <v>85000</v>
      </c>
    </row>
    <row r="589" spans="1:10">
      <c r="A589" t="s">
        <v>85</v>
      </c>
      <c r="B589" t="s">
        <v>20</v>
      </c>
      <c r="C589" t="s">
        <v>46</v>
      </c>
      <c r="D589" t="s">
        <v>18</v>
      </c>
      <c r="E589">
        <v>1</v>
      </c>
      <c r="F589" s="10">
        <v>300000</v>
      </c>
      <c r="G589" s="10">
        <v>0</v>
      </c>
      <c r="H589" s="10">
        <v>0</v>
      </c>
      <c r="I589" s="10">
        <v>0</v>
      </c>
      <c r="J589" s="10">
        <v>0</v>
      </c>
    </row>
    <row r="590" spans="1:10">
      <c r="A590" t="s">
        <v>85</v>
      </c>
      <c r="B590" t="s">
        <v>20</v>
      </c>
      <c r="C590" t="s">
        <v>46</v>
      </c>
      <c r="D590" t="s">
        <v>18</v>
      </c>
      <c r="E590">
        <v>1</v>
      </c>
      <c r="F590" s="10">
        <v>0</v>
      </c>
      <c r="G590" s="10">
        <v>100000</v>
      </c>
      <c r="H590" s="10">
        <v>0</v>
      </c>
      <c r="I590" s="10">
        <v>0</v>
      </c>
      <c r="J590" s="10">
        <v>0</v>
      </c>
    </row>
    <row r="591" spans="1:10">
      <c r="A591" t="s">
        <v>85</v>
      </c>
      <c r="B591" t="s">
        <v>20</v>
      </c>
      <c r="C591" t="s">
        <v>46</v>
      </c>
      <c r="D591" t="s">
        <v>18</v>
      </c>
      <c r="E591">
        <v>1</v>
      </c>
      <c r="F591" s="10">
        <v>0</v>
      </c>
      <c r="G591" s="10">
        <v>0</v>
      </c>
      <c r="H591" s="10">
        <v>0</v>
      </c>
      <c r="I591" s="10">
        <v>150000</v>
      </c>
      <c r="J591" s="10">
        <v>0</v>
      </c>
    </row>
    <row r="592" spans="1:10">
      <c r="A592" t="s">
        <v>85</v>
      </c>
      <c r="B592" t="s">
        <v>20</v>
      </c>
      <c r="C592" t="s">
        <v>46</v>
      </c>
      <c r="D592" t="s">
        <v>18</v>
      </c>
      <c r="E592">
        <v>1</v>
      </c>
      <c r="F592" s="10">
        <v>0</v>
      </c>
      <c r="G592" s="10">
        <v>0</v>
      </c>
      <c r="H592" s="10">
        <v>0</v>
      </c>
      <c r="I592" s="10">
        <v>0</v>
      </c>
      <c r="J592" s="10">
        <v>75000</v>
      </c>
    </row>
    <row r="593" spans="1:10">
      <c r="A593" t="s">
        <v>85</v>
      </c>
      <c r="B593" t="s">
        <v>20</v>
      </c>
      <c r="C593" t="s">
        <v>46</v>
      </c>
      <c r="D593" t="s">
        <v>18</v>
      </c>
      <c r="E593">
        <v>1</v>
      </c>
      <c r="F593" s="10">
        <v>125000</v>
      </c>
      <c r="G593" s="10">
        <v>0</v>
      </c>
      <c r="H593" s="10">
        <v>0</v>
      </c>
      <c r="I593" s="10">
        <v>0</v>
      </c>
      <c r="J593" s="10">
        <v>0</v>
      </c>
    </row>
    <row r="594" spans="1:10">
      <c r="A594" t="s">
        <v>85</v>
      </c>
      <c r="B594" t="s">
        <v>20</v>
      </c>
      <c r="C594" t="s">
        <v>46</v>
      </c>
      <c r="D594" t="s">
        <v>18</v>
      </c>
      <c r="E594">
        <v>1</v>
      </c>
      <c r="F594" s="10">
        <v>75000</v>
      </c>
      <c r="G594" s="10">
        <v>0</v>
      </c>
      <c r="H594" s="10">
        <v>0</v>
      </c>
      <c r="I594" s="10">
        <v>0</v>
      </c>
      <c r="J594" s="10">
        <v>0</v>
      </c>
    </row>
    <row r="595" spans="1:10">
      <c r="A595" t="s">
        <v>85</v>
      </c>
      <c r="B595" t="s">
        <v>20</v>
      </c>
      <c r="C595" t="s">
        <v>46</v>
      </c>
      <c r="D595" t="s">
        <v>18</v>
      </c>
      <c r="E595">
        <v>1</v>
      </c>
      <c r="F595" s="10">
        <v>75000</v>
      </c>
      <c r="G595" s="10">
        <v>0</v>
      </c>
      <c r="H595" s="10">
        <v>0</v>
      </c>
      <c r="I595" s="10">
        <v>0</v>
      </c>
      <c r="J595" s="10">
        <v>0</v>
      </c>
    </row>
    <row r="596" spans="1:10">
      <c r="A596" t="s">
        <v>86</v>
      </c>
      <c r="B596" t="s">
        <v>27</v>
      </c>
      <c r="C596" t="s">
        <v>24</v>
      </c>
      <c r="D596" t="s">
        <v>18</v>
      </c>
      <c r="E596">
        <v>1</v>
      </c>
      <c r="F596" s="10">
        <v>0</v>
      </c>
      <c r="G596" s="10">
        <v>33333.333333333336</v>
      </c>
      <c r="H596" s="10">
        <v>0</v>
      </c>
      <c r="I596" s="10">
        <v>0</v>
      </c>
      <c r="J596" s="10">
        <v>0</v>
      </c>
    </row>
    <row r="597" spans="1:10">
      <c r="A597" t="s">
        <v>86</v>
      </c>
      <c r="B597" t="s">
        <v>27</v>
      </c>
      <c r="C597" t="s">
        <v>24</v>
      </c>
      <c r="D597" t="s">
        <v>18</v>
      </c>
      <c r="E597">
        <v>1</v>
      </c>
      <c r="F597" s="10">
        <v>0</v>
      </c>
      <c r="G597" s="10">
        <v>33333.333333333336</v>
      </c>
      <c r="H597" s="10">
        <v>0</v>
      </c>
      <c r="I597" s="10">
        <v>0</v>
      </c>
      <c r="J597" s="10">
        <v>0</v>
      </c>
    </row>
    <row r="598" spans="1:10">
      <c r="A598" t="s">
        <v>86</v>
      </c>
      <c r="B598" t="s">
        <v>27</v>
      </c>
      <c r="C598" t="s">
        <v>24</v>
      </c>
      <c r="D598" t="s">
        <v>18</v>
      </c>
      <c r="E598">
        <v>1</v>
      </c>
      <c r="F598" s="10">
        <v>0</v>
      </c>
      <c r="G598" s="10">
        <v>33333.333333333336</v>
      </c>
      <c r="H598" s="10">
        <v>0</v>
      </c>
      <c r="I598" s="10">
        <v>0</v>
      </c>
      <c r="J598" s="10">
        <v>0</v>
      </c>
    </row>
    <row r="599" spans="1:10">
      <c r="A599" t="s">
        <v>86</v>
      </c>
      <c r="B599" t="s">
        <v>27</v>
      </c>
      <c r="C599" t="s">
        <v>24</v>
      </c>
      <c r="D599" t="s">
        <v>18</v>
      </c>
      <c r="E599">
        <v>1</v>
      </c>
      <c r="F599" s="10">
        <v>0</v>
      </c>
      <c r="G599" s="10">
        <v>33333.333333333336</v>
      </c>
      <c r="H599" s="10">
        <v>0</v>
      </c>
      <c r="I599" s="10">
        <v>0</v>
      </c>
      <c r="J599" s="10">
        <v>0</v>
      </c>
    </row>
    <row r="600" spans="1:10">
      <c r="A600" t="s">
        <v>86</v>
      </c>
      <c r="B600" t="s">
        <v>27</v>
      </c>
      <c r="C600" t="s">
        <v>24</v>
      </c>
      <c r="D600" t="s">
        <v>18</v>
      </c>
      <c r="E600">
        <v>1</v>
      </c>
      <c r="F600" s="10">
        <v>0</v>
      </c>
      <c r="G600" s="10">
        <v>33333.333333333336</v>
      </c>
      <c r="H600" s="10">
        <v>0</v>
      </c>
      <c r="I600" s="10">
        <v>0</v>
      </c>
      <c r="J600" s="10">
        <v>0</v>
      </c>
    </row>
    <row r="601" spans="1:10">
      <c r="A601" t="s">
        <v>86</v>
      </c>
      <c r="B601" t="s">
        <v>27</v>
      </c>
      <c r="C601" t="s">
        <v>24</v>
      </c>
      <c r="D601" t="s">
        <v>18</v>
      </c>
      <c r="E601">
        <v>1</v>
      </c>
      <c r="F601" s="10">
        <v>0</v>
      </c>
      <c r="G601" s="10">
        <v>33333.333333333336</v>
      </c>
      <c r="H601" s="10">
        <v>0</v>
      </c>
      <c r="I601" s="10">
        <v>0</v>
      </c>
      <c r="J601" s="10">
        <v>0</v>
      </c>
    </row>
    <row r="602" spans="1:10">
      <c r="A602" t="s">
        <v>86</v>
      </c>
      <c r="B602" t="s">
        <v>27</v>
      </c>
      <c r="C602" t="s">
        <v>24</v>
      </c>
      <c r="D602" t="s">
        <v>18</v>
      </c>
      <c r="E602">
        <v>1</v>
      </c>
      <c r="F602" s="10">
        <v>108691.25</v>
      </c>
      <c r="G602" s="10">
        <v>0</v>
      </c>
      <c r="H602" s="10">
        <v>0</v>
      </c>
      <c r="I602" s="10">
        <v>0</v>
      </c>
      <c r="J602" s="10">
        <v>0</v>
      </c>
    </row>
    <row r="603" spans="1:10">
      <c r="A603" t="s">
        <v>86</v>
      </c>
      <c r="B603" t="s">
        <v>27</v>
      </c>
      <c r="C603" t="s">
        <v>24</v>
      </c>
      <c r="D603" t="s">
        <v>18</v>
      </c>
      <c r="E603">
        <v>1</v>
      </c>
      <c r="F603" s="10">
        <v>54345.625</v>
      </c>
      <c r="G603" s="10">
        <v>54345.625</v>
      </c>
      <c r="H603" s="10">
        <v>0</v>
      </c>
      <c r="I603" s="10">
        <v>0</v>
      </c>
      <c r="J603" s="10">
        <v>0</v>
      </c>
    </row>
    <row r="604" spans="1:10">
      <c r="A604" t="s">
        <v>86</v>
      </c>
      <c r="B604" t="s">
        <v>27</v>
      </c>
      <c r="C604" t="s">
        <v>24</v>
      </c>
      <c r="D604" t="s">
        <v>18</v>
      </c>
      <c r="E604">
        <v>1</v>
      </c>
      <c r="F604" s="10">
        <v>108691.25</v>
      </c>
      <c r="G604" s="10">
        <v>0</v>
      </c>
      <c r="H604" s="10">
        <v>0</v>
      </c>
      <c r="I604" s="10">
        <v>0</v>
      </c>
      <c r="J604" s="10">
        <v>0</v>
      </c>
    </row>
    <row r="605" spans="1:10">
      <c r="A605" t="s">
        <v>86</v>
      </c>
      <c r="B605" t="s">
        <v>27</v>
      </c>
      <c r="C605" t="s">
        <v>24</v>
      </c>
      <c r="D605" t="s">
        <v>18</v>
      </c>
      <c r="E605">
        <v>1</v>
      </c>
      <c r="F605" s="10">
        <v>108691.25</v>
      </c>
      <c r="G605" s="10">
        <v>0</v>
      </c>
      <c r="H605" s="10">
        <v>0</v>
      </c>
      <c r="I605" s="10">
        <v>0</v>
      </c>
      <c r="J605" s="10">
        <v>0</v>
      </c>
    </row>
    <row r="606" spans="1:10">
      <c r="A606" t="s">
        <v>86</v>
      </c>
      <c r="B606" t="s">
        <v>27</v>
      </c>
      <c r="C606" t="s">
        <v>24</v>
      </c>
      <c r="D606" t="s">
        <v>18</v>
      </c>
      <c r="E606">
        <v>1</v>
      </c>
      <c r="F606" s="10">
        <v>0</v>
      </c>
      <c r="G606" s="10">
        <v>0</v>
      </c>
      <c r="H606" s="10">
        <v>30000</v>
      </c>
      <c r="I606" s="10">
        <v>0</v>
      </c>
      <c r="J606" s="10">
        <v>0</v>
      </c>
    </row>
    <row r="607" spans="1:10">
      <c r="A607" t="s">
        <v>86</v>
      </c>
      <c r="B607" t="s">
        <v>27</v>
      </c>
      <c r="C607" t="s">
        <v>24</v>
      </c>
      <c r="D607" t="s">
        <v>18</v>
      </c>
      <c r="E607">
        <v>1</v>
      </c>
      <c r="F607" s="10">
        <v>0</v>
      </c>
      <c r="G607" s="10">
        <v>0</v>
      </c>
      <c r="H607" s="10">
        <v>30000</v>
      </c>
      <c r="I607" s="10">
        <v>0</v>
      </c>
      <c r="J607" s="10">
        <v>0</v>
      </c>
    </row>
    <row r="608" spans="1:10">
      <c r="A608" t="s">
        <v>86</v>
      </c>
      <c r="B608" t="s">
        <v>27</v>
      </c>
      <c r="C608" t="s">
        <v>24</v>
      </c>
      <c r="D608" t="s">
        <v>18</v>
      </c>
      <c r="E608">
        <v>1</v>
      </c>
      <c r="F608" s="10">
        <v>0</v>
      </c>
      <c r="G608" s="10">
        <v>0</v>
      </c>
      <c r="H608" s="10">
        <v>30000</v>
      </c>
      <c r="I608" s="10">
        <v>0</v>
      </c>
      <c r="J608" s="10">
        <v>0</v>
      </c>
    </row>
    <row r="609" spans="1:10">
      <c r="A609" t="s">
        <v>86</v>
      </c>
      <c r="B609" t="s">
        <v>27</v>
      </c>
      <c r="C609" t="s">
        <v>24</v>
      </c>
      <c r="D609" t="s">
        <v>18</v>
      </c>
      <c r="E609">
        <v>1</v>
      </c>
      <c r="F609" s="10">
        <v>0</v>
      </c>
      <c r="G609" s="10">
        <v>0</v>
      </c>
      <c r="H609" s="10">
        <v>30000</v>
      </c>
      <c r="I609" s="10">
        <v>0</v>
      </c>
      <c r="J609" s="10">
        <v>0</v>
      </c>
    </row>
    <row r="610" spans="1:10">
      <c r="A610" t="s">
        <v>86</v>
      </c>
      <c r="B610" t="s">
        <v>27</v>
      </c>
      <c r="C610" t="s">
        <v>24</v>
      </c>
      <c r="D610" t="s">
        <v>18</v>
      </c>
      <c r="E610">
        <v>1</v>
      </c>
      <c r="F610" s="10">
        <v>0</v>
      </c>
      <c r="G610" s="10">
        <v>0</v>
      </c>
      <c r="H610" s="10">
        <v>30000</v>
      </c>
      <c r="I610" s="10">
        <v>0</v>
      </c>
      <c r="J610" s="10">
        <v>0</v>
      </c>
    </row>
    <row r="611" spans="1:10">
      <c r="A611" t="s">
        <v>87</v>
      </c>
      <c r="B611" t="s">
        <v>20</v>
      </c>
      <c r="C611" t="s">
        <v>24</v>
      </c>
      <c r="D611" t="s">
        <v>28</v>
      </c>
      <c r="E611">
        <v>0</v>
      </c>
      <c r="F611" s="10">
        <v>0</v>
      </c>
      <c r="G611" s="10">
        <v>16666.666666666668</v>
      </c>
      <c r="H611" s="10">
        <v>0</v>
      </c>
      <c r="I611" s="10">
        <v>0</v>
      </c>
      <c r="J611" s="10">
        <v>0</v>
      </c>
    </row>
    <row r="612" spans="1:10">
      <c r="A612" t="s">
        <v>87</v>
      </c>
      <c r="B612" t="s">
        <v>20</v>
      </c>
      <c r="C612" t="s">
        <v>24</v>
      </c>
      <c r="D612" t="s">
        <v>28</v>
      </c>
      <c r="E612">
        <v>0</v>
      </c>
      <c r="F612" s="10">
        <v>0</v>
      </c>
      <c r="G612" s="10">
        <v>16666.666666666668</v>
      </c>
      <c r="H612" s="10">
        <v>0</v>
      </c>
      <c r="I612" s="10">
        <v>0</v>
      </c>
      <c r="J612" s="10">
        <v>0</v>
      </c>
    </row>
    <row r="613" spans="1:10">
      <c r="A613" t="s">
        <v>87</v>
      </c>
      <c r="B613" t="s">
        <v>20</v>
      </c>
      <c r="C613" t="s">
        <v>24</v>
      </c>
      <c r="D613" t="s">
        <v>28</v>
      </c>
      <c r="E613">
        <v>0</v>
      </c>
      <c r="F613" s="10">
        <v>16666.666666666668</v>
      </c>
      <c r="G613" s="10">
        <v>0</v>
      </c>
      <c r="H613" s="10">
        <v>0</v>
      </c>
      <c r="I613" s="10">
        <v>0</v>
      </c>
      <c r="J613" s="10">
        <v>0</v>
      </c>
    </row>
    <row r="614" spans="1:10">
      <c r="A614" t="s">
        <v>87</v>
      </c>
      <c r="B614" t="s">
        <v>20</v>
      </c>
      <c r="C614" t="s">
        <v>24</v>
      </c>
      <c r="D614" t="s">
        <v>28</v>
      </c>
      <c r="E614">
        <v>0</v>
      </c>
      <c r="F614" s="10">
        <v>162500</v>
      </c>
      <c r="G614" s="10">
        <v>0</v>
      </c>
      <c r="H614" s="10">
        <v>0</v>
      </c>
      <c r="I614" s="10">
        <v>0</v>
      </c>
      <c r="J614" s="10">
        <v>0</v>
      </c>
    </row>
    <row r="615" spans="1:10">
      <c r="A615" t="s">
        <v>87</v>
      </c>
      <c r="B615" t="s">
        <v>20</v>
      </c>
      <c r="C615" t="s">
        <v>24</v>
      </c>
      <c r="D615" t="s">
        <v>28</v>
      </c>
      <c r="E615">
        <v>0</v>
      </c>
      <c r="F615" s="10">
        <v>162500</v>
      </c>
      <c r="G615" s="10">
        <v>0</v>
      </c>
      <c r="H615" s="10">
        <v>0</v>
      </c>
      <c r="I615" s="10">
        <v>0</v>
      </c>
      <c r="J615" s="10">
        <v>0</v>
      </c>
    </row>
    <row r="616" spans="1:10">
      <c r="A616" t="s">
        <v>87</v>
      </c>
      <c r="B616" t="s">
        <v>20</v>
      </c>
      <c r="C616" t="s">
        <v>24</v>
      </c>
      <c r="D616" t="s">
        <v>28</v>
      </c>
      <c r="E616">
        <v>0</v>
      </c>
      <c r="F616" s="10">
        <v>162500</v>
      </c>
      <c r="G616" s="10">
        <v>0</v>
      </c>
      <c r="H616" s="10">
        <v>0</v>
      </c>
      <c r="I616" s="10">
        <v>0</v>
      </c>
      <c r="J616" s="10">
        <v>0</v>
      </c>
    </row>
    <row r="617" spans="1:10">
      <c r="A617" t="s">
        <v>87</v>
      </c>
      <c r="B617" t="s">
        <v>20</v>
      </c>
      <c r="C617" t="s">
        <v>24</v>
      </c>
      <c r="D617" t="s">
        <v>28</v>
      </c>
      <c r="E617">
        <v>0</v>
      </c>
      <c r="F617" s="10">
        <v>162500</v>
      </c>
      <c r="G617" s="10">
        <v>0</v>
      </c>
      <c r="H617" s="10">
        <v>0</v>
      </c>
      <c r="I617" s="10">
        <v>0</v>
      </c>
      <c r="J617" s="10">
        <v>0</v>
      </c>
    </row>
    <row r="618" spans="1:10">
      <c r="A618" t="s">
        <v>87</v>
      </c>
      <c r="B618" t="s">
        <v>20</v>
      </c>
      <c r="C618" t="s">
        <v>24</v>
      </c>
      <c r="D618" t="s">
        <v>28</v>
      </c>
      <c r="E618">
        <v>0</v>
      </c>
      <c r="F618" s="10">
        <v>43782.5</v>
      </c>
      <c r="G618" s="10">
        <v>0</v>
      </c>
      <c r="H618" s="10">
        <v>0</v>
      </c>
      <c r="I618" s="10">
        <v>0</v>
      </c>
      <c r="J618" s="10">
        <v>0</v>
      </c>
    </row>
    <row r="619" spans="1:10">
      <c r="A619" t="s">
        <v>87</v>
      </c>
      <c r="B619" t="s">
        <v>20</v>
      </c>
      <c r="C619" t="s">
        <v>24</v>
      </c>
      <c r="D619" t="s">
        <v>28</v>
      </c>
      <c r="E619">
        <v>0</v>
      </c>
      <c r="F619" s="10">
        <v>43782.5</v>
      </c>
      <c r="G619" s="10">
        <v>0</v>
      </c>
      <c r="H619" s="10">
        <v>0</v>
      </c>
      <c r="I619" s="10">
        <v>0</v>
      </c>
      <c r="J619" s="10">
        <v>0</v>
      </c>
    </row>
    <row r="620" spans="1:10">
      <c r="A620" t="s">
        <v>88</v>
      </c>
      <c r="B620" t="s">
        <v>16</v>
      </c>
      <c r="C620" t="s">
        <v>24</v>
      </c>
      <c r="D620" t="s">
        <v>18</v>
      </c>
      <c r="E620">
        <v>1</v>
      </c>
      <c r="F620" s="10">
        <v>0</v>
      </c>
      <c r="G620" s="10">
        <v>0</v>
      </c>
      <c r="H620" s="10">
        <v>0</v>
      </c>
      <c r="I620" s="10">
        <v>0</v>
      </c>
      <c r="J620" s="10">
        <v>78476.25</v>
      </c>
    </row>
    <row r="621" spans="1:10">
      <c r="A621" t="s">
        <v>88</v>
      </c>
      <c r="B621" t="s">
        <v>16</v>
      </c>
      <c r="C621" t="s">
        <v>24</v>
      </c>
      <c r="D621" t="s">
        <v>18</v>
      </c>
      <c r="E621">
        <v>1</v>
      </c>
      <c r="F621" s="10">
        <v>0</v>
      </c>
      <c r="G621" s="10">
        <v>0</v>
      </c>
      <c r="H621" s="10">
        <v>0</v>
      </c>
      <c r="I621" s="10">
        <v>0</v>
      </c>
      <c r="J621" s="10">
        <v>78476.25</v>
      </c>
    </row>
    <row r="622" spans="1:10">
      <c r="A622" t="s">
        <v>88</v>
      </c>
      <c r="B622" t="s">
        <v>16</v>
      </c>
      <c r="C622" t="s">
        <v>24</v>
      </c>
      <c r="D622" t="s">
        <v>18</v>
      </c>
      <c r="E622">
        <v>1</v>
      </c>
      <c r="F622" s="10">
        <v>0</v>
      </c>
      <c r="G622" s="10">
        <v>78476.25</v>
      </c>
      <c r="H622" s="10">
        <v>0</v>
      </c>
      <c r="I622" s="10">
        <v>0</v>
      </c>
      <c r="J622" s="10">
        <v>0</v>
      </c>
    </row>
    <row r="623" spans="1:10">
      <c r="A623" t="s">
        <v>88</v>
      </c>
      <c r="B623" t="s">
        <v>16</v>
      </c>
      <c r="C623" t="s">
        <v>24</v>
      </c>
      <c r="D623" t="s">
        <v>18</v>
      </c>
      <c r="E623">
        <v>1</v>
      </c>
      <c r="F623" s="10">
        <v>0</v>
      </c>
      <c r="G623" s="10">
        <v>0</v>
      </c>
      <c r="H623" s="10">
        <v>0</v>
      </c>
      <c r="I623" s="10">
        <v>0</v>
      </c>
      <c r="J623" s="10">
        <v>78476.25</v>
      </c>
    </row>
    <row r="624" spans="1:10">
      <c r="A624" t="s">
        <v>88</v>
      </c>
      <c r="B624" t="s">
        <v>16</v>
      </c>
      <c r="C624" t="s">
        <v>24</v>
      </c>
      <c r="D624" t="s">
        <v>18</v>
      </c>
      <c r="E624">
        <v>1</v>
      </c>
      <c r="F624" s="10">
        <v>78476.666666666672</v>
      </c>
      <c r="G624" s="10">
        <v>0</v>
      </c>
      <c r="H624" s="10">
        <v>0</v>
      </c>
      <c r="I624" s="10">
        <v>0</v>
      </c>
      <c r="J624" s="10">
        <v>0</v>
      </c>
    </row>
    <row r="625" spans="1:10">
      <c r="A625" t="s">
        <v>88</v>
      </c>
      <c r="B625" t="s">
        <v>16</v>
      </c>
      <c r="C625" t="s">
        <v>24</v>
      </c>
      <c r="D625" t="s">
        <v>18</v>
      </c>
      <c r="E625">
        <v>1</v>
      </c>
      <c r="F625" s="10">
        <v>39238.333333333336</v>
      </c>
      <c r="G625" s="10">
        <v>39238.333333333336</v>
      </c>
      <c r="H625" s="10">
        <v>0</v>
      </c>
      <c r="I625" s="10">
        <v>0</v>
      </c>
      <c r="J625" s="10">
        <v>0</v>
      </c>
    </row>
    <row r="626" spans="1:10">
      <c r="A626" t="s">
        <v>88</v>
      </c>
      <c r="B626" t="s">
        <v>16</v>
      </c>
      <c r="C626" t="s">
        <v>24</v>
      </c>
      <c r="D626" t="s">
        <v>18</v>
      </c>
      <c r="E626">
        <v>1</v>
      </c>
      <c r="F626" s="10">
        <v>0</v>
      </c>
      <c r="G626" s="10">
        <v>78476.666666666672</v>
      </c>
      <c r="H626" s="10">
        <v>0</v>
      </c>
      <c r="I626" s="10">
        <v>0</v>
      </c>
      <c r="J626" s="10">
        <v>0</v>
      </c>
    </row>
    <row r="627" spans="1:10">
      <c r="A627" t="s">
        <v>88</v>
      </c>
      <c r="B627" t="s">
        <v>16</v>
      </c>
      <c r="C627" t="s">
        <v>24</v>
      </c>
      <c r="D627" t="s">
        <v>18</v>
      </c>
      <c r="E627">
        <v>1</v>
      </c>
      <c r="F627" s="10">
        <v>0</v>
      </c>
      <c r="G627" s="10">
        <v>0</v>
      </c>
      <c r="H627" s="10">
        <v>78476.666666666672</v>
      </c>
      <c r="I627" s="10">
        <v>0</v>
      </c>
      <c r="J627" s="10">
        <v>0</v>
      </c>
    </row>
    <row r="628" spans="1:10">
      <c r="A628" t="s">
        <v>88</v>
      </c>
      <c r="B628" t="s">
        <v>16</v>
      </c>
      <c r="C628" t="s">
        <v>24</v>
      </c>
      <c r="D628" t="s">
        <v>18</v>
      </c>
      <c r="E628">
        <v>1</v>
      </c>
      <c r="F628" s="10">
        <v>0</v>
      </c>
      <c r="G628" s="10">
        <v>0</v>
      </c>
      <c r="H628" s="10">
        <v>78476.666666666672</v>
      </c>
      <c r="I628" s="10">
        <v>0</v>
      </c>
      <c r="J628" s="10">
        <v>0</v>
      </c>
    </row>
    <row r="629" spans="1:10">
      <c r="A629" t="s">
        <v>88</v>
      </c>
      <c r="B629" t="s">
        <v>16</v>
      </c>
      <c r="C629" t="s">
        <v>24</v>
      </c>
      <c r="D629" t="s">
        <v>18</v>
      </c>
      <c r="E629">
        <v>1</v>
      </c>
      <c r="F629" s="10">
        <v>0</v>
      </c>
      <c r="G629" s="10">
        <v>0</v>
      </c>
      <c r="H629" s="10">
        <v>78476.666666666672</v>
      </c>
      <c r="I629" s="10">
        <v>0</v>
      </c>
      <c r="J629" s="10">
        <v>0</v>
      </c>
    </row>
    <row r="630" spans="1:10">
      <c r="A630" t="s">
        <v>89</v>
      </c>
      <c r="B630" t="s">
        <v>16</v>
      </c>
      <c r="C630" t="s">
        <v>46</v>
      </c>
      <c r="D630" t="s">
        <v>18</v>
      </c>
      <c r="E630">
        <v>0</v>
      </c>
      <c r="F630" s="10">
        <v>161200</v>
      </c>
      <c r="G630" s="10">
        <v>0</v>
      </c>
      <c r="H630" s="10">
        <v>0</v>
      </c>
      <c r="I630" s="10">
        <v>0</v>
      </c>
      <c r="J630" s="10">
        <v>0</v>
      </c>
    </row>
    <row r="631" spans="1:10">
      <c r="A631" t="s">
        <v>89</v>
      </c>
      <c r="B631" t="s">
        <v>16</v>
      </c>
      <c r="C631" t="s">
        <v>46</v>
      </c>
      <c r="D631" t="s">
        <v>18</v>
      </c>
      <c r="E631">
        <v>0</v>
      </c>
      <c r="F631" s="10">
        <v>161200</v>
      </c>
      <c r="G631" s="10">
        <v>0</v>
      </c>
      <c r="H631" s="10">
        <v>0</v>
      </c>
      <c r="I631" s="10">
        <v>0</v>
      </c>
      <c r="J631" s="10">
        <v>0</v>
      </c>
    </row>
    <row r="632" spans="1:10">
      <c r="A632" t="s">
        <v>89</v>
      </c>
      <c r="B632" t="s">
        <v>16</v>
      </c>
      <c r="C632" t="s">
        <v>46</v>
      </c>
      <c r="D632" t="s">
        <v>18</v>
      </c>
      <c r="E632">
        <v>0</v>
      </c>
      <c r="F632" s="10">
        <v>161200</v>
      </c>
      <c r="G632" s="10">
        <v>0</v>
      </c>
      <c r="H632" s="10">
        <v>0</v>
      </c>
      <c r="I632" s="10">
        <v>0</v>
      </c>
      <c r="J632" s="10">
        <v>0</v>
      </c>
    </row>
    <row r="633" spans="1:10">
      <c r="A633" t="s">
        <v>89</v>
      </c>
      <c r="B633" t="s">
        <v>16</v>
      </c>
      <c r="C633" t="s">
        <v>46</v>
      </c>
      <c r="D633" t="s">
        <v>18</v>
      </c>
      <c r="E633">
        <v>0</v>
      </c>
      <c r="F633" s="10">
        <v>161200</v>
      </c>
      <c r="G633" s="10">
        <v>0</v>
      </c>
      <c r="H633" s="10">
        <v>0</v>
      </c>
      <c r="I633" s="10">
        <v>0</v>
      </c>
      <c r="J633" s="10">
        <v>0</v>
      </c>
    </row>
    <row r="634" spans="1:10">
      <c r="A634" t="s">
        <v>89</v>
      </c>
      <c r="B634" t="s">
        <v>16</v>
      </c>
      <c r="C634" t="s">
        <v>46</v>
      </c>
      <c r="D634" t="s">
        <v>18</v>
      </c>
      <c r="E634">
        <v>0</v>
      </c>
      <c r="F634" s="10">
        <v>161200</v>
      </c>
      <c r="G634" s="10">
        <v>0</v>
      </c>
      <c r="H634" s="10">
        <v>0</v>
      </c>
      <c r="I634" s="10">
        <v>0</v>
      </c>
      <c r="J634" s="10">
        <v>0</v>
      </c>
    </row>
    <row r="635" spans="1:10">
      <c r="A635" t="s">
        <v>89</v>
      </c>
      <c r="B635" t="s">
        <v>16</v>
      </c>
      <c r="C635" t="s">
        <v>46</v>
      </c>
      <c r="D635" t="s">
        <v>18</v>
      </c>
      <c r="E635">
        <v>0</v>
      </c>
      <c r="F635" s="10">
        <v>29166.666666666668</v>
      </c>
      <c r="G635" s="10">
        <v>0</v>
      </c>
      <c r="H635" s="10">
        <v>0</v>
      </c>
      <c r="I635" s="10">
        <v>0</v>
      </c>
      <c r="J635" s="10">
        <v>0</v>
      </c>
    </row>
    <row r="636" spans="1:10">
      <c r="A636" t="s">
        <v>89</v>
      </c>
      <c r="B636" t="s">
        <v>16</v>
      </c>
      <c r="C636" t="s">
        <v>46</v>
      </c>
      <c r="D636" t="s">
        <v>18</v>
      </c>
      <c r="E636">
        <v>0</v>
      </c>
      <c r="F636" s="10">
        <v>29166.666666666668</v>
      </c>
      <c r="G636" s="10">
        <v>0</v>
      </c>
      <c r="H636" s="10">
        <v>0</v>
      </c>
      <c r="I636" s="10">
        <v>0</v>
      </c>
      <c r="J636" s="10">
        <v>0</v>
      </c>
    </row>
    <row r="637" spans="1:10">
      <c r="A637" t="s">
        <v>89</v>
      </c>
      <c r="B637" t="s">
        <v>16</v>
      </c>
      <c r="C637" t="s">
        <v>46</v>
      </c>
      <c r="D637" t="s">
        <v>18</v>
      </c>
      <c r="E637">
        <v>0</v>
      </c>
      <c r="F637" s="10">
        <v>29166.666666666668</v>
      </c>
      <c r="G637" s="10">
        <v>0</v>
      </c>
      <c r="H637" s="10">
        <v>0</v>
      </c>
      <c r="I637" s="10">
        <v>0</v>
      </c>
      <c r="J637" s="10">
        <v>0</v>
      </c>
    </row>
    <row r="638" spans="1:10">
      <c r="A638" t="s">
        <v>89</v>
      </c>
      <c r="B638" t="s">
        <v>16</v>
      </c>
      <c r="C638" t="s">
        <v>46</v>
      </c>
      <c r="D638" t="s">
        <v>18</v>
      </c>
      <c r="E638">
        <v>0</v>
      </c>
      <c r="F638" s="10">
        <v>29166.666666666668</v>
      </c>
      <c r="G638" s="10">
        <v>0</v>
      </c>
      <c r="H638" s="10">
        <v>0</v>
      </c>
      <c r="I638" s="10">
        <v>0</v>
      </c>
      <c r="J638" s="10">
        <v>0</v>
      </c>
    </row>
    <row r="639" spans="1:10">
      <c r="A639" t="s">
        <v>89</v>
      </c>
      <c r="B639" t="s">
        <v>16</v>
      </c>
      <c r="C639" t="s">
        <v>46</v>
      </c>
      <c r="D639" t="s">
        <v>18</v>
      </c>
      <c r="E639">
        <v>0</v>
      </c>
      <c r="F639" s="10">
        <v>29166.666666666668</v>
      </c>
      <c r="G639" s="10">
        <v>0</v>
      </c>
      <c r="H639" s="10">
        <v>0</v>
      </c>
      <c r="I639" s="10">
        <v>0</v>
      </c>
      <c r="J639" s="10">
        <v>0</v>
      </c>
    </row>
    <row r="640" spans="1:10">
      <c r="A640" t="s">
        <v>89</v>
      </c>
      <c r="B640" t="s">
        <v>16</v>
      </c>
      <c r="C640" t="s">
        <v>46</v>
      </c>
      <c r="D640" t="s">
        <v>18</v>
      </c>
      <c r="E640">
        <v>0</v>
      </c>
      <c r="F640" s="10">
        <v>29166.666666666668</v>
      </c>
      <c r="G640" s="10">
        <v>0</v>
      </c>
      <c r="H640" s="10">
        <v>0</v>
      </c>
      <c r="I640" s="10">
        <v>0</v>
      </c>
      <c r="J640" s="10">
        <v>0</v>
      </c>
    </row>
    <row r="641" spans="1:10">
      <c r="A641" t="s">
        <v>89</v>
      </c>
      <c r="B641" t="s">
        <v>16</v>
      </c>
      <c r="C641" t="s">
        <v>46</v>
      </c>
      <c r="D641" t="s">
        <v>18</v>
      </c>
      <c r="E641">
        <v>0</v>
      </c>
      <c r="F641" s="10">
        <v>526000</v>
      </c>
      <c r="G641" s="10">
        <v>0</v>
      </c>
      <c r="H641" s="10">
        <v>0</v>
      </c>
      <c r="I641" s="10">
        <v>0</v>
      </c>
      <c r="J641" s="10">
        <v>0</v>
      </c>
    </row>
    <row r="642" spans="1:10">
      <c r="A642" t="s">
        <v>89</v>
      </c>
      <c r="B642" t="s">
        <v>16</v>
      </c>
      <c r="C642" t="s">
        <v>46</v>
      </c>
      <c r="D642" t="s">
        <v>18</v>
      </c>
      <c r="E642">
        <v>0</v>
      </c>
      <c r="F642" s="10">
        <v>526000</v>
      </c>
      <c r="G642" s="10">
        <v>0</v>
      </c>
      <c r="H642" s="10">
        <v>0</v>
      </c>
      <c r="I642" s="10">
        <v>0</v>
      </c>
      <c r="J642" s="10">
        <v>0</v>
      </c>
    </row>
    <row r="643" spans="1:10">
      <c r="A643" t="s">
        <v>89</v>
      </c>
      <c r="B643" t="s">
        <v>16</v>
      </c>
      <c r="C643" t="s">
        <v>46</v>
      </c>
      <c r="D643" t="s">
        <v>18</v>
      </c>
      <c r="E643">
        <v>0</v>
      </c>
      <c r="F643" s="10">
        <v>526000</v>
      </c>
      <c r="G643" s="10">
        <v>0</v>
      </c>
      <c r="H643" s="10">
        <v>0</v>
      </c>
      <c r="I643" s="10">
        <v>0</v>
      </c>
      <c r="J643" s="10">
        <v>0</v>
      </c>
    </row>
    <row r="644" spans="1:10">
      <c r="A644" t="s">
        <v>89</v>
      </c>
      <c r="B644" t="s">
        <v>16</v>
      </c>
      <c r="C644" t="s">
        <v>46</v>
      </c>
      <c r="D644" t="s">
        <v>18</v>
      </c>
      <c r="E644">
        <v>0</v>
      </c>
      <c r="F644" s="10">
        <v>0</v>
      </c>
      <c r="G644" s="10">
        <v>526000</v>
      </c>
      <c r="H644" s="10">
        <v>0</v>
      </c>
      <c r="I644" s="10">
        <v>0</v>
      </c>
      <c r="J644" s="10">
        <v>0</v>
      </c>
    </row>
    <row r="645" spans="1:10">
      <c r="A645" t="s">
        <v>89</v>
      </c>
      <c r="B645" t="s">
        <v>16</v>
      </c>
      <c r="C645" t="s">
        <v>46</v>
      </c>
      <c r="D645" t="s">
        <v>18</v>
      </c>
      <c r="E645">
        <v>0</v>
      </c>
      <c r="F645" s="10">
        <v>0</v>
      </c>
      <c r="G645" s="10">
        <v>526000</v>
      </c>
      <c r="H645" s="10">
        <v>0</v>
      </c>
      <c r="I645" s="10">
        <v>0</v>
      </c>
      <c r="J645" s="10">
        <v>0</v>
      </c>
    </row>
    <row r="646" spans="1:10">
      <c r="A646" t="s">
        <v>90</v>
      </c>
      <c r="B646" t="s">
        <v>45</v>
      </c>
      <c r="C646" t="s">
        <v>46</v>
      </c>
      <c r="D646" t="s">
        <v>18</v>
      </c>
      <c r="E646">
        <v>0</v>
      </c>
      <c r="F646" s="10">
        <v>246666.66666666666</v>
      </c>
      <c r="G646" s="10">
        <v>0</v>
      </c>
      <c r="H646" s="10">
        <v>0</v>
      </c>
      <c r="I646" s="10">
        <v>0</v>
      </c>
      <c r="J646" s="10">
        <v>0</v>
      </c>
    </row>
    <row r="647" spans="1:10">
      <c r="A647" t="s">
        <v>90</v>
      </c>
      <c r="B647" t="s">
        <v>45</v>
      </c>
      <c r="C647" t="s">
        <v>46</v>
      </c>
      <c r="D647" t="s">
        <v>18</v>
      </c>
      <c r="E647">
        <v>0</v>
      </c>
      <c r="F647" s="10">
        <v>0</v>
      </c>
      <c r="G647" s="10">
        <v>0</v>
      </c>
      <c r="H647" s="10">
        <v>0</v>
      </c>
      <c r="I647" s="10">
        <v>0</v>
      </c>
      <c r="J647" s="10">
        <v>246666.66666666666</v>
      </c>
    </row>
    <row r="648" spans="1:10">
      <c r="A648" t="s">
        <v>90</v>
      </c>
      <c r="B648" t="s">
        <v>45</v>
      </c>
      <c r="C648" t="s">
        <v>46</v>
      </c>
      <c r="D648" t="s">
        <v>18</v>
      </c>
      <c r="E648">
        <v>0</v>
      </c>
      <c r="F648" s="10">
        <v>0</v>
      </c>
      <c r="G648" s="10">
        <v>246666.66666666666</v>
      </c>
      <c r="H648" s="10">
        <v>0</v>
      </c>
      <c r="I648" s="10">
        <v>0</v>
      </c>
      <c r="J648" s="10">
        <v>0</v>
      </c>
    </row>
    <row r="649" spans="1:10">
      <c r="A649" t="s">
        <v>90</v>
      </c>
      <c r="B649" t="s">
        <v>45</v>
      </c>
      <c r="C649" t="s">
        <v>46</v>
      </c>
      <c r="D649" t="s">
        <v>18</v>
      </c>
      <c r="E649">
        <v>0</v>
      </c>
      <c r="F649" s="10">
        <v>90000</v>
      </c>
      <c r="G649" s="10">
        <v>0</v>
      </c>
      <c r="H649" s="10">
        <v>0</v>
      </c>
      <c r="I649" s="10">
        <v>0</v>
      </c>
      <c r="J649" s="10">
        <v>0</v>
      </c>
    </row>
    <row r="650" spans="1:10">
      <c r="A650" t="s">
        <v>90</v>
      </c>
      <c r="B650" t="s">
        <v>45</v>
      </c>
      <c r="C650" t="s">
        <v>46</v>
      </c>
      <c r="D650" t="s">
        <v>18</v>
      </c>
      <c r="E650">
        <v>0</v>
      </c>
      <c r="F650" s="10">
        <v>0</v>
      </c>
      <c r="G650" s="10">
        <v>90000</v>
      </c>
      <c r="H650" s="10">
        <v>0</v>
      </c>
      <c r="I650" s="10">
        <v>0</v>
      </c>
      <c r="J650" s="10">
        <v>0</v>
      </c>
    </row>
    <row r="651" spans="1:10">
      <c r="A651" t="s">
        <v>90</v>
      </c>
      <c r="B651" t="s">
        <v>45</v>
      </c>
      <c r="C651" t="s">
        <v>46</v>
      </c>
      <c r="D651" t="s">
        <v>18</v>
      </c>
      <c r="E651">
        <v>0</v>
      </c>
      <c r="F651" s="10">
        <v>0</v>
      </c>
      <c r="G651" s="10">
        <v>90000</v>
      </c>
      <c r="H651" s="10">
        <v>0</v>
      </c>
      <c r="I651" s="10">
        <v>0</v>
      </c>
      <c r="J651" s="10">
        <v>0</v>
      </c>
    </row>
    <row r="652" spans="1:10">
      <c r="A652" t="s">
        <v>90</v>
      </c>
      <c r="B652" t="s">
        <v>45</v>
      </c>
      <c r="C652" t="s">
        <v>46</v>
      </c>
      <c r="D652" t="s">
        <v>18</v>
      </c>
      <c r="E652">
        <v>0</v>
      </c>
      <c r="F652" s="10">
        <v>0</v>
      </c>
      <c r="G652" s="10">
        <v>0</v>
      </c>
      <c r="H652" s="10">
        <v>0</v>
      </c>
      <c r="I652" s="10">
        <v>0</v>
      </c>
      <c r="J652" s="10">
        <v>90000</v>
      </c>
    </row>
    <row r="653" spans="1:10">
      <c r="A653" t="s">
        <v>91</v>
      </c>
      <c r="B653" t="s">
        <v>27</v>
      </c>
      <c r="C653" t="s">
        <v>46</v>
      </c>
      <c r="D653" t="s">
        <v>28</v>
      </c>
      <c r="E653">
        <v>0</v>
      </c>
      <c r="F653" s="10">
        <v>0</v>
      </c>
      <c r="G653" s="10">
        <v>65000</v>
      </c>
      <c r="H653" s="10">
        <v>0</v>
      </c>
      <c r="I653" s="10">
        <v>0</v>
      </c>
      <c r="J653" s="10">
        <v>0</v>
      </c>
    </row>
    <row r="654" spans="1:10">
      <c r="A654" t="s">
        <v>91</v>
      </c>
      <c r="B654" t="s">
        <v>27</v>
      </c>
      <c r="C654" t="s">
        <v>46</v>
      </c>
      <c r="D654" t="s">
        <v>28</v>
      </c>
      <c r="E654">
        <v>0</v>
      </c>
      <c r="F654" s="10">
        <v>0</v>
      </c>
      <c r="G654" s="10">
        <v>0</v>
      </c>
      <c r="H654" s="10">
        <v>0</v>
      </c>
      <c r="I654" s="10">
        <v>0</v>
      </c>
      <c r="J654" s="10">
        <v>65000</v>
      </c>
    </row>
    <row r="655" spans="1:10">
      <c r="A655" t="s">
        <v>91</v>
      </c>
      <c r="B655" t="s">
        <v>27</v>
      </c>
      <c r="C655" t="s">
        <v>46</v>
      </c>
      <c r="D655" t="s">
        <v>28</v>
      </c>
      <c r="E655">
        <v>0</v>
      </c>
      <c r="F655" s="10">
        <v>0</v>
      </c>
      <c r="G655" s="10">
        <v>105000</v>
      </c>
      <c r="H655" s="10">
        <v>0</v>
      </c>
      <c r="I655" s="10">
        <v>0</v>
      </c>
      <c r="J655" s="10">
        <v>0</v>
      </c>
    </row>
    <row r="656" spans="1:10">
      <c r="A656" t="s">
        <v>91</v>
      </c>
      <c r="B656" t="s">
        <v>27</v>
      </c>
      <c r="C656" t="s">
        <v>46</v>
      </c>
      <c r="D656" t="s">
        <v>28</v>
      </c>
      <c r="E656">
        <v>0</v>
      </c>
      <c r="F656" s="10">
        <v>0</v>
      </c>
      <c r="G656" s="10">
        <v>0</v>
      </c>
      <c r="H656" s="10">
        <v>0</v>
      </c>
      <c r="I656" s="10">
        <v>0</v>
      </c>
      <c r="J656" s="10">
        <v>105000</v>
      </c>
    </row>
    <row r="657" spans="1:10">
      <c r="A657" t="s">
        <v>91</v>
      </c>
      <c r="B657" t="s">
        <v>27</v>
      </c>
      <c r="C657" t="s">
        <v>46</v>
      </c>
      <c r="D657" t="s">
        <v>28</v>
      </c>
      <c r="E657">
        <v>0</v>
      </c>
      <c r="F657" s="10">
        <v>56000</v>
      </c>
      <c r="G657" s="10">
        <v>0</v>
      </c>
      <c r="H657" s="10">
        <v>0</v>
      </c>
      <c r="I657" s="10">
        <v>0</v>
      </c>
      <c r="J657" s="10">
        <v>0</v>
      </c>
    </row>
    <row r="658" spans="1:10">
      <c r="A658" t="s">
        <v>91</v>
      </c>
      <c r="B658" t="s">
        <v>27</v>
      </c>
      <c r="C658" t="s">
        <v>46</v>
      </c>
      <c r="D658" t="s">
        <v>28</v>
      </c>
      <c r="E658">
        <v>0</v>
      </c>
      <c r="F658" s="10">
        <v>56000</v>
      </c>
      <c r="G658" s="10">
        <v>0</v>
      </c>
      <c r="H658" s="10">
        <v>0</v>
      </c>
      <c r="I658" s="10">
        <v>0</v>
      </c>
      <c r="J658" s="10">
        <v>0</v>
      </c>
    </row>
    <row r="659" spans="1:10">
      <c r="A659" t="s">
        <v>91</v>
      </c>
      <c r="B659" t="s">
        <v>27</v>
      </c>
      <c r="C659" t="s">
        <v>46</v>
      </c>
      <c r="D659" t="s">
        <v>28</v>
      </c>
      <c r="E659">
        <v>0</v>
      </c>
      <c r="F659" s="10">
        <v>56000</v>
      </c>
      <c r="G659" s="10">
        <v>0</v>
      </c>
      <c r="H659" s="10">
        <v>0</v>
      </c>
      <c r="I659" s="10">
        <v>0</v>
      </c>
      <c r="J659" s="10">
        <v>0</v>
      </c>
    </row>
    <row r="660" spans="1:10">
      <c r="A660" t="s">
        <v>91</v>
      </c>
      <c r="B660" t="s">
        <v>27</v>
      </c>
      <c r="C660" t="s">
        <v>46</v>
      </c>
      <c r="D660" t="s">
        <v>28</v>
      </c>
      <c r="E660">
        <v>0</v>
      </c>
      <c r="F660" s="10">
        <v>0</v>
      </c>
      <c r="G660" s="10">
        <v>56000</v>
      </c>
      <c r="H660" s="10">
        <v>0</v>
      </c>
      <c r="I660" s="10">
        <v>0</v>
      </c>
      <c r="J660" s="10">
        <v>0</v>
      </c>
    </row>
    <row r="661" spans="1:10">
      <c r="A661" t="s">
        <v>91</v>
      </c>
      <c r="B661" t="s">
        <v>27</v>
      </c>
      <c r="C661" t="s">
        <v>46</v>
      </c>
      <c r="D661" t="s">
        <v>28</v>
      </c>
      <c r="E661">
        <v>0</v>
      </c>
      <c r="F661" s="10">
        <v>0</v>
      </c>
      <c r="G661" s="10">
        <v>0</v>
      </c>
      <c r="H661" s="10">
        <v>56000</v>
      </c>
      <c r="I661" s="10">
        <v>0</v>
      </c>
      <c r="J661" s="10">
        <v>0</v>
      </c>
    </row>
    <row r="662" spans="1:10">
      <c r="A662" t="s">
        <v>91</v>
      </c>
      <c r="B662" t="s">
        <v>27</v>
      </c>
      <c r="C662" t="s">
        <v>46</v>
      </c>
      <c r="D662" t="s">
        <v>28</v>
      </c>
      <c r="E662">
        <v>0</v>
      </c>
      <c r="F662" s="10">
        <v>0</v>
      </c>
      <c r="G662" s="10">
        <v>0</v>
      </c>
      <c r="H662" s="10">
        <v>0</v>
      </c>
      <c r="I662" s="10">
        <v>56000</v>
      </c>
      <c r="J662" s="10">
        <v>0</v>
      </c>
    </row>
    <row r="663" spans="1:10">
      <c r="A663" t="s">
        <v>91</v>
      </c>
      <c r="B663" t="s">
        <v>27</v>
      </c>
      <c r="C663" t="s">
        <v>46</v>
      </c>
      <c r="D663" t="s">
        <v>28</v>
      </c>
      <c r="E663">
        <v>0</v>
      </c>
      <c r="F663" s="10">
        <v>0</v>
      </c>
      <c r="G663" s="10">
        <v>0</v>
      </c>
      <c r="H663" s="10">
        <v>0</v>
      </c>
      <c r="I663" s="10">
        <v>0</v>
      </c>
      <c r="J663" s="10">
        <v>56000</v>
      </c>
    </row>
    <row r="664" spans="1:10">
      <c r="A664" t="s">
        <v>91</v>
      </c>
      <c r="B664" t="s">
        <v>27</v>
      </c>
      <c r="C664" t="s">
        <v>46</v>
      </c>
      <c r="D664" t="s">
        <v>28</v>
      </c>
      <c r="E664">
        <v>0</v>
      </c>
      <c r="F664" s="10">
        <v>0</v>
      </c>
      <c r="G664" s="10">
        <v>56000</v>
      </c>
      <c r="H664" s="10">
        <v>0</v>
      </c>
      <c r="I664" s="10">
        <v>0</v>
      </c>
      <c r="J664" s="10">
        <v>0</v>
      </c>
    </row>
    <row r="665" spans="1:10">
      <c r="A665" t="s">
        <v>91</v>
      </c>
      <c r="B665" t="s">
        <v>27</v>
      </c>
      <c r="C665" t="s">
        <v>46</v>
      </c>
      <c r="D665" t="s">
        <v>28</v>
      </c>
      <c r="E665">
        <v>0</v>
      </c>
      <c r="F665" s="10">
        <v>0</v>
      </c>
      <c r="G665" s="10">
        <v>0</v>
      </c>
      <c r="H665" s="10">
        <v>0</v>
      </c>
      <c r="I665" s="10">
        <v>0</v>
      </c>
      <c r="J665" s="10">
        <v>56000</v>
      </c>
    </row>
    <row r="666" spans="1:10">
      <c r="A666" t="s">
        <v>91</v>
      </c>
      <c r="B666" t="s">
        <v>27</v>
      </c>
      <c r="C666" t="s">
        <v>46</v>
      </c>
      <c r="D666" t="s">
        <v>28</v>
      </c>
      <c r="E666">
        <v>0</v>
      </c>
      <c r="F666" s="10">
        <v>0</v>
      </c>
      <c r="G666" s="10">
        <v>0</v>
      </c>
      <c r="H666" s="10">
        <v>0</v>
      </c>
      <c r="I666" s="10">
        <v>0</v>
      </c>
      <c r="J666" s="10">
        <v>56000</v>
      </c>
    </row>
    <row r="667" spans="1:10">
      <c r="A667" t="s">
        <v>92</v>
      </c>
      <c r="B667" t="s">
        <v>27</v>
      </c>
      <c r="C667" t="s">
        <v>24</v>
      </c>
      <c r="D667" t="s">
        <v>28</v>
      </c>
      <c r="E667">
        <v>1</v>
      </c>
      <c r="F667" s="10">
        <v>0</v>
      </c>
      <c r="G667" s="10">
        <v>0</v>
      </c>
      <c r="H667" s="10">
        <v>0</v>
      </c>
      <c r="I667" s="10">
        <v>0</v>
      </c>
      <c r="J667" s="10">
        <v>85000</v>
      </c>
    </row>
    <row r="668" spans="1:10">
      <c r="A668" t="s">
        <v>92</v>
      </c>
      <c r="B668" t="s">
        <v>27</v>
      </c>
      <c r="C668" t="s">
        <v>24</v>
      </c>
      <c r="D668" t="s">
        <v>28</v>
      </c>
      <c r="E668">
        <v>1</v>
      </c>
      <c r="F668" s="10">
        <v>0</v>
      </c>
      <c r="G668" s="10">
        <v>0</v>
      </c>
      <c r="H668" s="10">
        <v>0</v>
      </c>
      <c r="I668" s="10">
        <v>0</v>
      </c>
      <c r="J668" s="10">
        <v>85000</v>
      </c>
    </row>
    <row r="669" spans="1:10">
      <c r="A669" t="s">
        <v>92</v>
      </c>
      <c r="B669" t="s">
        <v>27</v>
      </c>
      <c r="C669" t="s">
        <v>24</v>
      </c>
      <c r="D669" t="s">
        <v>28</v>
      </c>
      <c r="E669">
        <v>1</v>
      </c>
      <c r="F669" s="10">
        <v>0</v>
      </c>
      <c r="G669" s="10">
        <v>28333.333333333332</v>
      </c>
      <c r="H669" s="10">
        <v>28333.333333333332</v>
      </c>
      <c r="I669" s="10">
        <v>28333.333333333332</v>
      </c>
      <c r="J669" s="10">
        <v>0</v>
      </c>
    </row>
    <row r="670" spans="1:10">
      <c r="A670" t="s">
        <v>92</v>
      </c>
      <c r="B670" t="s">
        <v>27</v>
      </c>
      <c r="C670" t="s">
        <v>24</v>
      </c>
      <c r="D670" t="s">
        <v>28</v>
      </c>
      <c r="E670">
        <v>1</v>
      </c>
      <c r="F670" s="10">
        <v>0</v>
      </c>
      <c r="G670" s="10">
        <v>0</v>
      </c>
      <c r="H670" s="10">
        <v>0</v>
      </c>
      <c r="I670" s="10">
        <v>0</v>
      </c>
      <c r="J670" s="10">
        <v>85000</v>
      </c>
    </row>
    <row r="671" spans="1:10">
      <c r="A671" t="s">
        <v>92</v>
      </c>
      <c r="B671" t="s">
        <v>27</v>
      </c>
      <c r="C671" t="s">
        <v>24</v>
      </c>
      <c r="D671" t="s">
        <v>28</v>
      </c>
      <c r="E671">
        <v>1</v>
      </c>
      <c r="F671" s="10">
        <v>120000</v>
      </c>
      <c r="G671" s="10">
        <v>0</v>
      </c>
      <c r="H671" s="10">
        <v>0</v>
      </c>
      <c r="I671" s="10">
        <v>0</v>
      </c>
      <c r="J671" s="10">
        <v>0</v>
      </c>
    </row>
    <row r="672" spans="1:10">
      <c r="A672" t="s">
        <v>92</v>
      </c>
      <c r="B672" t="s">
        <v>27</v>
      </c>
      <c r="C672" t="s">
        <v>24</v>
      </c>
      <c r="D672" t="s">
        <v>28</v>
      </c>
      <c r="E672">
        <v>1</v>
      </c>
      <c r="F672" s="10">
        <v>120000</v>
      </c>
      <c r="G672" s="10">
        <v>0</v>
      </c>
      <c r="H672" s="10">
        <v>0</v>
      </c>
      <c r="I672" s="10">
        <v>0</v>
      </c>
      <c r="J672" s="10">
        <v>0</v>
      </c>
    </row>
    <row r="673" spans="1:10">
      <c r="A673" t="s">
        <v>92</v>
      </c>
      <c r="B673" t="s">
        <v>27</v>
      </c>
      <c r="C673" t="s">
        <v>24</v>
      </c>
      <c r="D673" t="s">
        <v>28</v>
      </c>
      <c r="E673">
        <v>1</v>
      </c>
      <c r="F673" s="10">
        <v>60000</v>
      </c>
      <c r="G673" s="10">
        <v>60000</v>
      </c>
      <c r="H673" s="10">
        <v>0</v>
      </c>
      <c r="I673" s="10">
        <v>0</v>
      </c>
      <c r="J673" s="10">
        <v>0</v>
      </c>
    </row>
    <row r="674" spans="1:10">
      <c r="A674" t="s">
        <v>92</v>
      </c>
      <c r="B674" t="s">
        <v>27</v>
      </c>
      <c r="C674" t="s">
        <v>24</v>
      </c>
      <c r="D674" t="s">
        <v>28</v>
      </c>
      <c r="E674">
        <v>1</v>
      </c>
      <c r="F674" s="10">
        <v>60000</v>
      </c>
      <c r="G674" s="10">
        <v>60000</v>
      </c>
      <c r="H674" s="10">
        <v>0</v>
      </c>
      <c r="I674" s="10">
        <v>0</v>
      </c>
      <c r="J674" s="10">
        <v>0</v>
      </c>
    </row>
    <row r="675" spans="1:10">
      <c r="A675" t="s">
        <v>92</v>
      </c>
      <c r="B675" t="s">
        <v>27</v>
      </c>
      <c r="C675" t="s">
        <v>24</v>
      </c>
      <c r="D675" t="s">
        <v>28</v>
      </c>
      <c r="E675">
        <v>1</v>
      </c>
      <c r="F675" s="10">
        <v>0</v>
      </c>
      <c r="G675" s="10">
        <v>0</v>
      </c>
      <c r="H675" s="10">
        <v>82000</v>
      </c>
      <c r="I675" s="10">
        <v>0</v>
      </c>
      <c r="J675" s="10">
        <v>0</v>
      </c>
    </row>
    <row r="676" spans="1:10">
      <c r="A676" t="s">
        <v>92</v>
      </c>
      <c r="B676" t="s">
        <v>27</v>
      </c>
      <c r="C676" t="s">
        <v>24</v>
      </c>
      <c r="D676" t="s">
        <v>28</v>
      </c>
      <c r="E676">
        <v>1</v>
      </c>
      <c r="F676" s="10">
        <v>0</v>
      </c>
      <c r="G676" s="10">
        <v>0</v>
      </c>
      <c r="H676" s="10">
        <v>82000</v>
      </c>
      <c r="I676" s="10">
        <v>0</v>
      </c>
      <c r="J676" s="10">
        <v>0</v>
      </c>
    </row>
    <row r="677" spans="1:10">
      <c r="A677" t="s">
        <v>92</v>
      </c>
      <c r="B677" t="s">
        <v>27</v>
      </c>
      <c r="C677" t="s">
        <v>24</v>
      </c>
      <c r="D677" t="s">
        <v>28</v>
      </c>
      <c r="E677">
        <v>1</v>
      </c>
      <c r="F677" s="10">
        <v>0</v>
      </c>
      <c r="G677" s="10">
        <v>0</v>
      </c>
      <c r="H677" s="10">
        <v>82000</v>
      </c>
      <c r="I677" s="10">
        <v>0</v>
      </c>
      <c r="J677" s="10">
        <v>0</v>
      </c>
    </row>
    <row r="678" spans="1:10">
      <c r="A678" t="s">
        <v>92</v>
      </c>
      <c r="B678" t="s">
        <v>27</v>
      </c>
      <c r="C678" t="s">
        <v>24</v>
      </c>
      <c r="D678" t="s">
        <v>28</v>
      </c>
      <c r="E678">
        <v>1</v>
      </c>
      <c r="F678" s="10">
        <v>0</v>
      </c>
      <c r="G678" s="10">
        <v>0</v>
      </c>
      <c r="H678" s="10">
        <v>82000</v>
      </c>
      <c r="I678" s="10">
        <v>0</v>
      </c>
      <c r="J678" s="10">
        <v>0</v>
      </c>
    </row>
    <row r="679" spans="1:10">
      <c r="A679" t="s">
        <v>92</v>
      </c>
      <c r="B679" t="s">
        <v>27</v>
      </c>
      <c r="C679" t="s">
        <v>24</v>
      </c>
      <c r="D679" t="s">
        <v>28</v>
      </c>
      <c r="E679">
        <v>1</v>
      </c>
      <c r="F679" s="10">
        <v>0</v>
      </c>
      <c r="G679" s="10">
        <v>0</v>
      </c>
      <c r="H679" s="10">
        <v>82000</v>
      </c>
      <c r="I679" s="10">
        <v>0</v>
      </c>
      <c r="J679" s="10">
        <v>0</v>
      </c>
    </row>
    <row r="680" spans="1:10">
      <c r="A680" t="s">
        <v>66</v>
      </c>
      <c r="B680" t="s">
        <v>27</v>
      </c>
      <c r="C680" t="s">
        <v>67</v>
      </c>
      <c r="D680" t="s">
        <v>28</v>
      </c>
      <c r="E680">
        <v>0</v>
      </c>
      <c r="F680" s="10">
        <v>0</v>
      </c>
      <c r="G680" s="10">
        <v>0</v>
      </c>
      <c r="H680" s="10">
        <v>0</v>
      </c>
      <c r="I680" s="10">
        <v>0</v>
      </c>
      <c r="J680" s="10">
        <v>245000</v>
      </c>
    </row>
    <row r="681" spans="1:10">
      <c r="A681" t="s">
        <v>66</v>
      </c>
      <c r="B681" t="s">
        <v>27</v>
      </c>
      <c r="C681" t="s">
        <v>67</v>
      </c>
      <c r="D681" t="s">
        <v>28</v>
      </c>
      <c r="E681">
        <v>0</v>
      </c>
      <c r="F681" s="10">
        <v>0</v>
      </c>
      <c r="G681" s="10">
        <v>0</v>
      </c>
      <c r="H681" s="10">
        <v>0</v>
      </c>
      <c r="I681" s="10">
        <v>0</v>
      </c>
      <c r="J681" s="10">
        <v>245000</v>
      </c>
    </row>
    <row r="682" spans="1:10">
      <c r="A682" t="s">
        <v>66</v>
      </c>
      <c r="B682" t="s">
        <v>27</v>
      </c>
      <c r="C682" t="s">
        <v>67</v>
      </c>
      <c r="D682" t="s">
        <v>28</v>
      </c>
      <c r="E682">
        <v>0</v>
      </c>
      <c r="F682" s="10">
        <v>0</v>
      </c>
      <c r="G682" s="10">
        <v>0</v>
      </c>
      <c r="H682" s="10">
        <v>0</v>
      </c>
      <c r="I682" s="10">
        <v>0</v>
      </c>
      <c r="J682" s="10">
        <v>245000</v>
      </c>
    </row>
    <row r="683" spans="1:10">
      <c r="A683" t="s">
        <v>66</v>
      </c>
      <c r="B683" t="s">
        <v>27</v>
      </c>
      <c r="C683" t="s">
        <v>67</v>
      </c>
      <c r="D683" t="s">
        <v>28</v>
      </c>
      <c r="E683">
        <v>0</v>
      </c>
      <c r="F683" s="10">
        <v>7500</v>
      </c>
      <c r="G683" s="10">
        <v>0</v>
      </c>
      <c r="H683" s="10">
        <v>0</v>
      </c>
      <c r="I683" s="10">
        <v>0</v>
      </c>
      <c r="J683" s="10">
        <v>0</v>
      </c>
    </row>
    <row r="684" spans="1:10">
      <c r="A684" t="s">
        <v>66</v>
      </c>
      <c r="B684" t="s">
        <v>27</v>
      </c>
      <c r="C684" t="s">
        <v>67</v>
      </c>
      <c r="D684" t="s">
        <v>28</v>
      </c>
      <c r="E684">
        <v>0</v>
      </c>
      <c r="F684" s="10">
        <v>7500</v>
      </c>
      <c r="G684" s="10">
        <v>0</v>
      </c>
      <c r="H684" s="10">
        <v>0</v>
      </c>
      <c r="I684" s="10">
        <v>0</v>
      </c>
      <c r="J684" s="10">
        <v>0</v>
      </c>
    </row>
    <row r="685" spans="1:10">
      <c r="A685" t="s">
        <v>64</v>
      </c>
      <c r="B685" t="s">
        <v>27</v>
      </c>
      <c r="C685" t="s">
        <v>21</v>
      </c>
      <c r="D685" t="s">
        <v>18</v>
      </c>
      <c r="E685">
        <v>0</v>
      </c>
      <c r="F685" s="10">
        <v>0</v>
      </c>
      <c r="G685" s="10">
        <v>33333.333333333336</v>
      </c>
      <c r="H685" s="10">
        <v>0</v>
      </c>
      <c r="I685" s="10">
        <v>33333.333333333336</v>
      </c>
      <c r="J685" s="10">
        <v>0</v>
      </c>
    </row>
    <row r="686" spans="1:10">
      <c r="A686" t="s">
        <v>64</v>
      </c>
      <c r="B686" t="s">
        <v>27</v>
      </c>
      <c r="C686" t="s">
        <v>21</v>
      </c>
      <c r="D686" t="s">
        <v>18</v>
      </c>
      <c r="E686">
        <v>0</v>
      </c>
      <c r="F686" s="10">
        <v>0</v>
      </c>
      <c r="G686" s="10">
        <v>66666.666666666672</v>
      </c>
      <c r="H686" s="10">
        <v>0</v>
      </c>
      <c r="I686" s="10">
        <v>0</v>
      </c>
      <c r="J686" s="10">
        <v>0</v>
      </c>
    </row>
    <row r="687" spans="1:10">
      <c r="A687" t="s">
        <v>64</v>
      </c>
      <c r="B687" t="s">
        <v>27</v>
      </c>
      <c r="C687" t="s">
        <v>21</v>
      </c>
      <c r="D687" t="s">
        <v>18</v>
      </c>
      <c r="E687">
        <v>0</v>
      </c>
      <c r="F687" s="10">
        <v>0</v>
      </c>
      <c r="G687" s="10">
        <v>0</v>
      </c>
      <c r="H687" s="10">
        <v>0</v>
      </c>
      <c r="I687" s="10">
        <v>66666.666666666672</v>
      </c>
      <c r="J687" s="10">
        <v>0</v>
      </c>
    </row>
    <row r="688" spans="1:10">
      <c r="A688" t="s">
        <v>23</v>
      </c>
      <c r="B688" t="s">
        <v>23</v>
      </c>
      <c r="C688" t="s">
        <v>21</v>
      </c>
      <c r="D688" t="s">
        <v>43</v>
      </c>
      <c r="E688">
        <v>0</v>
      </c>
      <c r="F688" s="10">
        <v>0</v>
      </c>
      <c r="G688" s="10">
        <v>0</v>
      </c>
      <c r="H688" s="10">
        <v>0</v>
      </c>
      <c r="I688" s="10">
        <v>0</v>
      </c>
      <c r="J688" s="10">
        <v>175000</v>
      </c>
    </row>
    <row r="689" spans="1:10">
      <c r="A689" t="s">
        <v>23</v>
      </c>
      <c r="B689" t="s">
        <v>23</v>
      </c>
      <c r="C689" t="s">
        <v>21</v>
      </c>
      <c r="D689" t="s">
        <v>43</v>
      </c>
      <c r="E689">
        <v>0</v>
      </c>
      <c r="F689" s="10">
        <v>0</v>
      </c>
      <c r="G689" s="10">
        <v>0</v>
      </c>
      <c r="H689" s="10">
        <v>0</v>
      </c>
      <c r="I689" s="10">
        <v>0</v>
      </c>
      <c r="J689" s="10">
        <v>175000</v>
      </c>
    </row>
    <row r="690" spans="1:10">
      <c r="A690" t="s">
        <v>78</v>
      </c>
      <c r="B690" t="s">
        <v>27</v>
      </c>
      <c r="C690" t="s">
        <v>21</v>
      </c>
      <c r="D690" t="s">
        <v>18</v>
      </c>
      <c r="E690">
        <v>1</v>
      </c>
      <c r="F690" s="10">
        <v>0</v>
      </c>
      <c r="G690" s="10">
        <v>0</v>
      </c>
      <c r="H690" s="10">
        <v>0</v>
      </c>
      <c r="I690" s="10">
        <v>75000</v>
      </c>
      <c r="J690" s="10">
        <v>0</v>
      </c>
    </row>
    <row r="691" spans="1:10">
      <c r="A691" t="s">
        <v>78</v>
      </c>
      <c r="B691" t="s">
        <v>27</v>
      </c>
      <c r="C691" t="s">
        <v>21</v>
      </c>
      <c r="D691" t="s">
        <v>18</v>
      </c>
      <c r="E691">
        <v>1</v>
      </c>
      <c r="F691" s="10">
        <v>0</v>
      </c>
      <c r="G691" s="10">
        <v>0</v>
      </c>
      <c r="H691" s="10">
        <v>0</v>
      </c>
      <c r="I691" s="10">
        <v>75000</v>
      </c>
      <c r="J691" s="10">
        <v>0</v>
      </c>
    </row>
    <row r="692" spans="1:10">
      <c r="A692" t="s">
        <v>65</v>
      </c>
      <c r="B692" t="s">
        <v>20</v>
      </c>
      <c r="C692" t="s">
        <v>35</v>
      </c>
      <c r="D692" t="s">
        <v>28</v>
      </c>
      <c r="E692">
        <v>0</v>
      </c>
      <c r="F692" s="10">
        <v>0</v>
      </c>
      <c r="G692" s="10">
        <v>0</v>
      </c>
      <c r="H692" s="10">
        <v>0</v>
      </c>
      <c r="I692" s="10">
        <v>0</v>
      </c>
      <c r="J692" s="10">
        <v>375000</v>
      </c>
    </row>
    <row r="693" spans="1:10">
      <c r="A693" t="s">
        <v>65</v>
      </c>
      <c r="B693" t="s">
        <v>20</v>
      </c>
      <c r="C693" t="s">
        <v>35</v>
      </c>
      <c r="D693" t="s">
        <v>28</v>
      </c>
      <c r="E693">
        <v>0</v>
      </c>
      <c r="F693" s="10">
        <v>0</v>
      </c>
      <c r="G693" s="10">
        <v>0</v>
      </c>
      <c r="H693" s="10">
        <v>0</v>
      </c>
      <c r="I693" s="10">
        <v>0</v>
      </c>
      <c r="J693" s="10">
        <v>375000</v>
      </c>
    </row>
    <row r="694" spans="1:10">
      <c r="A694" t="s">
        <v>65</v>
      </c>
      <c r="B694" t="s">
        <v>20</v>
      </c>
      <c r="C694" t="s">
        <v>35</v>
      </c>
      <c r="D694" t="s">
        <v>28</v>
      </c>
      <c r="E694">
        <v>0</v>
      </c>
      <c r="F694" s="10">
        <v>0</v>
      </c>
      <c r="G694" s="10">
        <v>0</v>
      </c>
      <c r="H694" s="10">
        <v>0</v>
      </c>
      <c r="I694" s="10">
        <v>0</v>
      </c>
      <c r="J694" s="10">
        <v>375000</v>
      </c>
    </row>
    <row r="695" spans="1:10">
      <c r="A695" t="s">
        <v>65</v>
      </c>
      <c r="B695" t="s">
        <v>20</v>
      </c>
      <c r="C695" t="s">
        <v>35</v>
      </c>
      <c r="D695" t="s">
        <v>28</v>
      </c>
      <c r="E695">
        <v>0</v>
      </c>
      <c r="F695" s="10">
        <v>0</v>
      </c>
      <c r="G695" s="10">
        <v>0</v>
      </c>
      <c r="H695" s="10">
        <v>0</v>
      </c>
      <c r="I695" s="10">
        <v>0</v>
      </c>
      <c r="J695" s="10">
        <v>375000</v>
      </c>
    </row>
    <row r="696" spans="1:10">
      <c r="A696" t="s">
        <v>60</v>
      </c>
      <c r="B696" t="s">
        <v>20</v>
      </c>
      <c r="C696" t="s">
        <v>21</v>
      </c>
      <c r="D696" t="s">
        <v>18</v>
      </c>
      <c r="E696">
        <v>1</v>
      </c>
      <c r="F696" s="10">
        <v>0</v>
      </c>
      <c r="G696" s="10">
        <v>93067</v>
      </c>
      <c r="H696" s="10">
        <v>0</v>
      </c>
      <c r="I696" s="10">
        <v>93067</v>
      </c>
      <c r="J696" s="10">
        <v>0</v>
      </c>
    </row>
    <row r="697" spans="1:10">
      <c r="A697" t="s">
        <v>60</v>
      </c>
      <c r="B697" t="s">
        <v>20</v>
      </c>
      <c r="C697" t="s">
        <v>21</v>
      </c>
      <c r="D697" t="s">
        <v>18</v>
      </c>
      <c r="E697">
        <v>1</v>
      </c>
      <c r="F697" s="10">
        <v>0</v>
      </c>
      <c r="G697" s="10">
        <v>93067</v>
      </c>
      <c r="H697" s="10">
        <v>93067</v>
      </c>
      <c r="I697" s="10">
        <v>0</v>
      </c>
      <c r="J697" s="10">
        <v>0</v>
      </c>
    </row>
    <row r="698" spans="1:10">
      <c r="A698" t="s">
        <v>93</v>
      </c>
      <c r="B698" t="s">
        <v>20</v>
      </c>
      <c r="C698" t="s">
        <v>21</v>
      </c>
      <c r="D698" t="s">
        <v>22</v>
      </c>
      <c r="E698">
        <v>1</v>
      </c>
      <c r="F698" s="10">
        <v>0</v>
      </c>
      <c r="G698" s="10">
        <v>0</v>
      </c>
      <c r="H698" s="10">
        <v>0</v>
      </c>
      <c r="I698" s="10">
        <v>0</v>
      </c>
      <c r="J698" s="10">
        <v>334000</v>
      </c>
    </row>
    <row r="699" spans="1:10">
      <c r="A699" t="s">
        <v>93</v>
      </c>
      <c r="B699" t="s">
        <v>20</v>
      </c>
      <c r="C699" t="s">
        <v>21</v>
      </c>
      <c r="D699" t="s">
        <v>22</v>
      </c>
      <c r="E699">
        <v>1</v>
      </c>
      <c r="F699" s="10">
        <v>334000</v>
      </c>
      <c r="G699" s="10">
        <v>0</v>
      </c>
      <c r="H699" s="10">
        <v>0</v>
      </c>
      <c r="I699" s="10">
        <v>0</v>
      </c>
      <c r="J699" s="10">
        <v>0</v>
      </c>
    </row>
    <row r="700" spans="1:10">
      <c r="A700" t="s">
        <v>93</v>
      </c>
      <c r="B700" t="s">
        <v>20</v>
      </c>
      <c r="C700" t="s">
        <v>21</v>
      </c>
      <c r="D700" t="s">
        <v>22</v>
      </c>
      <c r="E700">
        <v>1</v>
      </c>
      <c r="F700" s="10">
        <v>0</v>
      </c>
      <c r="G700" s="10">
        <v>111333.33333333333</v>
      </c>
      <c r="H700" s="10">
        <v>111333.33333333333</v>
      </c>
      <c r="I700" s="10">
        <v>111333.33333333333</v>
      </c>
      <c r="J700" s="10">
        <v>0</v>
      </c>
    </row>
    <row r="701" spans="1:10">
      <c r="A701" t="s">
        <v>94</v>
      </c>
      <c r="B701" t="s">
        <v>20</v>
      </c>
      <c r="C701" t="s">
        <v>21</v>
      </c>
      <c r="D701" t="s">
        <v>95</v>
      </c>
      <c r="E701">
        <v>1</v>
      </c>
      <c r="F701" s="10">
        <v>0</v>
      </c>
      <c r="G701" s="10">
        <v>187500</v>
      </c>
      <c r="H701" s="10">
        <v>0</v>
      </c>
      <c r="I701" s="10">
        <v>0</v>
      </c>
      <c r="J701" s="10">
        <v>0</v>
      </c>
    </row>
    <row r="702" spans="1:10">
      <c r="A702" t="s">
        <v>94</v>
      </c>
      <c r="B702" t="s">
        <v>20</v>
      </c>
      <c r="C702" t="s">
        <v>21</v>
      </c>
      <c r="D702" t="s">
        <v>95</v>
      </c>
      <c r="E702">
        <v>1</v>
      </c>
      <c r="F702" s="10">
        <v>0</v>
      </c>
      <c r="G702" s="10">
        <v>187500</v>
      </c>
      <c r="H702" s="10">
        <v>0</v>
      </c>
      <c r="I702" s="10">
        <v>0</v>
      </c>
      <c r="J702" s="10">
        <v>0</v>
      </c>
    </row>
    <row r="703" spans="1:10">
      <c r="A703" t="s">
        <v>94</v>
      </c>
      <c r="B703" t="s">
        <v>20</v>
      </c>
      <c r="C703" t="s">
        <v>21</v>
      </c>
      <c r="D703" t="s">
        <v>95</v>
      </c>
      <c r="E703">
        <v>1</v>
      </c>
      <c r="F703" s="10">
        <v>124000</v>
      </c>
      <c r="G703" s="10">
        <v>0</v>
      </c>
      <c r="H703" s="10">
        <v>0</v>
      </c>
      <c r="I703" s="10">
        <v>0</v>
      </c>
      <c r="J703" s="10">
        <v>0</v>
      </c>
    </row>
    <row r="704" spans="1:10">
      <c r="A704" t="s">
        <v>94</v>
      </c>
      <c r="B704" t="s">
        <v>20</v>
      </c>
      <c r="C704" t="s">
        <v>21</v>
      </c>
      <c r="D704" t="s">
        <v>95</v>
      </c>
      <c r="E704">
        <v>1</v>
      </c>
      <c r="F704" s="10">
        <v>124000</v>
      </c>
      <c r="G704" s="10">
        <v>0</v>
      </c>
      <c r="H704" s="10">
        <v>0</v>
      </c>
      <c r="I704" s="10">
        <v>0</v>
      </c>
      <c r="J704" s="10">
        <v>0</v>
      </c>
    </row>
    <row r="705" spans="1:10">
      <c r="A705" t="s">
        <v>94</v>
      </c>
      <c r="B705" t="s">
        <v>20</v>
      </c>
      <c r="C705" t="s">
        <v>21</v>
      </c>
      <c r="D705" t="s">
        <v>95</v>
      </c>
      <c r="E705">
        <v>1</v>
      </c>
      <c r="F705" s="10">
        <v>0</v>
      </c>
      <c r="G705" s="10">
        <v>124000</v>
      </c>
      <c r="H705" s="10">
        <v>0</v>
      </c>
      <c r="I705" s="10">
        <v>0</v>
      </c>
      <c r="J705" s="10">
        <v>0</v>
      </c>
    </row>
    <row r="706" spans="1:10">
      <c r="A706" t="s">
        <v>94</v>
      </c>
      <c r="B706" t="s">
        <v>20</v>
      </c>
      <c r="C706" t="s">
        <v>21</v>
      </c>
      <c r="D706" t="s">
        <v>95</v>
      </c>
      <c r="E706">
        <v>1</v>
      </c>
      <c r="F706" s="10">
        <v>0</v>
      </c>
      <c r="G706" s="10">
        <v>0</v>
      </c>
      <c r="H706" s="10">
        <v>0</v>
      </c>
      <c r="I706" s="10">
        <v>124000</v>
      </c>
      <c r="J706" s="10">
        <v>0</v>
      </c>
    </row>
    <row r="707" spans="1:10">
      <c r="A707" t="s">
        <v>94</v>
      </c>
      <c r="B707" t="s">
        <v>20</v>
      </c>
      <c r="C707" t="s">
        <v>21</v>
      </c>
      <c r="D707" t="s">
        <v>95</v>
      </c>
      <c r="E707">
        <v>1</v>
      </c>
      <c r="F707" s="10">
        <v>31000</v>
      </c>
      <c r="G707" s="10">
        <v>31000</v>
      </c>
      <c r="H707" s="10">
        <v>31000</v>
      </c>
      <c r="I707" s="10">
        <v>31000</v>
      </c>
      <c r="J707" s="10">
        <v>0</v>
      </c>
    </row>
    <row r="708" spans="1:10">
      <c r="A708" t="s">
        <v>96</v>
      </c>
      <c r="B708" t="s">
        <v>20</v>
      </c>
      <c r="C708" t="s">
        <v>21</v>
      </c>
      <c r="D708" t="s">
        <v>95</v>
      </c>
      <c r="E708">
        <v>1</v>
      </c>
      <c r="F708" s="10">
        <v>171666.5</v>
      </c>
      <c r="G708" s="10">
        <v>171666.5</v>
      </c>
      <c r="H708" s="10">
        <v>0</v>
      </c>
      <c r="I708" s="10">
        <v>0</v>
      </c>
      <c r="J708" s="10">
        <v>0</v>
      </c>
    </row>
    <row r="709" spans="1:10">
      <c r="A709" t="s">
        <v>96</v>
      </c>
      <c r="B709" t="s">
        <v>20</v>
      </c>
      <c r="C709" t="s">
        <v>21</v>
      </c>
      <c r="D709" t="s">
        <v>95</v>
      </c>
      <c r="E709">
        <v>1</v>
      </c>
      <c r="F709" s="10">
        <v>343333</v>
      </c>
      <c r="G709" s="10">
        <v>0</v>
      </c>
      <c r="H709" s="10">
        <v>0</v>
      </c>
      <c r="I709" s="10">
        <v>0</v>
      </c>
      <c r="J709" s="10">
        <v>0</v>
      </c>
    </row>
    <row r="710" spans="1:10">
      <c r="A710" t="s">
        <v>96</v>
      </c>
      <c r="B710" t="s">
        <v>20</v>
      </c>
      <c r="C710" t="s">
        <v>21</v>
      </c>
      <c r="D710" t="s">
        <v>95</v>
      </c>
      <c r="E710">
        <v>1</v>
      </c>
      <c r="F710" s="10">
        <v>0</v>
      </c>
      <c r="G710" s="10">
        <v>343333</v>
      </c>
      <c r="H710" s="10">
        <v>0</v>
      </c>
      <c r="I710" s="10">
        <v>0</v>
      </c>
      <c r="J710" s="10">
        <v>0</v>
      </c>
    </row>
    <row r="711" spans="1:10">
      <c r="A711" t="s">
        <v>97</v>
      </c>
      <c r="B711" t="s">
        <v>20</v>
      </c>
      <c r="C711" t="s">
        <v>21</v>
      </c>
      <c r="D711" t="s">
        <v>95</v>
      </c>
      <c r="E711">
        <v>1</v>
      </c>
      <c r="F711" s="10">
        <v>141000</v>
      </c>
      <c r="G711" s="10">
        <v>141000</v>
      </c>
      <c r="H711" s="10">
        <v>0</v>
      </c>
      <c r="I711" s="10">
        <v>0</v>
      </c>
      <c r="J711" s="10">
        <v>0</v>
      </c>
    </row>
    <row r="712" spans="1:10">
      <c r="A712" t="s">
        <v>97</v>
      </c>
      <c r="B712" t="s">
        <v>20</v>
      </c>
      <c r="C712" t="s">
        <v>21</v>
      </c>
      <c r="D712" t="s">
        <v>95</v>
      </c>
      <c r="E712">
        <v>1</v>
      </c>
      <c r="F712" s="10">
        <v>282000</v>
      </c>
      <c r="G712" s="10">
        <v>0</v>
      </c>
      <c r="H712" s="10">
        <v>0</v>
      </c>
      <c r="I712" s="10">
        <v>0</v>
      </c>
      <c r="J712" s="10">
        <v>0</v>
      </c>
    </row>
    <row r="713" spans="1:10">
      <c r="A713" t="s">
        <v>97</v>
      </c>
      <c r="B713" t="s">
        <v>20</v>
      </c>
      <c r="C713" t="s">
        <v>21</v>
      </c>
      <c r="D713" t="s">
        <v>95</v>
      </c>
      <c r="E713">
        <v>1</v>
      </c>
      <c r="F713" s="10">
        <v>0</v>
      </c>
      <c r="G713" s="10">
        <v>141000</v>
      </c>
      <c r="H713" s="10">
        <v>0</v>
      </c>
      <c r="I713" s="10">
        <v>141000</v>
      </c>
      <c r="J713" s="10">
        <v>0</v>
      </c>
    </row>
    <row r="714" spans="1:10">
      <c r="A714" t="s">
        <v>97</v>
      </c>
      <c r="B714" t="s">
        <v>20</v>
      </c>
      <c r="C714" t="s">
        <v>21</v>
      </c>
      <c r="D714" t="s">
        <v>95</v>
      </c>
      <c r="E714">
        <v>1</v>
      </c>
      <c r="F714" s="10">
        <v>0</v>
      </c>
      <c r="G714" s="10">
        <v>0</v>
      </c>
      <c r="H714" s="10">
        <v>0</v>
      </c>
      <c r="I714" s="10">
        <v>0</v>
      </c>
      <c r="J714" s="10">
        <v>282000</v>
      </c>
    </row>
    <row r="715" spans="1:10">
      <c r="A715" t="s">
        <v>98</v>
      </c>
      <c r="B715" t="s">
        <v>27</v>
      </c>
      <c r="C715" t="s">
        <v>24</v>
      </c>
      <c r="D715" t="s">
        <v>95</v>
      </c>
      <c r="E715">
        <v>1</v>
      </c>
      <c r="F715" s="10">
        <v>25714.25</v>
      </c>
      <c r="G715" s="10">
        <v>25714.25</v>
      </c>
      <c r="H715" s="10">
        <v>25714.25</v>
      </c>
      <c r="I715" s="10">
        <v>25714.25</v>
      </c>
      <c r="J715" s="10">
        <v>0</v>
      </c>
    </row>
    <row r="716" spans="1:10">
      <c r="A716" t="s">
        <v>98</v>
      </c>
      <c r="B716" t="s">
        <v>27</v>
      </c>
      <c r="C716" t="s">
        <v>24</v>
      </c>
      <c r="D716" t="s">
        <v>95</v>
      </c>
      <c r="E716">
        <v>1</v>
      </c>
      <c r="F716" s="10">
        <v>0</v>
      </c>
      <c r="G716" s="10">
        <v>0</v>
      </c>
      <c r="H716" s="10">
        <v>0</v>
      </c>
      <c r="I716" s="10">
        <v>0</v>
      </c>
      <c r="J716" s="10">
        <v>102857</v>
      </c>
    </row>
    <row r="717" spans="1:10">
      <c r="A717" t="s">
        <v>98</v>
      </c>
      <c r="B717" t="s">
        <v>27</v>
      </c>
      <c r="C717" t="s">
        <v>24</v>
      </c>
      <c r="D717" t="s">
        <v>95</v>
      </c>
      <c r="E717">
        <v>1</v>
      </c>
      <c r="F717" s="10">
        <v>0</v>
      </c>
      <c r="G717" s="10">
        <v>0</v>
      </c>
      <c r="H717" s="10">
        <v>0</v>
      </c>
      <c r="I717" s="10">
        <v>0</v>
      </c>
      <c r="J717" s="10">
        <v>102857</v>
      </c>
    </row>
    <row r="718" spans="1:10">
      <c r="A718" t="s">
        <v>98</v>
      </c>
      <c r="B718" t="s">
        <v>27</v>
      </c>
      <c r="C718" t="s">
        <v>24</v>
      </c>
      <c r="D718" t="s">
        <v>95</v>
      </c>
      <c r="E718">
        <v>1</v>
      </c>
      <c r="F718" s="10">
        <v>0</v>
      </c>
      <c r="G718" s="10">
        <v>0</v>
      </c>
      <c r="H718" s="10">
        <v>0</v>
      </c>
      <c r="I718" s="10">
        <v>0</v>
      </c>
      <c r="J718" s="10">
        <v>102857</v>
      </c>
    </row>
    <row r="719" spans="1:10">
      <c r="A719" t="s">
        <v>98</v>
      </c>
      <c r="B719" t="s">
        <v>27</v>
      </c>
      <c r="C719" t="s">
        <v>24</v>
      </c>
      <c r="D719" t="s">
        <v>95</v>
      </c>
      <c r="E719">
        <v>1</v>
      </c>
      <c r="F719" s="10">
        <v>0</v>
      </c>
      <c r="G719" s="10">
        <v>0</v>
      </c>
      <c r="H719" s="10">
        <v>0</v>
      </c>
      <c r="I719" s="10">
        <v>0</v>
      </c>
      <c r="J719" s="10">
        <v>102857</v>
      </c>
    </row>
    <row r="720" spans="1:10">
      <c r="A720" t="s">
        <v>98</v>
      </c>
      <c r="B720" t="s">
        <v>27</v>
      </c>
      <c r="C720" t="s">
        <v>24</v>
      </c>
      <c r="D720" t="s">
        <v>95</v>
      </c>
      <c r="E720">
        <v>1</v>
      </c>
      <c r="F720" s="10">
        <v>0</v>
      </c>
      <c r="G720" s="10">
        <v>0</v>
      </c>
      <c r="H720" s="10">
        <v>0</v>
      </c>
      <c r="I720" s="10">
        <v>102857</v>
      </c>
      <c r="J720" s="10">
        <v>0</v>
      </c>
    </row>
    <row r="721" spans="1:10">
      <c r="A721" t="s">
        <v>98</v>
      </c>
      <c r="B721" t="s">
        <v>27</v>
      </c>
      <c r="C721" t="s">
        <v>24</v>
      </c>
      <c r="D721" t="s">
        <v>95</v>
      </c>
      <c r="E721">
        <v>1</v>
      </c>
      <c r="F721" s="10">
        <v>0</v>
      </c>
      <c r="G721" s="10">
        <v>0</v>
      </c>
      <c r="H721" s="10">
        <v>0</v>
      </c>
      <c r="I721" s="10">
        <v>0</v>
      </c>
      <c r="J721" s="10">
        <v>102857</v>
      </c>
    </row>
    <row r="722" spans="1:10">
      <c r="A722" t="s">
        <v>98</v>
      </c>
      <c r="B722" t="s">
        <v>27</v>
      </c>
      <c r="C722" t="s">
        <v>24</v>
      </c>
      <c r="D722" t="s">
        <v>95</v>
      </c>
      <c r="E722">
        <v>1</v>
      </c>
      <c r="F722" s="10">
        <v>134997</v>
      </c>
      <c r="G722" s="10">
        <v>0</v>
      </c>
      <c r="H722" s="10">
        <v>0</v>
      </c>
      <c r="I722" s="10">
        <v>0</v>
      </c>
      <c r="J722" s="10">
        <v>0</v>
      </c>
    </row>
    <row r="723" spans="1:10">
      <c r="A723" t="s">
        <v>98</v>
      </c>
      <c r="B723" t="s">
        <v>27</v>
      </c>
      <c r="C723" t="s">
        <v>24</v>
      </c>
      <c r="D723" t="s">
        <v>95</v>
      </c>
      <c r="E723">
        <v>1</v>
      </c>
      <c r="F723" s="10">
        <v>134997</v>
      </c>
      <c r="G723" s="10">
        <v>0</v>
      </c>
      <c r="H723" s="10">
        <v>0</v>
      </c>
      <c r="I723" s="10">
        <v>0</v>
      </c>
      <c r="J723" s="10">
        <v>0</v>
      </c>
    </row>
    <row r="724" spans="1:10">
      <c r="A724" t="s">
        <v>98</v>
      </c>
      <c r="B724" t="s">
        <v>27</v>
      </c>
      <c r="C724" t="s">
        <v>24</v>
      </c>
      <c r="D724" t="s">
        <v>95</v>
      </c>
      <c r="E724">
        <v>1</v>
      </c>
      <c r="F724" s="10">
        <v>0</v>
      </c>
      <c r="G724" s="10">
        <v>134997</v>
      </c>
      <c r="H724" s="10">
        <v>0</v>
      </c>
      <c r="I724" s="10">
        <v>0</v>
      </c>
      <c r="J724" s="10">
        <v>0</v>
      </c>
    </row>
    <row r="725" spans="1:10">
      <c r="A725" t="s">
        <v>98</v>
      </c>
      <c r="B725" t="s">
        <v>27</v>
      </c>
      <c r="C725" t="s">
        <v>24</v>
      </c>
      <c r="D725" t="s">
        <v>95</v>
      </c>
      <c r="E725">
        <v>1</v>
      </c>
      <c r="F725" s="10">
        <v>67498.5</v>
      </c>
      <c r="G725" s="10">
        <v>67498.5</v>
      </c>
      <c r="H725" s="10">
        <v>0</v>
      </c>
      <c r="I725" s="10">
        <v>0</v>
      </c>
      <c r="J725" s="10">
        <v>0</v>
      </c>
    </row>
    <row r="726" spans="1:10">
      <c r="A726" t="s">
        <v>98</v>
      </c>
      <c r="B726" t="s">
        <v>27</v>
      </c>
      <c r="C726" t="s">
        <v>24</v>
      </c>
      <c r="D726" t="s">
        <v>95</v>
      </c>
      <c r="E726">
        <v>1</v>
      </c>
      <c r="F726" s="10">
        <v>0</v>
      </c>
      <c r="G726" s="10">
        <v>134997</v>
      </c>
      <c r="H726" s="10">
        <v>0</v>
      </c>
      <c r="I726" s="10">
        <v>0</v>
      </c>
      <c r="J726" s="10">
        <v>0</v>
      </c>
    </row>
    <row r="727" spans="1:10">
      <c r="A727" t="s">
        <v>98</v>
      </c>
      <c r="B727" t="s">
        <v>27</v>
      </c>
      <c r="C727" t="s">
        <v>24</v>
      </c>
      <c r="D727" t="s">
        <v>95</v>
      </c>
      <c r="E727">
        <v>1</v>
      </c>
      <c r="F727" s="10">
        <v>0</v>
      </c>
      <c r="G727" s="10">
        <v>0</v>
      </c>
      <c r="H727" s="10">
        <v>110000</v>
      </c>
      <c r="I727" s="10">
        <v>0</v>
      </c>
      <c r="J727" s="10">
        <v>0</v>
      </c>
    </row>
    <row r="728" spans="1:10">
      <c r="A728" t="s">
        <v>98</v>
      </c>
      <c r="B728" t="s">
        <v>27</v>
      </c>
      <c r="C728" t="s">
        <v>24</v>
      </c>
      <c r="D728" t="s">
        <v>95</v>
      </c>
      <c r="E728">
        <v>1</v>
      </c>
      <c r="F728" s="10">
        <v>0</v>
      </c>
      <c r="G728" s="10">
        <v>0</v>
      </c>
      <c r="H728" s="10">
        <v>110000</v>
      </c>
      <c r="I728" s="10">
        <v>0</v>
      </c>
      <c r="J728" s="10">
        <v>0</v>
      </c>
    </row>
  </sheetData>
  <phoneticPr fontId="2" type="noConversion"/>
  <pageMargins left="0.7" right="0.7" top="0.75" bottom="0.75" header="0.3" footer="0.3"/>
  <pageSetup paperSize="9" orientation="portrait" r:id="rId1"/>
  <legacyDrawing r:id="rId2"/>
  <tableParts count="1">
    <tablePart r:id="rId3"/>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1C9239-FD7D-4AB6-9008-DBC2304F0B35}">
  <dimension ref="A1:AS856"/>
  <sheetViews>
    <sheetView zoomScale="70" zoomScaleNormal="70" workbookViewId="0">
      <selection activeCell="E2" sqref="E2"/>
    </sheetView>
  </sheetViews>
  <sheetFormatPr defaultColWidth="8.85546875" defaultRowHeight="15"/>
  <cols>
    <col min="6" max="6" width="10" customWidth="1"/>
    <col min="10" max="10" width="10.140625" customWidth="1"/>
    <col min="12" max="12" width="12.42578125" customWidth="1"/>
    <col min="22" max="22" width="10.42578125" customWidth="1"/>
    <col min="24" max="24" width="11" customWidth="1"/>
    <col min="30" max="30" width="9.140625" customWidth="1"/>
    <col min="39" max="39" width="14.5703125" customWidth="1"/>
  </cols>
  <sheetData>
    <row r="1" spans="1:45">
      <c r="A1" s="1" t="s">
        <v>99</v>
      </c>
      <c r="G1" s="1" t="s">
        <v>100</v>
      </c>
      <c r="R1" s="1" t="s">
        <v>101</v>
      </c>
      <c r="AC1" s="1" t="s">
        <v>102</v>
      </c>
      <c r="AD1" t="s">
        <v>103</v>
      </c>
    </row>
    <row r="2" spans="1:45">
      <c r="F2" s="1"/>
      <c r="H2" s="1" t="s">
        <v>104</v>
      </c>
      <c r="N2" s="1" t="s">
        <v>105</v>
      </c>
      <c r="O2" s="1"/>
      <c r="S2" s="1"/>
      <c r="T2" s="1" t="s">
        <v>106</v>
      </c>
      <c r="Y2" s="1" t="s">
        <v>105</v>
      </c>
      <c r="AA2" s="1" t="s">
        <v>107</v>
      </c>
      <c r="AE2" s="1"/>
      <c r="AF2" s="1"/>
      <c r="AG2" s="1"/>
      <c r="AH2" s="1" t="s">
        <v>108</v>
      </c>
      <c r="AM2" s="1" t="s">
        <v>109</v>
      </c>
      <c r="AR2" t="s">
        <v>110</v>
      </c>
    </row>
    <row r="3" spans="1:45">
      <c r="A3" s="1" t="s">
        <v>111</v>
      </c>
      <c r="B3" s="1" t="s">
        <v>112</v>
      </c>
      <c r="C3" s="1" t="s">
        <v>1</v>
      </c>
      <c r="D3" s="1" t="s">
        <v>2</v>
      </c>
      <c r="E3" s="1" t="s">
        <v>3</v>
      </c>
      <c r="F3" s="1" t="s">
        <v>4</v>
      </c>
      <c r="G3" s="1" t="s">
        <v>113</v>
      </c>
      <c r="H3" s="1" t="s">
        <v>114</v>
      </c>
      <c r="I3" t="s">
        <v>115</v>
      </c>
      <c r="J3" t="s">
        <v>116</v>
      </c>
      <c r="K3" t="s">
        <v>117</v>
      </c>
      <c r="L3" t="s">
        <v>118</v>
      </c>
      <c r="M3" t="s">
        <v>119</v>
      </c>
      <c r="N3" t="s">
        <v>120</v>
      </c>
      <c r="O3" t="s">
        <v>121</v>
      </c>
      <c r="P3" t="s">
        <v>122</v>
      </c>
      <c r="Q3" t="s">
        <v>123</v>
      </c>
      <c r="R3" s="1" t="s">
        <v>124</v>
      </c>
      <c r="S3" s="1" t="s">
        <v>125</v>
      </c>
      <c r="T3" t="s">
        <v>126</v>
      </c>
      <c r="U3" t="s">
        <v>127</v>
      </c>
      <c r="V3" t="s">
        <v>128</v>
      </c>
      <c r="W3" t="s">
        <v>129</v>
      </c>
      <c r="X3" t="s">
        <v>130</v>
      </c>
      <c r="Y3" t="s">
        <v>131</v>
      </c>
      <c r="Z3" t="s">
        <v>132</v>
      </c>
      <c r="AA3" t="s">
        <v>133</v>
      </c>
      <c r="AB3" t="s">
        <v>134</v>
      </c>
      <c r="AC3" t="s">
        <v>135</v>
      </c>
      <c r="AD3" t="s">
        <v>136</v>
      </c>
      <c r="AE3" t="s">
        <v>137</v>
      </c>
      <c r="AF3" t="s">
        <v>138</v>
      </c>
      <c r="AG3" t="s">
        <v>139</v>
      </c>
      <c r="AH3" t="s">
        <v>5</v>
      </c>
      <c r="AI3" t="s">
        <v>6</v>
      </c>
      <c r="AJ3" t="s">
        <v>7</v>
      </c>
      <c r="AK3" t="s">
        <v>8</v>
      </c>
      <c r="AL3" t="s">
        <v>9</v>
      </c>
      <c r="AM3" t="s">
        <v>10</v>
      </c>
      <c r="AN3" t="s">
        <v>11</v>
      </c>
      <c r="AO3" t="s">
        <v>12</v>
      </c>
      <c r="AP3" t="s">
        <v>13</v>
      </c>
      <c r="AQ3" t="s">
        <v>14</v>
      </c>
      <c r="AR3" t="s">
        <v>140</v>
      </c>
      <c r="AS3" t="s">
        <v>141</v>
      </c>
    </row>
    <row r="4" spans="1:45">
      <c r="A4" s="2">
        <v>1</v>
      </c>
      <c r="B4" s="3" t="s">
        <v>15</v>
      </c>
      <c r="C4" s="4" t="str">
        <f>VLOOKUP(Table1[[#This Row],[pif_id]], Table7[#All],2,FALSE)</f>
        <v>America</v>
      </c>
      <c r="D4" s="4" t="str">
        <f>VLOOKUP(Table1[[#This Row],[pif_id]], Table7[#All],3,FALSE)</f>
        <v>IADB</v>
      </c>
      <c r="E4" s="4" t="str">
        <f>VLOOKUP(Table1[[#This Row],[pif_id]], Table7[#All],4,FALSE)</f>
        <v>2018</v>
      </c>
      <c r="F4" s="4" t="e">
        <f>VLOOKUP(Table1[[#This Row],[pif_id]], Table7[#All],5,FALSE)</f>
        <v>#REF!</v>
      </c>
      <c r="G4">
        <v>1</v>
      </c>
      <c r="H4" t="s">
        <v>142</v>
      </c>
      <c r="M4">
        <f>IF(SUM(Table1[[#This Row],[c_ghg_inventory]:[c_support_needed_and_received]])=0,1,"")</f>
        <v>1</v>
      </c>
      <c r="N4" s="6">
        <v>123000</v>
      </c>
      <c r="O4" s="6">
        <v>63000</v>
      </c>
      <c r="P4" s="6">
        <f>N4/SUM(Table1[[#This Row],[c_ghg_inventory]:[c_undefined]])</f>
        <v>123000</v>
      </c>
      <c r="Q4" s="6">
        <f>O4/SUM(Table1[[#This Row],[c_ghg_inventory]:[c_undefined]])</f>
        <v>63000</v>
      </c>
      <c r="R4">
        <v>1</v>
      </c>
      <c r="S4" s="4" t="s">
        <v>143</v>
      </c>
      <c r="T4" s="4"/>
      <c r="U4" s="4"/>
      <c r="V4" s="4"/>
      <c r="W4" s="4"/>
      <c r="X4" s="4">
        <f>IF(SUM(Table1[[#This Row],[o_ghg_inventory ]:[o_support_needed_and_received]])=0,1,"")</f>
        <v>1</v>
      </c>
      <c r="Y4" s="5">
        <v>41000</v>
      </c>
      <c r="Z4" s="5">
        <v>21000</v>
      </c>
      <c r="AA4" s="5">
        <f>Table1[[#This Row],[o_gef_funding]]/SUM(Table1[[#This Row],[o_ghg_inventory ]:[o_undefined]])</f>
        <v>41000</v>
      </c>
      <c r="AB4" s="5">
        <f>Table1[[#This Row],[o_co_financing]]/SUM(Table1[[#This Row],[o_ghg_inventory ]:[o_undefined]])</f>
        <v>21000</v>
      </c>
      <c r="AC4" s="4" t="str" cm="1">
        <f t="array" ref="AC4">IF(Table1[[#This Row],[o_ghg_inventory ]]="",IF(AND(Table1[[#This Row],[o_undefined]:[o_undefined]]=1,Table1[[#This Row],[c_ghg_inventory]]=1),1,""),1)</f>
        <v/>
      </c>
      <c r="AD4" s="4" t="str" cm="1">
        <f t="array" ref="AD4">IF(Table1[[#This Row],[o_mitigation ]]="",IF(AND(Table1[[#This Row],[o_undefined]:[o_undefined]]=1,Table1[[#This Row],[c_mitigation]]=1),1,""),1)</f>
        <v/>
      </c>
      <c r="AE4" s="4" t="str" cm="1">
        <f t="array" ref="AE4">IF(Table1[[#This Row],[o_climate_change_impacts_and_adaptation ]]="",IF(AND(Table1[[#This Row],[o_undefined]:[o_undefined]]=1,Table1[[#This Row],[c_climate_change_impacts_and_adaptation]]=1),1,""),1)</f>
        <v/>
      </c>
      <c r="AF4" s="4" t="str" cm="1">
        <f t="array" ref="AF4">IF(Table1[[#This Row],[o_support_needed_and_received]]="",IF(AND(Table1[[#This Row],[o_undefined]:[o_undefined]]=1,Table1[[#This Row],[c_support_needed_and_received]]=1),1,""),1)</f>
        <v/>
      </c>
      <c r="AG4" s="4">
        <f>IF(SUM(Table1[[#This Row],[com_ghg_inventory]:[com_support_needed_and_received]])=0,1,"")</f>
        <v>1</v>
      </c>
      <c r="AH4" s="4" cm="1">
        <f t="array" ref="AH4">IF(Table1[[#This Row],[com_ghg_inventory]]="",0,IF(Table1[[#This Row],[com_undefined]:[com_undefined]]=1,0,Table1[[#This Row],[o_gef_funding]:[o_gef_funding]]/SUM(Table1[[#This Row],[com_ghg_inventory]:[com_support_needed_and_received]])))</f>
        <v>0</v>
      </c>
      <c r="AI4" s="4" cm="1">
        <f t="array" ref="AI4">IF(Table1[[#This Row],[com_mitigation]]="",0,IF(Table1[[#This Row],[com_undefined]:[com_undefined]]=1,0,Table1[[#This Row],[o_gef_funding]:[o_gef_funding]]/SUM(Table1[[#This Row],[com_ghg_inventory]:[com_support_needed_and_received]])))</f>
        <v>0</v>
      </c>
      <c r="AJ4" s="4" cm="1">
        <f t="array" ref="AJ4">IF(Table1[[#This Row],[com_climate_change_impacts_and_adaptation]]="",0,IF(Table1[[#This Row],[com_undefined]:[com_undefined]]=1,0,Table1[[#This Row],[o_gef_funding]:[o_gef_funding]]/SUM(Table1[[#This Row],[com_ghg_inventory]:[com_support_needed_and_received]])))</f>
        <v>0</v>
      </c>
      <c r="AK4" s="4" cm="1">
        <f t="array" ref="AK4">IF(Table1[[#This Row],[com_support_needed_and_received]]="",0,IF(Table1[[#This Row],[com_undefined]:[com_undefined]]=1,0,Table1[[#This Row],[o_gef_funding]:[o_gef_funding]]/SUM(Table1[[#This Row],[com_ghg_inventory]:[com_support_needed_and_received]])))</f>
        <v>0</v>
      </c>
      <c r="AL4" s="4">
        <f>IF(Table1[[#This Row],[com_undefined]]=1,Table1[[#This Row],[o_gef_funding]],0)</f>
        <v>41000</v>
      </c>
      <c r="AM4" s="4" cm="1">
        <f t="array" ref="AM4">IF(Table1[[#This Row],[com_ghg_inventory]]="",0,IF(Table1[[#This Row],[com_undefined]:[com_undefined]]=1,0,Table1[[#This Row],[o_co_financing]:[o_co_financing]]/SUM(Table1[[#This Row],[com_ghg_inventory]:[com_support_needed_and_received]])))</f>
        <v>0</v>
      </c>
      <c r="AN4" s="4" cm="1">
        <f t="array" ref="AN4">IF(Table1[[#This Row],[com_mitigation]]="",0,IF(Table1[[#This Row],[com_undefined]:[com_undefined]]=1,0,Table1[[#This Row],[o_co_financing]:[o_co_financing]]/SUM(Table1[[#This Row],[com_ghg_inventory]:[com_support_needed_and_received]])))</f>
        <v>0</v>
      </c>
      <c r="AO4" s="4" cm="1">
        <f t="array" ref="AO4">IF(Table1[[#This Row],[com_climate_change_impacts_and_adaptation]]="",0,IF(Table1[[#This Row],[com_undefined]:[com_undefined]]=1,0,Table1[[#This Row],[o_co_financing]:[o_co_financing]]/SUM(Table1[[#This Row],[com_ghg_inventory]:[com_support_needed_and_received]])))</f>
        <v>0</v>
      </c>
      <c r="AP4" s="4" cm="1">
        <f t="array" ref="AP4">IF(Table1[[#This Row],[com_support_needed_and_received]]="",0,IF(Table1[[#This Row],[com_undefined]:[com_undefined]]=1,0,Table1[[#This Row],[o_co_financing]:[o_co_financing]]/SUM(Table1[[#This Row],[com_ghg_inventory]:[com_support_needed_and_received]])))</f>
        <v>0</v>
      </c>
      <c r="AQ4" s="4">
        <f>IF(Table1[[#This Row],[com_undefined]]=1,Table1[[#This Row],[o_co_financing]],0)</f>
        <v>21000</v>
      </c>
      <c r="AR4" s="4" t="str">
        <f>IF(Table1[[#This Row],[o_gef_funding]]=SUM(Table1[[#This Row],[ghg_inventory_gef]:[undefined_gef]]),"Good", "Problem")</f>
        <v>Good</v>
      </c>
      <c r="AS4" s="4" t="str">
        <f>IF(Table1[[#This Row],[o_co_financing]]=SUM(Table1[[#This Row],[ghg_inventory_co_finance]:[undefined_co_finance]]),"Good", "Problem")</f>
        <v>Good</v>
      </c>
    </row>
    <row r="5" spans="1:45">
      <c r="A5" s="2">
        <v>1</v>
      </c>
      <c r="B5" s="3" t="s">
        <v>15</v>
      </c>
      <c r="C5" s="4" t="str">
        <f>VLOOKUP(Table1[[#This Row],[pif_id]], Table7[#All],2,FALSE)</f>
        <v>America</v>
      </c>
      <c r="D5" s="4" t="str">
        <f>VLOOKUP(Table1[[#This Row],[pif_id]], Table7[#All],3,FALSE)</f>
        <v>IADB</v>
      </c>
      <c r="E5" s="4" t="str">
        <f>VLOOKUP(Table1[[#This Row],[pif_id]], Table7[#All],4,FALSE)</f>
        <v>2018</v>
      </c>
      <c r="F5" s="4" t="e">
        <f>VLOOKUP(Table1[[#This Row],[pif_id]], Table7[#All],5,FALSE)</f>
        <v>#REF!</v>
      </c>
      <c r="G5">
        <v>1</v>
      </c>
      <c r="H5" t="s">
        <v>142</v>
      </c>
      <c r="M5">
        <f>IF(SUM(Table1[[#This Row],[c_ghg_inventory]:[c_support_needed_and_received]])=0,1,"")</f>
        <v>1</v>
      </c>
      <c r="N5" s="6">
        <v>123000</v>
      </c>
      <c r="O5" s="6">
        <v>63000</v>
      </c>
      <c r="P5" s="6">
        <f>N5/SUM(Table1[[#This Row],[c_ghg_inventory]:[c_undefined]])</f>
        <v>123000</v>
      </c>
      <c r="Q5" s="6">
        <f>O5/SUM(Table1[[#This Row],[c_ghg_inventory]:[c_undefined]])</f>
        <v>63000</v>
      </c>
      <c r="R5">
        <v>2</v>
      </c>
      <c r="S5" s="4" t="s">
        <v>144</v>
      </c>
      <c r="T5" s="4"/>
      <c r="U5" s="4"/>
      <c r="V5" s="4"/>
      <c r="W5" s="4"/>
      <c r="X5" s="4">
        <f>IF(SUM(Table1[[#This Row],[o_ghg_inventory ]:[o_support_needed_and_received]])=0,1,"")</f>
        <v>1</v>
      </c>
      <c r="Y5" s="5">
        <v>41000</v>
      </c>
      <c r="Z5" s="5">
        <v>21000</v>
      </c>
      <c r="AA5" s="5">
        <f>Table1[[#This Row],[o_gef_funding]]/SUM(Table1[[#This Row],[o_ghg_inventory ]:[o_undefined]])</f>
        <v>41000</v>
      </c>
      <c r="AB5" s="5">
        <f>Table1[[#This Row],[o_co_financing]]/SUM(Table1[[#This Row],[o_ghg_inventory ]:[o_undefined]])</f>
        <v>21000</v>
      </c>
      <c r="AC5" s="4" t="str" cm="1">
        <f t="array" ref="AC5">IF(Table1[[#This Row],[o_ghg_inventory ]]="",IF(AND(Table1[[#This Row],[o_undefined]:[o_undefined]]=1,Table1[[#This Row],[c_ghg_inventory]]=1),1,""),1)</f>
        <v/>
      </c>
      <c r="AD5" s="4" t="str" cm="1">
        <f t="array" ref="AD5">IF(Table1[[#This Row],[o_mitigation ]]="",IF(AND(Table1[[#This Row],[o_undefined]:[o_undefined]]=1,Table1[[#This Row],[c_mitigation]]=1),1,""),1)</f>
        <v/>
      </c>
      <c r="AE5" s="4" t="str" cm="1">
        <f t="array" ref="AE5">IF(Table1[[#This Row],[o_climate_change_impacts_and_adaptation ]]="",IF(AND(Table1[[#This Row],[o_undefined]:[o_undefined]]=1,Table1[[#This Row],[c_climate_change_impacts_and_adaptation]]=1),1,""),1)</f>
        <v/>
      </c>
      <c r="AF5" s="4" t="str" cm="1">
        <f t="array" ref="AF5">IF(Table1[[#This Row],[o_support_needed_and_received]]="",IF(AND(Table1[[#This Row],[o_undefined]:[o_undefined]]=1,Table1[[#This Row],[c_support_needed_and_received]]=1),1,""),1)</f>
        <v/>
      </c>
      <c r="AG5" s="4">
        <f>IF(SUM(Table1[[#This Row],[com_ghg_inventory]:[com_support_needed_and_received]])=0,1,"")</f>
        <v>1</v>
      </c>
      <c r="AH5" s="4" cm="1">
        <f t="array" ref="AH5">IF(Table1[[#This Row],[com_ghg_inventory]]="",0,IF(Table1[[#This Row],[com_undefined]:[com_undefined]]=1,0,Table1[[#This Row],[o_gef_funding]:[o_gef_funding]]/SUM(Table1[[#This Row],[com_ghg_inventory]:[com_support_needed_and_received]])))</f>
        <v>0</v>
      </c>
      <c r="AI5" s="4" cm="1">
        <f t="array" ref="AI5">IF(Table1[[#This Row],[com_mitigation]]="",0,IF(Table1[[#This Row],[com_undefined]:[com_undefined]]=1,0,Table1[[#This Row],[o_gef_funding]:[o_gef_funding]]/SUM(Table1[[#This Row],[com_ghg_inventory]:[com_support_needed_and_received]])))</f>
        <v>0</v>
      </c>
      <c r="AJ5" s="4" cm="1">
        <f t="array" ref="AJ5">IF(Table1[[#This Row],[com_climate_change_impacts_and_adaptation]]="",0,IF(Table1[[#This Row],[com_undefined]:[com_undefined]]=1,0,Table1[[#This Row],[o_gef_funding]:[o_gef_funding]]/SUM(Table1[[#This Row],[com_ghg_inventory]:[com_support_needed_and_received]])))</f>
        <v>0</v>
      </c>
      <c r="AK5" s="4" cm="1">
        <f t="array" ref="AK5">IF(Table1[[#This Row],[com_support_needed_and_received]]="",0,IF(Table1[[#This Row],[com_undefined]:[com_undefined]]=1,0,Table1[[#This Row],[o_gef_funding]:[o_gef_funding]]/SUM(Table1[[#This Row],[com_ghg_inventory]:[com_support_needed_and_received]])))</f>
        <v>0</v>
      </c>
      <c r="AL5" s="4">
        <f>IF(Table1[[#This Row],[com_undefined]]=1,Table1[[#This Row],[o_gef_funding]],0)</f>
        <v>41000</v>
      </c>
      <c r="AM5" s="4" cm="1">
        <f t="array" ref="AM5">IF(Table1[[#This Row],[com_ghg_inventory]]="",0,IF(Table1[[#This Row],[com_undefined]:[com_undefined]]=1,0,Table1[[#This Row],[o_co_financing]:[o_co_financing]]/SUM(Table1[[#This Row],[com_ghg_inventory]:[com_support_needed_and_received]])))</f>
        <v>0</v>
      </c>
      <c r="AN5" s="4" cm="1">
        <f t="array" ref="AN5">IF(Table1[[#This Row],[com_mitigation]]="",0,IF(Table1[[#This Row],[com_undefined]:[com_undefined]]=1,0,Table1[[#This Row],[o_co_financing]:[o_co_financing]]/SUM(Table1[[#This Row],[com_ghg_inventory]:[com_support_needed_and_received]])))</f>
        <v>0</v>
      </c>
      <c r="AO5" s="4" cm="1">
        <f t="array" ref="AO5">IF(Table1[[#This Row],[com_climate_change_impacts_and_adaptation]]="",0,IF(Table1[[#This Row],[com_undefined]:[com_undefined]]=1,0,Table1[[#This Row],[o_co_financing]:[o_co_financing]]/SUM(Table1[[#This Row],[com_ghg_inventory]:[com_support_needed_and_received]])))</f>
        <v>0</v>
      </c>
      <c r="AP5" s="4" cm="1">
        <f t="array" ref="AP5">IF(Table1[[#This Row],[com_support_needed_and_received]]="",0,IF(Table1[[#This Row],[com_undefined]:[com_undefined]]=1,0,Table1[[#This Row],[o_co_financing]:[o_co_financing]]/SUM(Table1[[#This Row],[com_ghg_inventory]:[com_support_needed_and_received]])))</f>
        <v>0</v>
      </c>
      <c r="AQ5" s="4">
        <f>IF(Table1[[#This Row],[com_undefined]]=1,Table1[[#This Row],[o_co_financing]],0)</f>
        <v>21000</v>
      </c>
      <c r="AR5" s="4" t="str">
        <f>IF(Table1[[#This Row],[o_gef_funding]]=SUM(Table1[[#This Row],[ghg_inventory_gef]:[undefined_gef]]),"Good", "Problem")</f>
        <v>Good</v>
      </c>
      <c r="AS5" s="4" t="str">
        <f>IF(Table1[[#This Row],[o_co_financing]]=SUM(Table1[[#This Row],[ghg_inventory_co_finance]:[undefined_co_finance]]),"Good", "Problem")</f>
        <v>Good</v>
      </c>
    </row>
    <row r="6" spans="1:45">
      <c r="A6" s="2">
        <v>1</v>
      </c>
      <c r="B6" s="3" t="s">
        <v>15</v>
      </c>
      <c r="C6" s="4" t="str">
        <f>VLOOKUP(Table1[[#This Row],[pif_id]], Table7[#All],2,FALSE)</f>
        <v>America</v>
      </c>
      <c r="D6" s="4" t="str">
        <f>VLOOKUP(Table1[[#This Row],[pif_id]], Table7[#All],3,FALSE)</f>
        <v>IADB</v>
      </c>
      <c r="E6" s="4" t="str">
        <f>VLOOKUP(Table1[[#This Row],[pif_id]], Table7[#All],4,FALSE)</f>
        <v>2018</v>
      </c>
      <c r="F6" s="4" t="e">
        <f>VLOOKUP(Table1[[#This Row],[pif_id]], Table7[#All],5,FALSE)</f>
        <v>#REF!</v>
      </c>
      <c r="G6">
        <v>1</v>
      </c>
      <c r="H6" t="s">
        <v>142</v>
      </c>
      <c r="M6">
        <f>IF(SUM(Table1[[#This Row],[c_ghg_inventory]:[c_support_needed_and_received]])=0,1,"")</f>
        <v>1</v>
      </c>
      <c r="N6" s="6">
        <v>123000</v>
      </c>
      <c r="O6" s="6">
        <v>63000</v>
      </c>
      <c r="P6" s="6">
        <f>N6/SUM(Table1[[#This Row],[c_ghg_inventory]:[c_undefined]])</f>
        <v>123000</v>
      </c>
      <c r="Q6" s="6">
        <f>O6/SUM(Table1[[#This Row],[c_ghg_inventory]:[c_undefined]])</f>
        <v>63000</v>
      </c>
      <c r="R6">
        <v>3</v>
      </c>
      <c r="S6" s="4" t="s">
        <v>145</v>
      </c>
      <c r="T6" s="4"/>
      <c r="U6" s="4"/>
      <c r="V6" s="4"/>
      <c r="W6" s="4"/>
      <c r="X6" s="4">
        <f>IF(SUM(Table1[[#This Row],[o_ghg_inventory ]:[o_support_needed_and_received]])=0,1,"")</f>
        <v>1</v>
      </c>
      <c r="Y6" s="5">
        <v>41000</v>
      </c>
      <c r="Z6" s="5">
        <v>21000</v>
      </c>
      <c r="AA6" s="5">
        <f>Table1[[#This Row],[o_gef_funding]]/SUM(Table1[[#This Row],[o_ghg_inventory ]:[o_undefined]])</f>
        <v>41000</v>
      </c>
      <c r="AB6" s="5">
        <f>Table1[[#This Row],[o_co_financing]]/SUM(Table1[[#This Row],[o_ghg_inventory ]:[o_undefined]])</f>
        <v>21000</v>
      </c>
      <c r="AC6" s="4" t="str" cm="1">
        <f t="array" ref="AC6">IF(Table1[[#This Row],[o_ghg_inventory ]]="",IF(AND(Table1[[#This Row],[o_undefined]:[o_undefined]]=1,Table1[[#This Row],[c_ghg_inventory]]=1),1,""),1)</f>
        <v/>
      </c>
      <c r="AD6" s="4" t="str" cm="1">
        <f t="array" ref="AD6">IF(Table1[[#This Row],[o_mitigation ]]="",IF(AND(Table1[[#This Row],[o_undefined]:[o_undefined]]=1,Table1[[#This Row],[c_mitigation]]=1),1,""),1)</f>
        <v/>
      </c>
      <c r="AE6" s="4" t="str" cm="1">
        <f t="array" ref="AE6">IF(Table1[[#This Row],[o_climate_change_impacts_and_adaptation ]]="",IF(AND(Table1[[#This Row],[o_undefined]:[o_undefined]]=1,Table1[[#This Row],[c_climate_change_impacts_and_adaptation]]=1),1,""),1)</f>
        <v/>
      </c>
      <c r="AF6" s="4" t="str" cm="1">
        <f t="array" ref="AF6">IF(Table1[[#This Row],[o_support_needed_and_received]]="",IF(AND(Table1[[#This Row],[o_undefined]:[o_undefined]]=1,Table1[[#This Row],[c_support_needed_and_received]]=1),1,""),1)</f>
        <v/>
      </c>
      <c r="AG6" s="4">
        <f>IF(SUM(Table1[[#This Row],[com_ghg_inventory]:[com_support_needed_and_received]])=0,1,"")</f>
        <v>1</v>
      </c>
      <c r="AH6" s="4" cm="1">
        <f t="array" ref="AH6">IF(Table1[[#This Row],[com_ghg_inventory]]="",0,IF(Table1[[#This Row],[com_undefined]:[com_undefined]]=1,0,Table1[[#This Row],[o_gef_funding]:[o_gef_funding]]/SUM(Table1[[#This Row],[com_ghg_inventory]:[com_support_needed_and_received]])))</f>
        <v>0</v>
      </c>
      <c r="AI6" s="4" cm="1">
        <f t="array" ref="AI6">IF(Table1[[#This Row],[com_mitigation]]="",0,IF(Table1[[#This Row],[com_undefined]:[com_undefined]]=1,0,Table1[[#This Row],[o_gef_funding]:[o_gef_funding]]/SUM(Table1[[#This Row],[com_ghg_inventory]:[com_support_needed_and_received]])))</f>
        <v>0</v>
      </c>
      <c r="AJ6" s="4" cm="1">
        <f t="array" ref="AJ6">IF(Table1[[#This Row],[com_climate_change_impacts_and_adaptation]]="",0,IF(Table1[[#This Row],[com_undefined]:[com_undefined]]=1,0,Table1[[#This Row],[o_gef_funding]:[o_gef_funding]]/SUM(Table1[[#This Row],[com_ghg_inventory]:[com_support_needed_and_received]])))</f>
        <v>0</v>
      </c>
      <c r="AK6" s="4" cm="1">
        <f t="array" ref="AK6">IF(Table1[[#This Row],[com_support_needed_and_received]]="",0,IF(Table1[[#This Row],[com_undefined]:[com_undefined]]=1,0,Table1[[#This Row],[o_gef_funding]:[o_gef_funding]]/SUM(Table1[[#This Row],[com_ghg_inventory]:[com_support_needed_and_received]])))</f>
        <v>0</v>
      </c>
      <c r="AL6" s="4">
        <f>IF(Table1[[#This Row],[com_undefined]]=1,Table1[[#This Row],[o_gef_funding]],0)</f>
        <v>41000</v>
      </c>
      <c r="AM6" s="4" cm="1">
        <f t="array" ref="AM6">IF(Table1[[#This Row],[com_ghg_inventory]]="",0,IF(Table1[[#This Row],[com_undefined]:[com_undefined]]=1,0,Table1[[#This Row],[o_co_financing]:[o_co_financing]]/SUM(Table1[[#This Row],[com_ghg_inventory]:[com_support_needed_and_received]])))</f>
        <v>0</v>
      </c>
      <c r="AN6" s="4" cm="1">
        <f t="array" ref="AN6">IF(Table1[[#This Row],[com_mitigation]]="",0,IF(Table1[[#This Row],[com_undefined]:[com_undefined]]=1,0,Table1[[#This Row],[o_co_financing]:[o_co_financing]]/SUM(Table1[[#This Row],[com_ghg_inventory]:[com_support_needed_and_received]])))</f>
        <v>0</v>
      </c>
      <c r="AO6" s="4" cm="1">
        <f t="array" ref="AO6">IF(Table1[[#This Row],[com_climate_change_impacts_and_adaptation]]="",0,IF(Table1[[#This Row],[com_undefined]:[com_undefined]]=1,0,Table1[[#This Row],[o_co_financing]:[o_co_financing]]/SUM(Table1[[#This Row],[com_ghg_inventory]:[com_support_needed_and_received]])))</f>
        <v>0</v>
      </c>
      <c r="AP6" s="4" cm="1">
        <f t="array" ref="AP6">IF(Table1[[#This Row],[com_support_needed_and_received]]="",0,IF(Table1[[#This Row],[com_undefined]:[com_undefined]]=1,0,Table1[[#This Row],[o_co_financing]:[o_co_financing]]/SUM(Table1[[#This Row],[com_ghg_inventory]:[com_support_needed_and_received]])))</f>
        <v>0</v>
      </c>
      <c r="AQ6" s="4">
        <f>IF(Table1[[#This Row],[com_undefined]]=1,Table1[[#This Row],[o_co_financing]],0)</f>
        <v>21000</v>
      </c>
      <c r="AR6" s="4" t="str">
        <f>IF(Table1[[#This Row],[o_gef_funding]]=SUM(Table1[[#This Row],[ghg_inventory_gef]:[undefined_gef]]),"Good", "Problem")</f>
        <v>Good</v>
      </c>
      <c r="AS6" s="4" t="str">
        <f>IF(Table1[[#This Row],[o_co_financing]]=SUM(Table1[[#This Row],[ghg_inventory_co_finance]:[undefined_co_finance]]),"Good", "Problem")</f>
        <v>Good</v>
      </c>
    </row>
    <row r="7" spans="1:45">
      <c r="A7" s="2">
        <v>1</v>
      </c>
      <c r="B7" s="3" t="s">
        <v>15</v>
      </c>
      <c r="C7" s="4" t="str">
        <f>VLOOKUP(Table1[[#This Row],[pif_id]], Table7[#All],2,FALSE)</f>
        <v>America</v>
      </c>
      <c r="D7" s="4" t="str">
        <f>VLOOKUP(Table1[[#This Row],[pif_id]], Table7[#All],3,FALSE)</f>
        <v>IADB</v>
      </c>
      <c r="E7" s="4" t="str">
        <f>VLOOKUP(Table1[[#This Row],[pif_id]], Table7[#All],4,FALSE)</f>
        <v>2018</v>
      </c>
      <c r="F7" s="4" t="e">
        <f>VLOOKUP(Table1[[#This Row],[pif_id]], Table7[#All],5,FALSE)</f>
        <v>#REF!</v>
      </c>
      <c r="G7">
        <v>2</v>
      </c>
      <c r="H7" t="s">
        <v>146</v>
      </c>
      <c r="M7">
        <f>IF(SUM(Table1[[#This Row],[c_ghg_inventory]:[c_support_needed_and_received]])=0,1,"")</f>
        <v>1</v>
      </c>
      <c r="N7" s="6">
        <v>560000</v>
      </c>
      <c r="O7" s="6">
        <v>48000</v>
      </c>
      <c r="P7" s="6">
        <f>N7/SUM(Table1[[#This Row],[c_ghg_inventory]:[c_undefined]])</f>
        <v>560000</v>
      </c>
      <c r="Q7" s="6">
        <f>O7/SUM(Table1[[#This Row],[c_ghg_inventory]:[c_undefined]])</f>
        <v>48000</v>
      </c>
      <c r="R7">
        <v>4</v>
      </c>
      <c r="S7" s="4" t="s">
        <v>147</v>
      </c>
      <c r="T7" s="4"/>
      <c r="U7" s="4"/>
      <c r="V7" s="4"/>
      <c r="W7" s="4"/>
      <c r="X7" s="4">
        <f>IF(SUM(Table1[[#This Row],[o_ghg_inventory ]:[o_support_needed_and_received]])=0,1,"")</f>
        <v>1</v>
      </c>
      <c r="Y7" s="5">
        <v>186666.66666666666</v>
      </c>
      <c r="Z7" s="5">
        <v>16000</v>
      </c>
      <c r="AA7" s="5">
        <f>Table1[[#This Row],[o_gef_funding]]/SUM(Table1[[#This Row],[o_ghg_inventory ]:[o_undefined]])</f>
        <v>186666.66666666666</v>
      </c>
      <c r="AB7" s="5">
        <f>Table1[[#This Row],[o_co_financing]]/SUM(Table1[[#This Row],[o_ghg_inventory ]:[o_undefined]])</f>
        <v>16000</v>
      </c>
      <c r="AC7" s="4" t="str" cm="1">
        <f t="array" ref="AC7">IF(Table1[[#This Row],[o_ghg_inventory ]]="",IF(AND(Table1[[#This Row],[o_undefined]:[o_undefined]]=1,Table1[[#This Row],[c_ghg_inventory]]=1),1,""),1)</f>
        <v/>
      </c>
      <c r="AD7" s="4" t="str" cm="1">
        <f t="array" ref="AD7">IF(Table1[[#This Row],[o_mitigation ]]="",IF(AND(Table1[[#This Row],[o_undefined]:[o_undefined]]=1,Table1[[#This Row],[c_mitigation]]=1),1,""),1)</f>
        <v/>
      </c>
      <c r="AE7" s="4" t="str" cm="1">
        <f t="array" ref="AE7">IF(Table1[[#This Row],[o_climate_change_impacts_and_adaptation ]]="",IF(AND(Table1[[#This Row],[o_undefined]:[o_undefined]]=1,Table1[[#This Row],[c_climate_change_impacts_and_adaptation]]=1),1,""),1)</f>
        <v/>
      </c>
      <c r="AF7" s="4" t="str" cm="1">
        <f t="array" ref="AF7">IF(Table1[[#This Row],[o_support_needed_and_received]]="",IF(AND(Table1[[#This Row],[o_undefined]:[o_undefined]]=1,Table1[[#This Row],[c_support_needed_and_received]]=1),1,""),1)</f>
        <v/>
      </c>
      <c r="AG7" s="4">
        <f>IF(SUM(Table1[[#This Row],[com_ghg_inventory]:[com_support_needed_and_received]])=0,1,"")</f>
        <v>1</v>
      </c>
      <c r="AH7" s="4" cm="1">
        <f t="array" ref="AH7">IF(Table1[[#This Row],[com_ghg_inventory]]="",0,IF(Table1[[#This Row],[com_undefined]:[com_undefined]]=1,0,Table1[[#This Row],[o_gef_funding]:[o_gef_funding]]/SUM(Table1[[#This Row],[com_ghg_inventory]:[com_support_needed_and_received]])))</f>
        <v>0</v>
      </c>
      <c r="AI7" s="4" cm="1">
        <f t="array" ref="AI7">IF(Table1[[#This Row],[com_mitigation]]="",0,IF(Table1[[#This Row],[com_undefined]:[com_undefined]]=1,0,Table1[[#This Row],[o_gef_funding]:[o_gef_funding]]/SUM(Table1[[#This Row],[com_ghg_inventory]:[com_support_needed_and_received]])))</f>
        <v>0</v>
      </c>
      <c r="AJ7" s="4" cm="1">
        <f t="array" ref="AJ7">IF(Table1[[#This Row],[com_climate_change_impacts_and_adaptation]]="",0,IF(Table1[[#This Row],[com_undefined]:[com_undefined]]=1,0,Table1[[#This Row],[o_gef_funding]:[o_gef_funding]]/SUM(Table1[[#This Row],[com_ghg_inventory]:[com_support_needed_and_received]])))</f>
        <v>0</v>
      </c>
      <c r="AK7" s="4" cm="1">
        <f t="array" ref="AK7">IF(Table1[[#This Row],[com_support_needed_and_received]]="",0,IF(Table1[[#This Row],[com_undefined]:[com_undefined]]=1,0,Table1[[#This Row],[o_gef_funding]:[o_gef_funding]]/SUM(Table1[[#This Row],[com_ghg_inventory]:[com_support_needed_and_received]])))</f>
        <v>0</v>
      </c>
      <c r="AL7" s="4">
        <f>IF(Table1[[#This Row],[com_undefined]]=1,Table1[[#This Row],[o_gef_funding]],0)</f>
        <v>186666.66666666666</v>
      </c>
      <c r="AM7" s="4" cm="1">
        <f t="array" ref="AM7">IF(Table1[[#This Row],[com_ghg_inventory]]="",0,IF(Table1[[#This Row],[com_undefined]:[com_undefined]]=1,0,Table1[[#This Row],[o_co_financing]:[o_co_financing]]/SUM(Table1[[#This Row],[com_ghg_inventory]:[com_support_needed_and_received]])))</f>
        <v>0</v>
      </c>
      <c r="AN7" s="4" cm="1">
        <f t="array" ref="AN7">IF(Table1[[#This Row],[com_mitigation]]="",0,IF(Table1[[#This Row],[com_undefined]:[com_undefined]]=1,0,Table1[[#This Row],[o_co_financing]:[o_co_financing]]/SUM(Table1[[#This Row],[com_ghg_inventory]:[com_support_needed_and_received]])))</f>
        <v>0</v>
      </c>
      <c r="AO7" s="4" cm="1">
        <f t="array" ref="AO7">IF(Table1[[#This Row],[com_climate_change_impacts_and_adaptation]]="",0,IF(Table1[[#This Row],[com_undefined]:[com_undefined]]=1,0,Table1[[#This Row],[o_co_financing]:[o_co_financing]]/SUM(Table1[[#This Row],[com_ghg_inventory]:[com_support_needed_and_received]])))</f>
        <v>0</v>
      </c>
      <c r="AP7" s="4" cm="1">
        <f t="array" ref="AP7">IF(Table1[[#This Row],[com_support_needed_and_received]]="",0,IF(Table1[[#This Row],[com_undefined]:[com_undefined]]=1,0,Table1[[#This Row],[o_co_financing]:[o_co_financing]]/SUM(Table1[[#This Row],[com_ghg_inventory]:[com_support_needed_and_received]])))</f>
        <v>0</v>
      </c>
      <c r="AQ7" s="4">
        <f>IF(Table1[[#This Row],[com_undefined]]=1,Table1[[#This Row],[o_co_financing]],0)</f>
        <v>16000</v>
      </c>
      <c r="AR7" s="4" t="str">
        <f>IF(Table1[[#This Row],[o_gef_funding]]=SUM(Table1[[#This Row],[ghg_inventory_gef]:[undefined_gef]]),"Good", "Problem")</f>
        <v>Good</v>
      </c>
      <c r="AS7" s="4" t="str">
        <f>IF(Table1[[#This Row],[o_co_financing]]=SUM(Table1[[#This Row],[ghg_inventory_co_finance]:[undefined_co_finance]]),"Good", "Problem")</f>
        <v>Good</v>
      </c>
    </row>
    <row r="8" spans="1:45">
      <c r="A8" s="2">
        <v>1</v>
      </c>
      <c r="B8" s="3" t="s">
        <v>15</v>
      </c>
      <c r="C8" s="4" t="str">
        <f>VLOOKUP(Table1[[#This Row],[pif_id]], Table7[#All],2,FALSE)</f>
        <v>America</v>
      </c>
      <c r="D8" s="4" t="str">
        <f>VLOOKUP(Table1[[#This Row],[pif_id]], Table7[#All],3,FALSE)</f>
        <v>IADB</v>
      </c>
      <c r="E8" s="4" t="str">
        <f>VLOOKUP(Table1[[#This Row],[pif_id]], Table7[#All],4,FALSE)</f>
        <v>2018</v>
      </c>
      <c r="F8" s="4" t="e">
        <f>VLOOKUP(Table1[[#This Row],[pif_id]], Table7[#All],5,FALSE)</f>
        <v>#REF!</v>
      </c>
      <c r="G8">
        <v>2</v>
      </c>
      <c r="H8" t="s">
        <v>146</v>
      </c>
      <c r="M8">
        <f>IF(SUM(Table1[[#This Row],[c_ghg_inventory]:[c_support_needed_and_received]])=0,1,"")</f>
        <v>1</v>
      </c>
      <c r="N8" s="6">
        <v>560000</v>
      </c>
      <c r="O8" s="6">
        <v>48000</v>
      </c>
      <c r="P8" s="6">
        <f>N8/SUM(Table1[[#This Row],[c_ghg_inventory]:[c_undefined]])</f>
        <v>560000</v>
      </c>
      <c r="Q8" s="6">
        <f>O8/SUM(Table1[[#This Row],[c_ghg_inventory]:[c_undefined]])</f>
        <v>48000</v>
      </c>
      <c r="R8">
        <v>5</v>
      </c>
      <c r="S8" s="4" t="s">
        <v>148</v>
      </c>
      <c r="T8" s="4"/>
      <c r="U8" s="4">
        <v>1</v>
      </c>
      <c r="V8" s="4">
        <v>1</v>
      </c>
      <c r="W8" s="4">
        <v>1</v>
      </c>
      <c r="X8" s="4" t="str">
        <f>IF(SUM(Table1[[#This Row],[o_ghg_inventory ]:[o_support_needed_and_received]])=0,1,"")</f>
        <v/>
      </c>
      <c r="Y8" s="5">
        <v>186666.66666666666</v>
      </c>
      <c r="Z8" s="5">
        <v>16000</v>
      </c>
      <c r="AA8" s="5">
        <f>Table1[[#This Row],[o_gef_funding]]/SUM(Table1[[#This Row],[o_ghg_inventory ]:[o_undefined]])</f>
        <v>62222.222222222219</v>
      </c>
      <c r="AB8" s="5">
        <f>Table1[[#This Row],[o_co_financing]]/SUM(Table1[[#This Row],[o_ghg_inventory ]:[o_undefined]])</f>
        <v>5333.333333333333</v>
      </c>
      <c r="AC8" s="4" t="str" cm="1">
        <f t="array" ref="AC8">IF(Table1[[#This Row],[o_ghg_inventory ]]="",IF(AND(Table1[[#This Row],[o_undefined]:[o_undefined]]=1,Table1[[#This Row],[c_ghg_inventory]]=1),1,""),1)</f>
        <v/>
      </c>
      <c r="AD8" s="4" cm="1">
        <f t="array" ref="AD8">IF(Table1[[#This Row],[o_mitigation ]]="",IF(AND(Table1[[#This Row],[o_undefined]:[o_undefined]]=1,Table1[[#This Row],[c_mitigation]]=1),1,""),1)</f>
        <v>1</v>
      </c>
      <c r="AE8" s="4" cm="1">
        <f t="array" ref="AE8">IF(Table1[[#This Row],[o_climate_change_impacts_and_adaptation ]]="",IF(AND(Table1[[#This Row],[o_undefined]:[o_undefined]]=1,Table1[[#This Row],[c_climate_change_impacts_and_adaptation]]=1),1,""),1)</f>
        <v>1</v>
      </c>
      <c r="AF8" s="4" cm="1">
        <f t="array" ref="AF8">IF(Table1[[#This Row],[o_support_needed_and_received]]="",IF(AND(Table1[[#This Row],[o_undefined]:[o_undefined]]=1,Table1[[#This Row],[c_support_needed_and_received]]=1),1,""),1)</f>
        <v>1</v>
      </c>
      <c r="AG8" s="4" t="str">
        <f>IF(SUM(Table1[[#This Row],[com_ghg_inventory]:[com_support_needed_and_received]])=0,1,"")</f>
        <v/>
      </c>
      <c r="AH8" s="4" cm="1">
        <f t="array" ref="AH8">IF(Table1[[#This Row],[com_ghg_inventory]]="",0,IF(Table1[[#This Row],[com_undefined]:[com_undefined]]=1,0,Table1[[#This Row],[o_gef_funding]:[o_gef_funding]]/SUM(Table1[[#This Row],[com_ghg_inventory]:[com_support_needed_and_received]])))</f>
        <v>0</v>
      </c>
      <c r="AI8" s="4" cm="1">
        <f t="array" ref="AI8">IF(Table1[[#This Row],[com_mitigation]]="",0,IF(Table1[[#This Row],[com_undefined]:[com_undefined]]=1,0,Table1[[#This Row],[o_gef_funding]:[o_gef_funding]]/SUM(Table1[[#This Row],[com_ghg_inventory]:[com_support_needed_and_received]])))</f>
        <v>62222.222222222219</v>
      </c>
      <c r="AJ8" s="4" cm="1">
        <f t="array" ref="AJ8">IF(Table1[[#This Row],[com_climate_change_impacts_and_adaptation]]="",0,IF(Table1[[#This Row],[com_undefined]:[com_undefined]]=1,0,Table1[[#This Row],[o_gef_funding]:[o_gef_funding]]/SUM(Table1[[#This Row],[com_ghg_inventory]:[com_support_needed_and_received]])))</f>
        <v>62222.222222222219</v>
      </c>
      <c r="AK8" s="4" cm="1">
        <f t="array" ref="AK8">IF(Table1[[#This Row],[com_support_needed_and_received]]="",0,IF(Table1[[#This Row],[com_undefined]:[com_undefined]]=1,0,Table1[[#This Row],[o_gef_funding]:[o_gef_funding]]/SUM(Table1[[#This Row],[com_ghg_inventory]:[com_support_needed_and_received]])))</f>
        <v>62222.222222222219</v>
      </c>
      <c r="AL8" s="4">
        <f>IF(Table1[[#This Row],[com_undefined]]=1,Table1[[#This Row],[o_gef_funding]],0)</f>
        <v>0</v>
      </c>
      <c r="AM8" s="4" cm="1">
        <f t="array" ref="AM8">IF(Table1[[#This Row],[com_ghg_inventory]]="",0,IF(Table1[[#This Row],[com_undefined]:[com_undefined]]=1,0,Table1[[#This Row],[o_co_financing]:[o_co_financing]]/SUM(Table1[[#This Row],[com_ghg_inventory]:[com_support_needed_and_received]])))</f>
        <v>0</v>
      </c>
      <c r="AN8" s="4" cm="1">
        <f t="array" ref="AN8">IF(Table1[[#This Row],[com_mitigation]]="",0,IF(Table1[[#This Row],[com_undefined]:[com_undefined]]=1,0,Table1[[#This Row],[o_co_financing]:[o_co_financing]]/SUM(Table1[[#This Row],[com_ghg_inventory]:[com_support_needed_and_received]])))</f>
        <v>5333.333333333333</v>
      </c>
      <c r="AO8" s="4" cm="1">
        <f t="array" ref="AO8">IF(Table1[[#This Row],[com_climate_change_impacts_and_adaptation]]="",0,IF(Table1[[#This Row],[com_undefined]:[com_undefined]]=1,0,Table1[[#This Row],[o_co_financing]:[o_co_financing]]/SUM(Table1[[#This Row],[com_ghg_inventory]:[com_support_needed_and_received]])))</f>
        <v>5333.333333333333</v>
      </c>
      <c r="AP8" s="4" cm="1">
        <f t="array" ref="AP8">IF(Table1[[#This Row],[com_support_needed_and_received]]="",0,IF(Table1[[#This Row],[com_undefined]:[com_undefined]]=1,0,Table1[[#This Row],[o_co_financing]:[o_co_financing]]/SUM(Table1[[#This Row],[com_ghg_inventory]:[com_support_needed_and_received]])))</f>
        <v>5333.333333333333</v>
      </c>
      <c r="AQ8" s="4">
        <f>IF(Table1[[#This Row],[com_undefined]]=1,Table1[[#This Row],[o_co_financing]],0)</f>
        <v>0</v>
      </c>
      <c r="AR8" s="4" t="str">
        <f>IF(Table1[[#This Row],[o_gef_funding]]=SUM(Table1[[#This Row],[ghg_inventory_gef]:[undefined_gef]]),"Good", "Problem")</f>
        <v>Good</v>
      </c>
      <c r="AS8" s="4" t="str">
        <f>IF(Table1[[#This Row],[o_co_financing]]=SUM(Table1[[#This Row],[ghg_inventory_co_finance]:[undefined_co_finance]]),"Good", "Problem")</f>
        <v>Good</v>
      </c>
    </row>
    <row r="9" spans="1:45">
      <c r="A9" s="2">
        <v>1</v>
      </c>
      <c r="B9" s="3" t="s">
        <v>15</v>
      </c>
      <c r="C9" s="4" t="str">
        <f>VLOOKUP(Table1[[#This Row],[pif_id]], Table7[#All],2,FALSE)</f>
        <v>America</v>
      </c>
      <c r="D9" s="4" t="str">
        <f>VLOOKUP(Table1[[#This Row],[pif_id]], Table7[#All],3,FALSE)</f>
        <v>IADB</v>
      </c>
      <c r="E9" s="4" t="str">
        <f>VLOOKUP(Table1[[#This Row],[pif_id]], Table7[#All],4,FALSE)</f>
        <v>2018</v>
      </c>
      <c r="F9" s="4" t="e">
        <f>VLOOKUP(Table1[[#This Row],[pif_id]], Table7[#All],5,FALSE)</f>
        <v>#REF!</v>
      </c>
      <c r="G9">
        <v>2</v>
      </c>
      <c r="H9" t="s">
        <v>146</v>
      </c>
      <c r="M9">
        <f>IF(SUM(Table1[[#This Row],[c_ghg_inventory]:[c_support_needed_and_received]])=0,1,"")</f>
        <v>1</v>
      </c>
      <c r="N9" s="6">
        <v>560000</v>
      </c>
      <c r="O9" s="6">
        <v>48000</v>
      </c>
      <c r="P9" s="6">
        <f>N9/SUM(Table1[[#This Row],[c_ghg_inventory]:[c_undefined]])</f>
        <v>560000</v>
      </c>
      <c r="Q9" s="6">
        <f>O9/SUM(Table1[[#This Row],[c_ghg_inventory]:[c_undefined]])</f>
        <v>48000</v>
      </c>
      <c r="R9">
        <v>6</v>
      </c>
      <c r="S9" s="4" t="s">
        <v>149</v>
      </c>
      <c r="T9" s="4"/>
      <c r="U9" s="4">
        <v>1</v>
      </c>
      <c r="V9" s="4"/>
      <c r="W9" s="4"/>
      <c r="X9" s="4" t="str">
        <f>IF(SUM(Table1[[#This Row],[o_ghg_inventory ]:[o_support_needed_and_received]])=0,1,"")</f>
        <v/>
      </c>
      <c r="Y9" s="5">
        <v>186666.66666666666</v>
      </c>
      <c r="Z9" s="5">
        <v>16000</v>
      </c>
      <c r="AA9" s="5">
        <f>Table1[[#This Row],[o_gef_funding]]/SUM(Table1[[#This Row],[o_ghg_inventory ]:[o_undefined]])</f>
        <v>186666.66666666666</v>
      </c>
      <c r="AB9" s="5">
        <f>Table1[[#This Row],[o_co_financing]]/SUM(Table1[[#This Row],[o_ghg_inventory ]:[o_undefined]])</f>
        <v>16000</v>
      </c>
      <c r="AC9" s="4" t="str" cm="1">
        <f t="array" ref="AC9">IF(Table1[[#This Row],[o_ghg_inventory ]]="",IF(AND(Table1[[#This Row],[o_undefined]:[o_undefined]]=1,Table1[[#This Row],[c_ghg_inventory]]=1),1,""),1)</f>
        <v/>
      </c>
      <c r="AD9" s="4" cm="1">
        <f t="array" ref="AD9">IF(Table1[[#This Row],[o_mitigation ]]="",IF(AND(Table1[[#This Row],[o_undefined]:[o_undefined]]=1,Table1[[#This Row],[c_mitigation]]=1),1,""),1)</f>
        <v>1</v>
      </c>
      <c r="AE9" s="4" t="str" cm="1">
        <f t="array" ref="AE9">IF(Table1[[#This Row],[o_climate_change_impacts_and_adaptation ]]="",IF(AND(Table1[[#This Row],[o_undefined]:[o_undefined]]=1,Table1[[#This Row],[c_climate_change_impacts_and_adaptation]]=1),1,""),1)</f>
        <v/>
      </c>
      <c r="AF9" s="4" t="str" cm="1">
        <f t="array" ref="AF9">IF(Table1[[#This Row],[o_support_needed_and_received]]="",IF(AND(Table1[[#This Row],[o_undefined]:[o_undefined]]=1,Table1[[#This Row],[c_support_needed_and_received]]=1),1,""),1)</f>
        <v/>
      </c>
      <c r="AG9" s="4" t="str">
        <f>IF(SUM(Table1[[#This Row],[com_ghg_inventory]:[com_support_needed_and_received]])=0,1,"")</f>
        <v/>
      </c>
      <c r="AH9" s="4" cm="1">
        <f t="array" ref="AH9">IF(Table1[[#This Row],[com_ghg_inventory]]="",0,IF(Table1[[#This Row],[com_undefined]:[com_undefined]]=1,0,Table1[[#This Row],[o_gef_funding]:[o_gef_funding]]/SUM(Table1[[#This Row],[com_ghg_inventory]:[com_support_needed_and_received]])))</f>
        <v>0</v>
      </c>
      <c r="AI9" s="4" cm="1">
        <f t="array" ref="AI9">IF(Table1[[#This Row],[com_mitigation]]="",0,IF(Table1[[#This Row],[com_undefined]:[com_undefined]]=1,0,Table1[[#This Row],[o_gef_funding]:[o_gef_funding]]/SUM(Table1[[#This Row],[com_ghg_inventory]:[com_support_needed_and_received]])))</f>
        <v>186666.66666666666</v>
      </c>
      <c r="AJ9" s="4" cm="1">
        <f t="array" ref="AJ9">IF(Table1[[#This Row],[com_climate_change_impacts_and_adaptation]]="",0,IF(Table1[[#This Row],[com_undefined]:[com_undefined]]=1,0,Table1[[#This Row],[o_gef_funding]:[o_gef_funding]]/SUM(Table1[[#This Row],[com_ghg_inventory]:[com_support_needed_and_received]])))</f>
        <v>0</v>
      </c>
      <c r="AK9" s="4" cm="1">
        <f t="array" ref="AK9">IF(Table1[[#This Row],[com_support_needed_and_received]]="",0,IF(Table1[[#This Row],[com_undefined]:[com_undefined]]=1,0,Table1[[#This Row],[o_gef_funding]:[o_gef_funding]]/SUM(Table1[[#This Row],[com_ghg_inventory]:[com_support_needed_and_received]])))</f>
        <v>0</v>
      </c>
      <c r="AL9" s="4">
        <f>IF(Table1[[#This Row],[com_undefined]]=1,Table1[[#This Row],[o_gef_funding]],0)</f>
        <v>0</v>
      </c>
      <c r="AM9" s="4" cm="1">
        <f t="array" ref="AM9">IF(Table1[[#This Row],[com_ghg_inventory]]="",0,IF(Table1[[#This Row],[com_undefined]:[com_undefined]]=1,0,Table1[[#This Row],[o_co_financing]:[o_co_financing]]/SUM(Table1[[#This Row],[com_ghg_inventory]:[com_support_needed_and_received]])))</f>
        <v>0</v>
      </c>
      <c r="AN9" s="4" cm="1">
        <f t="array" ref="AN9">IF(Table1[[#This Row],[com_mitigation]]="",0,IF(Table1[[#This Row],[com_undefined]:[com_undefined]]=1,0,Table1[[#This Row],[o_co_financing]:[o_co_financing]]/SUM(Table1[[#This Row],[com_ghg_inventory]:[com_support_needed_and_received]])))</f>
        <v>16000</v>
      </c>
      <c r="AO9" s="4" cm="1">
        <f t="array" ref="AO9">IF(Table1[[#This Row],[com_climate_change_impacts_and_adaptation]]="",0,IF(Table1[[#This Row],[com_undefined]:[com_undefined]]=1,0,Table1[[#This Row],[o_co_financing]:[o_co_financing]]/SUM(Table1[[#This Row],[com_ghg_inventory]:[com_support_needed_and_received]])))</f>
        <v>0</v>
      </c>
      <c r="AP9" s="4" cm="1">
        <f t="array" ref="AP9">IF(Table1[[#This Row],[com_support_needed_and_received]]="",0,IF(Table1[[#This Row],[com_undefined]:[com_undefined]]=1,0,Table1[[#This Row],[o_co_financing]:[o_co_financing]]/SUM(Table1[[#This Row],[com_ghg_inventory]:[com_support_needed_and_received]])))</f>
        <v>0</v>
      </c>
      <c r="AQ9" s="4">
        <f>IF(Table1[[#This Row],[com_undefined]]=1,Table1[[#This Row],[o_co_financing]],0)</f>
        <v>0</v>
      </c>
      <c r="AR9" s="4" t="str">
        <f>IF(Table1[[#This Row],[o_gef_funding]]=SUM(Table1[[#This Row],[ghg_inventory_gef]:[undefined_gef]]),"Good", "Problem")</f>
        <v>Good</v>
      </c>
      <c r="AS9" s="4" t="str">
        <f>IF(Table1[[#This Row],[o_co_financing]]=SUM(Table1[[#This Row],[ghg_inventory_co_finance]:[undefined_co_finance]]),"Good", "Problem")</f>
        <v>Good</v>
      </c>
    </row>
    <row r="10" spans="1:45">
      <c r="A10" s="2">
        <v>1</v>
      </c>
      <c r="B10" s="3" t="s">
        <v>15</v>
      </c>
      <c r="C10" s="4" t="str">
        <f>VLOOKUP(Table1[[#This Row],[pif_id]], Table7[#All],2,FALSE)</f>
        <v>America</v>
      </c>
      <c r="D10" s="4" t="str">
        <f>VLOOKUP(Table1[[#This Row],[pif_id]], Table7[#All],3,FALSE)</f>
        <v>IADB</v>
      </c>
      <c r="E10" s="4" t="str">
        <f>VLOOKUP(Table1[[#This Row],[pif_id]], Table7[#All],4,FALSE)</f>
        <v>2018</v>
      </c>
      <c r="F10" s="4" t="e">
        <f>VLOOKUP(Table1[[#This Row],[pif_id]], Table7[#All],5,FALSE)</f>
        <v>#REF!</v>
      </c>
      <c r="G10">
        <v>3</v>
      </c>
      <c r="H10" t="s">
        <v>150</v>
      </c>
      <c r="M10">
        <f>IF(SUM(Table1[[#This Row],[c_ghg_inventory]:[c_support_needed_and_received]])=0,1,"")</f>
        <v>1</v>
      </c>
      <c r="N10" s="6">
        <v>500000</v>
      </c>
      <c r="O10" s="6">
        <v>48000</v>
      </c>
      <c r="P10" s="6">
        <f>N10/SUM(Table1[[#This Row],[c_ghg_inventory]:[c_undefined]])</f>
        <v>500000</v>
      </c>
      <c r="Q10" s="6">
        <f>O10/SUM(Table1[[#This Row],[c_ghg_inventory]:[c_undefined]])</f>
        <v>48000</v>
      </c>
      <c r="R10">
        <v>7</v>
      </c>
      <c r="S10" s="4" t="s">
        <v>151</v>
      </c>
      <c r="T10" s="4"/>
      <c r="U10" s="4"/>
      <c r="V10" s="4"/>
      <c r="W10" s="4"/>
      <c r="X10" s="4">
        <f>IF(SUM(Table1[[#This Row],[o_ghg_inventory ]:[o_support_needed_and_received]])=0,1,"")</f>
        <v>1</v>
      </c>
      <c r="Y10" s="5">
        <v>166666.66666666666</v>
      </c>
      <c r="Z10" s="5">
        <v>16000</v>
      </c>
      <c r="AA10" s="5">
        <f>Table1[[#This Row],[o_gef_funding]]/SUM(Table1[[#This Row],[o_ghg_inventory ]:[o_undefined]])</f>
        <v>166666.66666666666</v>
      </c>
      <c r="AB10" s="5">
        <f>Table1[[#This Row],[o_co_financing]]/SUM(Table1[[#This Row],[o_ghg_inventory ]:[o_undefined]])</f>
        <v>16000</v>
      </c>
      <c r="AC10" s="4" t="str" cm="1">
        <f t="array" ref="AC10">IF(Table1[[#This Row],[o_ghg_inventory ]]="",IF(AND(Table1[[#This Row],[o_undefined]:[o_undefined]]=1,Table1[[#This Row],[c_ghg_inventory]]=1),1,""),1)</f>
        <v/>
      </c>
      <c r="AD10" s="4" t="str" cm="1">
        <f t="array" ref="AD10">IF(Table1[[#This Row],[o_mitigation ]]="",IF(AND(Table1[[#This Row],[o_undefined]:[o_undefined]]=1,Table1[[#This Row],[c_mitigation]]=1),1,""),1)</f>
        <v/>
      </c>
      <c r="AE10" s="4" t="str" cm="1">
        <f t="array" ref="AE10">IF(Table1[[#This Row],[o_climate_change_impacts_and_adaptation ]]="",IF(AND(Table1[[#This Row],[o_undefined]:[o_undefined]]=1,Table1[[#This Row],[c_climate_change_impacts_and_adaptation]]=1),1,""),1)</f>
        <v/>
      </c>
      <c r="AF10" s="4" t="str" cm="1">
        <f t="array" ref="AF10">IF(Table1[[#This Row],[o_support_needed_and_received]]="",IF(AND(Table1[[#This Row],[o_undefined]:[o_undefined]]=1,Table1[[#This Row],[c_support_needed_and_received]]=1),1,""),1)</f>
        <v/>
      </c>
      <c r="AG10" s="4">
        <f>IF(SUM(Table1[[#This Row],[com_ghg_inventory]:[com_support_needed_and_received]])=0,1,"")</f>
        <v>1</v>
      </c>
      <c r="AH10" s="4" cm="1">
        <f t="array" ref="AH10">IF(Table1[[#This Row],[com_ghg_inventory]]="",0,IF(Table1[[#This Row],[com_undefined]:[com_undefined]]=1,0,Table1[[#This Row],[o_gef_funding]:[o_gef_funding]]/SUM(Table1[[#This Row],[com_ghg_inventory]:[com_support_needed_and_received]])))</f>
        <v>0</v>
      </c>
      <c r="AI10" s="4" cm="1">
        <f t="array" ref="AI10">IF(Table1[[#This Row],[com_mitigation]]="",0,IF(Table1[[#This Row],[com_undefined]:[com_undefined]]=1,0,Table1[[#This Row],[o_gef_funding]:[o_gef_funding]]/SUM(Table1[[#This Row],[com_ghg_inventory]:[com_support_needed_and_received]])))</f>
        <v>0</v>
      </c>
      <c r="AJ10" s="4" cm="1">
        <f t="array" ref="AJ10">IF(Table1[[#This Row],[com_climate_change_impacts_and_adaptation]]="",0,IF(Table1[[#This Row],[com_undefined]:[com_undefined]]=1,0,Table1[[#This Row],[o_gef_funding]:[o_gef_funding]]/SUM(Table1[[#This Row],[com_ghg_inventory]:[com_support_needed_and_received]])))</f>
        <v>0</v>
      </c>
      <c r="AK10" s="4" cm="1">
        <f t="array" ref="AK10">IF(Table1[[#This Row],[com_support_needed_and_received]]="",0,IF(Table1[[#This Row],[com_undefined]:[com_undefined]]=1,0,Table1[[#This Row],[o_gef_funding]:[o_gef_funding]]/SUM(Table1[[#This Row],[com_ghg_inventory]:[com_support_needed_and_received]])))</f>
        <v>0</v>
      </c>
      <c r="AL10" s="4">
        <f>IF(Table1[[#This Row],[com_undefined]]=1,Table1[[#This Row],[o_gef_funding]],0)</f>
        <v>166666.66666666666</v>
      </c>
      <c r="AM10" s="4" cm="1">
        <f t="array" ref="AM10">IF(Table1[[#This Row],[com_ghg_inventory]]="",0,IF(Table1[[#This Row],[com_undefined]:[com_undefined]]=1,0,Table1[[#This Row],[o_co_financing]:[o_co_financing]]/SUM(Table1[[#This Row],[com_ghg_inventory]:[com_support_needed_and_received]])))</f>
        <v>0</v>
      </c>
      <c r="AN10" s="4" cm="1">
        <f t="array" ref="AN10">IF(Table1[[#This Row],[com_mitigation]]="",0,IF(Table1[[#This Row],[com_undefined]:[com_undefined]]=1,0,Table1[[#This Row],[o_co_financing]:[o_co_financing]]/SUM(Table1[[#This Row],[com_ghg_inventory]:[com_support_needed_and_received]])))</f>
        <v>0</v>
      </c>
      <c r="AO10" s="4" cm="1">
        <f t="array" ref="AO10">IF(Table1[[#This Row],[com_climate_change_impacts_and_adaptation]]="",0,IF(Table1[[#This Row],[com_undefined]:[com_undefined]]=1,0,Table1[[#This Row],[o_co_financing]:[o_co_financing]]/SUM(Table1[[#This Row],[com_ghg_inventory]:[com_support_needed_and_received]])))</f>
        <v>0</v>
      </c>
      <c r="AP10" s="4" cm="1">
        <f t="array" ref="AP10">IF(Table1[[#This Row],[com_support_needed_and_received]]="",0,IF(Table1[[#This Row],[com_undefined]:[com_undefined]]=1,0,Table1[[#This Row],[o_co_financing]:[o_co_financing]]/SUM(Table1[[#This Row],[com_ghg_inventory]:[com_support_needed_and_received]])))</f>
        <v>0</v>
      </c>
      <c r="AQ10" s="4">
        <f>IF(Table1[[#This Row],[com_undefined]]=1,Table1[[#This Row],[o_co_financing]],0)</f>
        <v>16000</v>
      </c>
      <c r="AR10" s="4" t="str">
        <f>IF(Table1[[#This Row],[o_gef_funding]]=SUM(Table1[[#This Row],[ghg_inventory_gef]:[undefined_gef]]),"Good", "Problem")</f>
        <v>Good</v>
      </c>
      <c r="AS10" s="4" t="str">
        <f>IF(Table1[[#This Row],[o_co_financing]]=SUM(Table1[[#This Row],[ghg_inventory_co_finance]:[undefined_co_finance]]),"Good", "Problem")</f>
        <v>Good</v>
      </c>
    </row>
    <row r="11" spans="1:45">
      <c r="A11" s="2">
        <v>1</v>
      </c>
      <c r="B11" s="3" t="s">
        <v>15</v>
      </c>
      <c r="C11" s="4" t="str">
        <f>VLOOKUP(Table1[[#This Row],[pif_id]], Table7[#All],2,FALSE)</f>
        <v>America</v>
      </c>
      <c r="D11" s="4" t="str">
        <f>VLOOKUP(Table1[[#This Row],[pif_id]], Table7[#All],3,FALSE)</f>
        <v>IADB</v>
      </c>
      <c r="E11" s="4" t="str">
        <f>VLOOKUP(Table1[[#This Row],[pif_id]], Table7[#All],4,FALSE)</f>
        <v>2018</v>
      </c>
      <c r="F11" s="4" t="e">
        <f>VLOOKUP(Table1[[#This Row],[pif_id]], Table7[#All],5,FALSE)</f>
        <v>#REF!</v>
      </c>
      <c r="G11">
        <v>3</v>
      </c>
      <c r="H11" t="s">
        <v>150</v>
      </c>
      <c r="M11">
        <f>IF(SUM(Table1[[#This Row],[c_ghg_inventory]:[c_support_needed_and_received]])=0,1,"")</f>
        <v>1</v>
      </c>
      <c r="N11" s="6">
        <v>500000</v>
      </c>
      <c r="O11" s="6">
        <v>48000</v>
      </c>
      <c r="P11" s="6">
        <f>N11/SUM(Table1[[#This Row],[c_ghg_inventory]:[c_undefined]])</f>
        <v>500000</v>
      </c>
      <c r="Q11" s="6">
        <f>O11/SUM(Table1[[#This Row],[c_ghg_inventory]:[c_undefined]])</f>
        <v>48000</v>
      </c>
      <c r="R11">
        <v>8</v>
      </c>
      <c r="S11" s="4" t="s">
        <v>152</v>
      </c>
      <c r="T11" s="4"/>
      <c r="U11" s="4"/>
      <c r="V11" s="4"/>
      <c r="W11" s="4"/>
      <c r="X11" s="4">
        <f>IF(SUM(Table1[[#This Row],[o_ghg_inventory ]:[o_support_needed_and_received]])=0,1,"")</f>
        <v>1</v>
      </c>
      <c r="Y11" s="5">
        <v>166666.66666666666</v>
      </c>
      <c r="Z11" s="5">
        <v>16000</v>
      </c>
      <c r="AA11" s="5">
        <f>Table1[[#This Row],[o_gef_funding]]/SUM(Table1[[#This Row],[o_ghg_inventory ]:[o_undefined]])</f>
        <v>166666.66666666666</v>
      </c>
      <c r="AB11" s="5">
        <f>Table1[[#This Row],[o_co_financing]]/SUM(Table1[[#This Row],[o_ghg_inventory ]:[o_undefined]])</f>
        <v>16000</v>
      </c>
      <c r="AC11" s="4" t="str" cm="1">
        <f t="array" ref="AC11">IF(Table1[[#This Row],[o_ghg_inventory ]]="",IF(AND(Table1[[#This Row],[o_undefined]:[o_undefined]]=1,Table1[[#This Row],[c_ghg_inventory]]=1),1,""),1)</f>
        <v/>
      </c>
      <c r="AD11" s="4" t="str" cm="1">
        <f t="array" ref="AD11">IF(Table1[[#This Row],[o_mitigation ]]="",IF(AND(Table1[[#This Row],[o_undefined]:[o_undefined]]=1,Table1[[#This Row],[c_mitigation]]=1),1,""),1)</f>
        <v/>
      </c>
      <c r="AE11" s="4" t="str" cm="1">
        <f t="array" ref="AE11">IF(Table1[[#This Row],[o_climate_change_impacts_and_adaptation ]]="",IF(AND(Table1[[#This Row],[o_undefined]:[o_undefined]]=1,Table1[[#This Row],[c_climate_change_impacts_and_adaptation]]=1),1,""),1)</f>
        <v/>
      </c>
      <c r="AF11" s="4" t="str" cm="1">
        <f t="array" ref="AF11">IF(Table1[[#This Row],[o_support_needed_and_received]]="",IF(AND(Table1[[#This Row],[o_undefined]:[o_undefined]]=1,Table1[[#This Row],[c_support_needed_and_received]]=1),1,""),1)</f>
        <v/>
      </c>
      <c r="AG11" s="4">
        <f>IF(SUM(Table1[[#This Row],[com_ghg_inventory]:[com_support_needed_and_received]])=0,1,"")</f>
        <v>1</v>
      </c>
      <c r="AH11" s="4" cm="1">
        <f t="array" ref="AH11">IF(Table1[[#This Row],[com_ghg_inventory]]="",0,IF(Table1[[#This Row],[com_undefined]:[com_undefined]]=1,0,Table1[[#This Row],[o_gef_funding]:[o_gef_funding]]/SUM(Table1[[#This Row],[com_ghg_inventory]:[com_support_needed_and_received]])))</f>
        <v>0</v>
      </c>
      <c r="AI11" s="4" cm="1">
        <f t="array" ref="AI11">IF(Table1[[#This Row],[com_mitigation]]="",0,IF(Table1[[#This Row],[com_undefined]:[com_undefined]]=1,0,Table1[[#This Row],[o_gef_funding]:[o_gef_funding]]/SUM(Table1[[#This Row],[com_ghg_inventory]:[com_support_needed_and_received]])))</f>
        <v>0</v>
      </c>
      <c r="AJ11" s="4" cm="1">
        <f t="array" ref="AJ11">IF(Table1[[#This Row],[com_climate_change_impacts_and_adaptation]]="",0,IF(Table1[[#This Row],[com_undefined]:[com_undefined]]=1,0,Table1[[#This Row],[o_gef_funding]:[o_gef_funding]]/SUM(Table1[[#This Row],[com_ghg_inventory]:[com_support_needed_and_received]])))</f>
        <v>0</v>
      </c>
      <c r="AK11" s="4" cm="1">
        <f t="array" ref="AK11">IF(Table1[[#This Row],[com_support_needed_and_received]]="",0,IF(Table1[[#This Row],[com_undefined]:[com_undefined]]=1,0,Table1[[#This Row],[o_gef_funding]:[o_gef_funding]]/SUM(Table1[[#This Row],[com_ghg_inventory]:[com_support_needed_and_received]])))</f>
        <v>0</v>
      </c>
      <c r="AL11" s="4">
        <f>IF(Table1[[#This Row],[com_undefined]]=1,Table1[[#This Row],[o_gef_funding]],0)</f>
        <v>166666.66666666666</v>
      </c>
      <c r="AM11" s="4" cm="1">
        <f t="array" ref="AM11">IF(Table1[[#This Row],[com_ghg_inventory]]="",0,IF(Table1[[#This Row],[com_undefined]:[com_undefined]]=1,0,Table1[[#This Row],[o_co_financing]:[o_co_financing]]/SUM(Table1[[#This Row],[com_ghg_inventory]:[com_support_needed_and_received]])))</f>
        <v>0</v>
      </c>
      <c r="AN11" s="4" cm="1">
        <f t="array" ref="AN11">IF(Table1[[#This Row],[com_mitigation]]="",0,IF(Table1[[#This Row],[com_undefined]:[com_undefined]]=1,0,Table1[[#This Row],[o_co_financing]:[o_co_financing]]/SUM(Table1[[#This Row],[com_ghg_inventory]:[com_support_needed_and_received]])))</f>
        <v>0</v>
      </c>
      <c r="AO11" s="4" cm="1">
        <f t="array" ref="AO11">IF(Table1[[#This Row],[com_climate_change_impacts_and_adaptation]]="",0,IF(Table1[[#This Row],[com_undefined]:[com_undefined]]=1,0,Table1[[#This Row],[o_co_financing]:[o_co_financing]]/SUM(Table1[[#This Row],[com_ghg_inventory]:[com_support_needed_and_received]])))</f>
        <v>0</v>
      </c>
      <c r="AP11" s="4" cm="1">
        <f t="array" ref="AP11">IF(Table1[[#This Row],[com_support_needed_and_received]]="",0,IF(Table1[[#This Row],[com_undefined]:[com_undefined]]=1,0,Table1[[#This Row],[o_co_financing]:[o_co_financing]]/SUM(Table1[[#This Row],[com_ghg_inventory]:[com_support_needed_and_received]])))</f>
        <v>0</v>
      </c>
      <c r="AQ11" s="4">
        <f>IF(Table1[[#This Row],[com_undefined]]=1,Table1[[#This Row],[o_co_financing]],0)</f>
        <v>16000</v>
      </c>
      <c r="AR11" s="4" t="str">
        <f>IF(Table1[[#This Row],[o_gef_funding]]=SUM(Table1[[#This Row],[ghg_inventory_gef]:[undefined_gef]]),"Good", "Problem")</f>
        <v>Good</v>
      </c>
      <c r="AS11" s="4" t="str">
        <f>IF(Table1[[#This Row],[o_co_financing]]=SUM(Table1[[#This Row],[ghg_inventory_co_finance]:[undefined_co_finance]]),"Good", "Problem")</f>
        <v>Good</v>
      </c>
    </row>
    <row r="12" spans="1:45">
      <c r="A12" s="2">
        <v>1</v>
      </c>
      <c r="B12" s="3" t="s">
        <v>15</v>
      </c>
      <c r="C12" s="4" t="str">
        <f>VLOOKUP(Table1[[#This Row],[pif_id]], Table7[#All],2,FALSE)</f>
        <v>America</v>
      </c>
      <c r="D12" s="4" t="str">
        <f>VLOOKUP(Table1[[#This Row],[pif_id]], Table7[#All],3,FALSE)</f>
        <v>IADB</v>
      </c>
      <c r="E12" s="4" t="str">
        <f>VLOOKUP(Table1[[#This Row],[pif_id]], Table7[#All],4,FALSE)</f>
        <v>2018</v>
      </c>
      <c r="F12" s="4" t="e">
        <f>VLOOKUP(Table1[[#This Row],[pif_id]], Table7[#All],5,FALSE)</f>
        <v>#REF!</v>
      </c>
      <c r="G12">
        <v>3</v>
      </c>
      <c r="H12" t="s">
        <v>150</v>
      </c>
      <c r="M12">
        <f>IF(SUM(Table1[[#This Row],[c_ghg_inventory]:[c_support_needed_and_received]])=0,1,"")</f>
        <v>1</v>
      </c>
      <c r="N12" s="6">
        <v>500000</v>
      </c>
      <c r="O12" s="6">
        <v>48000</v>
      </c>
      <c r="P12" s="6">
        <f>N12/SUM(Table1[[#This Row],[c_ghg_inventory]:[c_undefined]])</f>
        <v>500000</v>
      </c>
      <c r="Q12" s="6">
        <f>O12/SUM(Table1[[#This Row],[c_ghg_inventory]:[c_undefined]])</f>
        <v>48000</v>
      </c>
      <c r="R12">
        <v>9</v>
      </c>
      <c r="S12" s="4" t="s">
        <v>153</v>
      </c>
      <c r="T12" s="4"/>
      <c r="U12" s="4"/>
      <c r="V12" s="4"/>
      <c r="W12" s="4"/>
      <c r="X12" s="4">
        <f>IF(SUM(Table1[[#This Row],[o_ghg_inventory ]:[o_support_needed_and_received]])=0,1,"")</f>
        <v>1</v>
      </c>
      <c r="Y12" s="5">
        <v>166666.66666666666</v>
      </c>
      <c r="Z12" s="5">
        <v>16000</v>
      </c>
      <c r="AA12" s="5">
        <f>Table1[[#This Row],[o_gef_funding]]/SUM(Table1[[#This Row],[o_ghg_inventory ]:[o_undefined]])</f>
        <v>166666.66666666666</v>
      </c>
      <c r="AB12" s="5">
        <f>Table1[[#This Row],[o_co_financing]]/SUM(Table1[[#This Row],[o_ghg_inventory ]:[o_undefined]])</f>
        <v>16000</v>
      </c>
      <c r="AC12" s="4" t="str" cm="1">
        <f t="array" ref="AC12">IF(Table1[[#This Row],[o_ghg_inventory ]]="",IF(AND(Table1[[#This Row],[o_undefined]:[o_undefined]]=1,Table1[[#This Row],[c_ghg_inventory]]=1),1,""),1)</f>
        <v/>
      </c>
      <c r="AD12" s="4" t="str" cm="1">
        <f t="array" ref="AD12">IF(Table1[[#This Row],[o_mitigation ]]="",IF(AND(Table1[[#This Row],[o_undefined]:[o_undefined]]=1,Table1[[#This Row],[c_mitigation]]=1),1,""),1)</f>
        <v/>
      </c>
      <c r="AE12" s="4" t="str" cm="1">
        <f t="array" ref="AE12">IF(Table1[[#This Row],[o_climate_change_impacts_and_adaptation ]]="",IF(AND(Table1[[#This Row],[o_undefined]:[o_undefined]]=1,Table1[[#This Row],[c_climate_change_impacts_and_adaptation]]=1),1,""),1)</f>
        <v/>
      </c>
      <c r="AF12" s="4" t="str" cm="1">
        <f t="array" ref="AF12">IF(Table1[[#This Row],[o_support_needed_and_received]]="",IF(AND(Table1[[#This Row],[o_undefined]:[o_undefined]]=1,Table1[[#This Row],[c_support_needed_and_received]]=1),1,""),1)</f>
        <v/>
      </c>
      <c r="AG12" s="4">
        <f>IF(SUM(Table1[[#This Row],[com_ghg_inventory]:[com_support_needed_and_received]])=0,1,"")</f>
        <v>1</v>
      </c>
      <c r="AH12" s="4" cm="1">
        <f t="array" ref="AH12">IF(Table1[[#This Row],[com_ghg_inventory]]="",0,IF(Table1[[#This Row],[com_undefined]:[com_undefined]]=1,0,Table1[[#This Row],[o_gef_funding]:[o_gef_funding]]/SUM(Table1[[#This Row],[com_ghg_inventory]:[com_support_needed_and_received]])))</f>
        <v>0</v>
      </c>
      <c r="AI12" s="4" cm="1">
        <f t="array" ref="AI12">IF(Table1[[#This Row],[com_mitigation]]="",0,IF(Table1[[#This Row],[com_undefined]:[com_undefined]]=1,0,Table1[[#This Row],[o_gef_funding]:[o_gef_funding]]/SUM(Table1[[#This Row],[com_ghg_inventory]:[com_support_needed_and_received]])))</f>
        <v>0</v>
      </c>
      <c r="AJ12" s="4" cm="1">
        <f t="array" ref="AJ12">IF(Table1[[#This Row],[com_climate_change_impacts_and_adaptation]]="",0,IF(Table1[[#This Row],[com_undefined]:[com_undefined]]=1,0,Table1[[#This Row],[o_gef_funding]:[o_gef_funding]]/SUM(Table1[[#This Row],[com_ghg_inventory]:[com_support_needed_and_received]])))</f>
        <v>0</v>
      </c>
      <c r="AK12" s="4" cm="1">
        <f t="array" ref="AK12">IF(Table1[[#This Row],[com_support_needed_and_received]]="",0,IF(Table1[[#This Row],[com_undefined]:[com_undefined]]=1,0,Table1[[#This Row],[o_gef_funding]:[o_gef_funding]]/SUM(Table1[[#This Row],[com_ghg_inventory]:[com_support_needed_and_received]])))</f>
        <v>0</v>
      </c>
      <c r="AL12" s="4">
        <f>IF(Table1[[#This Row],[com_undefined]]=1,Table1[[#This Row],[o_gef_funding]],0)</f>
        <v>166666.66666666666</v>
      </c>
      <c r="AM12" s="4" cm="1">
        <f t="array" ref="AM12">IF(Table1[[#This Row],[com_ghg_inventory]]="",0,IF(Table1[[#This Row],[com_undefined]:[com_undefined]]=1,0,Table1[[#This Row],[o_co_financing]:[o_co_financing]]/SUM(Table1[[#This Row],[com_ghg_inventory]:[com_support_needed_and_received]])))</f>
        <v>0</v>
      </c>
      <c r="AN12" s="4" cm="1">
        <f t="array" ref="AN12">IF(Table1[[#This Row],[com_mitigation]]="",0,IF(Table1[[#This Row],[com_undefined]:[com_undefined]]=1,0,Table1[[#This Row],[o_co_financing]:[o_co_financing]]/SUM(Table1[[#This Row],[com_ghg_inventory]:[com_support_needed_and_received]])))</f>
        <v>0</v>
      </c>
      <c r="AO12" s="4" cm="1">
        <f t="array" ref="AO12">IF(Table1[[#This Row],[com_climate_change_impacts_and_adaptation]]="",0,IF(Table1[[#This Row],[com_undefined]:[com_undefined]]=1,0,Table1[[#This Row],[o_co_financing]:[o_co_financing]]/SUM(Table1[[#This Row],[com_ghg_inventory]:[com_support_needed_and_received]])))</f>
        <v>0</v>
      </c>
      <c r="AP12" s="4" cm="1">
        <f t="array" ref="AP12">IF(Table1[[#This Row],[com_support_needed_and_received]]="",0,IF(Table1[[#This Row],[com_undefined]:[com_undefined]]=1,0,Table1[[#This Row],[o_co_financing]:[o_co_financing]]/SUM(Table1[[#This Row],[com_ghg_inventory]:[com_support_needed_and_received]])))</f>
        <v>0</v>
      </c>
      <c r="AQ12" s="4">
        <f>IF(Table1[[#This Row],[com_undefined]]=1,Table1[[#This Row],[o_co_financing]],0)</f>
        <v>16000</v>
      </c>
      <c r="AR12" s="4" t="str">
        <f>IF(Table1[[#This Row],[o_gef_funding]]=SUM(Table1[[#This Row],[ghg_inventory_gef]:[undefined_gef]]),"Good", "Problem")</f>
        <v>Good</v>
      </c>
      <c r="AS12" s="4" t="str">
        <f>IF(Table1[[#This Row],[o_co_financing]]=SUM(Table1[[#This Row],[ghg_inventory_co_finance]:[undefined_co_finance]]),"Good", "Problem")</f>
        <v>Good</v>
      </c>
    </row>
    <row r="13" spans="1:45">
      <c r="A13" s="7">
        <v>2</v>
      </c>
      <c r="B13" s="8" t="s">
        <v>19</v>
      </c>
      <c r="C13" t="str">
        <f>VLOOKUP(Table1[[#This Row],[pif_id]], Table7[#All],2,FALSE)</f>
        <v>Africa</v>
      </c>
      <c r="D13" t="str">
        <f>VLOOKUP(Table1[[#This Row],[pif_id]], Table7[#All],3,FALSE)</f>
        <v>UNEP</v>
      </c>
      <c r="E13" t="str">
        <f>VLOOKUP(Table1[[#This Row],[pif_id]], Table7[#All],4,FALSE)</f>
        <v>2020</v>
      </c>
      <c r="F13" t="e">
        <f>VLOOKUP(Table1[[#This Row],[pif_id]], Table7[#All],5,FALSE)</f>
        <v>#REF!</v>
      </c>
      <c r="G13">
        <v>4</v>
      </c>
      <c r="H13" t="s">
        <v>154</v>
      </c>
      <c r="M13">
        <f>IF(SUM(Table1[[#This Row],[c_ghg_inventory]:[c_support_needed_and_received]])=0,1,"")</f>
        <v>1</v>
      </c>
      <c r="N13" s="6">
        <v>1597500</v>
      </c>
      <c r="O13" s="6">
        <v>311000</v>
      </c>
      <c r="P13" s="6">
        <f>N13/SUM(Table1[[#This Row],[c_ghg_inventory]:[c_undefined]])</f>
        <v>1597500</v>
      </c>
      <c r="Q13" s="6">
        <f>O13/SUM(Table1[[#This Row],[c_ghg_inventory]:[c_undefined]])</f>
        <v>311000</v>
      </c>
      <c r="R13">
        <v>10</v>
      </c>
      <c r="S13" s="9" t="s">
        <v>155</v>
      </c>
      <c r="X13" s="4">
        <f>IF(SUM(Table1[[#This Row],[o_ghg_inventory ]:[o_support_needed_and_received]])=0,1,"")</f>
        <v>1</v>
      </c>
      <c r="Y13" s="34">
        <v>135230</v>
      </c>
      <c r="Z13" s="34">
        <v>500</v>
      </c>
      <c r="AA13" s="5">
        <f>Table1[[#This Row],[o_gef_funding]]/SUM(Table1[[#This Row],[o_ghg_inventory ]:[o_undefined]])</f>
        <v>135230</v>
      </c>
      <c r="AB13" s="5">
        <f>Table1[[#This Row],[o_co_financing]]/SUM(Table1[[#This Row],[o_ghg_inventory ]:[o_undefined]])</f>
        <v>500</v>
      </c>
      <c r="AC13" s="4" t="str" cm="1">
        <f t="array" ref="AC13">IF(Table1[[#This Row],[o_ghg_inventory ]]="",IF(AND(Table1[[#This Row],[o_undefined]:[o_undefined]]=1,Table1[[#This Row],[c_ghg_inventory]]=1),1,""),1)</f>
        <v/>
      </c>
      <c r="AD13" s="4" t="str" cm="1">
        <f t="array" ref="AD13">IF(Table1[[#This Row],[o_mitigation ]]="",IF(AND(Table1[[#This Row],[o_undefined]:[o_undefined]]=1,Table1[[#This Row],[c_mitigation]]=1),1,""),1)</f>
        <v/>
      </c>
      <c r="AE13" s="4" t="str" cm="1">
        <f t="array" ref="AE13">IF(Table1[[#This Row],[o_climate_change_impacts_and_adaptation ]]="",IF(AND(Table1[[#This Row],[o_undefined]:[o_undefined]]=1,Table1[[#This Row],[c_climate_change_impacts_and_adaptation]]=1),1,""),1)</f>
        <v/>
      </c>
      <c r="AF13" s="4" t="str" cm="1">
        <f t="array" ref="AF13">IF(Table1[[#This Row],[o_support_needed_and_received]]="",IF(AND(Table1[[#This Row],[o_undefined]:[o_undefined]]=1,Table1[[#This Row],[c_support_needed_and_received]]=1),1,""),1)</f>
        <v/>
      </c>
      <c r="AG13" s="4">
        <f>IF(SUM(Table1[[#This Row],[com_ghg_inventory]:[com_support_needed_and_received]])=0,1,"")</f>
        <v>1</v>
      </c>
      <c r="AH13" s="4" cm="1">
        <f t="array" ref="AH13">IF(Table1[[#This Row],[com_ghg_inventory]]="",0,IF(Table1[[#This Row],[com_undefined]:[com_undefined]]=1,0,Table1[[#This Row],[o_gef_funding]:[o_gef_funding]]/SUM(Table1[[#This Row],[com_ghg_inventory]:[com_support_needed_and_received]])))</f>
        <v>0</v>
      </c>
      <c r="AI13" s="4" cm="1">
        <f t="array" ref="AI13">IF(Table1[[#This Row],[com_mitigation]]="",0,IF(Table1[[#This Row],[com_undefined]:[com_undefined]]=1,0,Table1[[#This Row],[o_gef_funding]:[o_gef_funding]]/SUM(Table1[[#This Row],[com_ghg_inventory]:[com_support_needed_and_received]])))</f>
        <v>0</v>
      </c>
      <c r="AJ13" s="4" cm="1">
        <f t="array" ref="AJ13">IF(Table1[[#This Row],[com_climate_change_impacts_and_adaptation]]="",0,IF(Table1[[#This Row],[com_undefined]:[com_undefined]]=1,0,Table1[[#This Row],[o_gef_funding]:[o_gef_funding]]/SUM(Table1[[#This Row],[com_ghg_inventory]:[com_support_needed_and_received]])))</f>
        <v>0</v>
      </c>
      <c r="AK13" s="4" cm="1">
        <f t="array" ref="AK13">IF(Table1[[#This Row],[com_support_needed_and_received]]="",0,IF(Table1[[#This Row],[com_undefined]:[com_undefined]]=1,0,Table1[[#This Row],[o_gef_funding]:[o_gef_funding]]/SUM(Table1[[#This Row],[com_ghg_inventory]:[com_support_needed_and_received]])))</f>
        <v>0</v>
      </c>
      <c r="AL13" s="4">
        <f>IF(Table1[[#This Row],[com_undefined]]=1,Table1[[#This Row],[o_gef_funding]],0)</f>
        <v>135230</v>
      </c>
      <c r="AM13" s="4" cm="1">
        <f t="array" ref="AM13">IF(Table1[[#This Row],[com_ghg_inventory]]="",0,IF(Table1[[#This Row],[com_undefined]:[com_undefined]]=1,0,Table1[[#This Row],[o_co_financing]:[o_co_financing]]/SUM(Table1[[#This Row],[com_ghg_inventory]:[com_support_needed_and_received]])))</f>
        <v>0</v>
      </c>
      <c r="AN13" s="4" cm="1">
        <f t="array" ref="AN13">IF(Table1[[#This Row],[com_mitigation]]="",0,IF(Table1[[#This Row],[com_undefined]:[com_undefined]]=1,0,Table1[[#This Row],[o_co_financing]:[o_co_financing]]/SUM(Table1[[#This Row],[com_ghg_inventory]:[com_support_needed_and_received]])))</f>
        <v>0</v>
      </c>
      <c r="AO13" s="4" cm="1">
        <f t="array" ref="AO13">IF(Table1[[#This Row],[com_climate_change_impacts_and_adaptation]]="",0,IF(Table1[[#This Row],[com_undefined]:[com_undefined]]=1,0,Table1[[#This Row],[o_co_financing]:[o_co_financing]]/SUM(Table1[[#This Row],[com_ghg_inventory]:[com_support_needed_and_received]])))</f>
        <v>0</v>
      </c>
      <c r="AP13" s="4" cm="1">
        <f t="array" ref="AP13">IF(Table1[[#This Row],[com_support_needed_and_received]]="",0,IF(Table1[[#This Row],[com_undefined]:[com_undefined]]=1,0,Table1[[#This Row],[o_co_financing]:[o_co_financing]]/SUM(Table1[[#This Row],[com_ghg_inventory]:[com_support_needed_and_received]])))</f>
        <v>0</v>
      </c>
      <c r="AQ13" s="4">
        <f>IF(Table1[[#This Row],[com_undefined]]=1,Table1[[#This Row],[o_co_financing]],0)</f>
        <v>500</v>
      </c>
      <c r="AR13" s="4" t="str">
        <f>IF(Table1[[#This Row],[o_gef_funding]]=SUM(Table1[[#This Row],[ghg_inventory_gef]:[undefined_gef]]),"Good", "Problem")</f>
        <v>Good</v>
      </c>
      <c r="AS13" s="4" t="str">
        <f>IF(Table1[[#This Row],[o_co_financing]]=SUM(Table1[[#This Row],[ghg_inventory_co_finance]:[undefined_co_finance]]),"Good", "Problem")</f>
        <v>Good</v>
      </c>
    </row>
    <row r="14" spans="1:45">
      <c r="A14" s="7">
        <v>2</v>
      </c>
      <c r="B14" s="8" t="s">
        <v>19</v>
      </c>
      <c r="C14" t="str">
        <f>VLOOKUP(Table1[[#This Row],[pif_id]], Table7[#All],2,FALSE)</f>
        <v>Africa</v>
      </c>
      <c r="D14" t="str">
        <f>VLOOKUP(Table1[[#This Row],[pif_id]], Table7[#All],3,FALSE)</f>
        <v>UNEP</v>
      </c>
      <c r="E14" t="str">
        <f>VLOOKUP(Table1[[#This Row],[pif_id]], Table7[#All],4,FALSE)</f>
        <v>2020</v>
      </c>
      <c r="F14" t="e">
        <f>VLOOKUP(Table1[[#This Row],[pif_id]], Table7[#All],5,FALSE)</f>
        <v>#REF!</v>
      </c>
      <c r="G14">
        <v>4</v>
      </c>
      <c r="H14" t="s">
        <v>154</v>
      </c>
      <c r="M14">
        <f>IF(SUM(Table1[[#This Row],[c_ghg_inventory]:[c_support_needed_and_received]])=0,1,"")</f>
        <v>1</v>
      </c>
      <c r="N14" s="6">
        <v>1597500</v>
      </c>
      <c r="O14" s="6">
        <v>311000</v>
      </c>
      <c r="P14" s="6">
        <f>N14/SUM(Table1[[#This Row],[c_ghg_inventory]:[c_undefined]])</f>
        <v>1597500</v>
      </c>
      <c r="Q14" s="6">
        <f>O14/SUM(Table1[[#This Row],[c_ghg_inventory]:[c_undefined]])</f>
        <v>311000</v>
      </c>
      <c r="R14">
        <v>11</v>
      </c>
      <c r="S14" s="9" t="s">
        <v>156</v>
      </c>
      <c r="T14">
        <v>1</v>
      </c>
      <c r="X14" s="4" t="str">
        <f>IF(SUM(Table1[[#This Row],[o_ghg_inventory ]:[o_support_needed_and_received]])=0,1,"")</f>
        <v/>
      </c>
      <c r="Y14" s="34">
        <v>690683</v>
      </c>
      <c r="Z14" s="34">
        <v>20140</v>
      </c>
      <c r="AA14" s="5">
        <f>Table1[[#This Row],[o_gef_funding]]/SUM(Table1[[#This Row],[o_ghg_inventory ]:[o_undefined]])</f>
        <v>690683</v>
      </c>
      <c r="AB14" s="5">
        <f>Table1[[#This Row],[o_co_financing]]/SUM(Table1[[#This Row],[o_ghg_inventory ]:[o_undefined]])</f>
        <v>20140</v>
      </c>
      <c r="AC14" s="4" cm="1">
        <f t="array" ref="AC14">IF(Table1[[#This Row],[o_ghg_inventory ]]="",IF(AND(Table1[[#This Row],[o_undefined]:[o_undefined]]=1,Table1[[#This Row],[c_ghg_inventory]]=1),1,""),1)</f>
        <v>1</v>
      </c>
      <c r="AD14" s="4" t="str" cm="1">
        <f t="array" ref="AD14">IF(Table1[[#This Row],[o_mitigation ]]="",IF(AND(Table1[[#This Row],[o_undefined]:[o_undefined]]=1,Table1[[#This Row],[c_mitigation]]=1),1,""),1)</f>
        <v/>
      </c>
      <c r="AE14" s="4" t="str" cm="1">
        <f t="array" ref="AE14">IF(Table1[[#This Row],[o_climate_change_impacts_and_adaptation ]]="",IF(AND(Table1[[#This Row],[o_undefined]:[o_undefined]]=1,Table1[[#This Row],[c_climate_change_impacts_and_adaptation]]=1),1,""),1)</f>
        <v/>
      </c>
      <c r="AF14" s="4" t="str" cm="1">
        <f t="array" ref="AF14">IF(Table1[[#This Row],[o_support_needed_and_received]]="",IF(AND(Table1[[#This Row],[o_undefined]:[o_undefined]]=1,Table1[[#This Row],[c_support_needed_and_received]]=1),1,""),1)</f>
        <v/>
      </c>
      <c r="AG14" s="4" t="str">
        <f>IF(SUM(Table1[[#This Row],[com_ghg_inventory]:[com_support_needed_and_received]])=0,1,"")</f>
        <v/>
      </c>
      <c r="AH14" s="4" cm="1">
        <f t="array" ref="AH14">IF(Table1[[#This Row],[com_ghg_inventory]]="",0,IF(Table1[[#This Row],[com_undefined]:[com_undefined]]=1,0,Table1[[#This Row],[o_gef_funding]:[o_gef_funding]]/SUM(Table1[[#This Row],[com_ghg_inventory]:[com_support_needed_and_received]])))</f>
        <v>690683</v>
      </c>
      <c r="AI14" s="4" cm="1">
        <f t="array" ref="AI14">IF(Table1[[#This Row],[com_mitigation]]="",0,IF(Table1[[#This Row],[com_undefined]:[com_undefined]]=1,0,Table1[[#This Row],[o_gef_funding]:[o_gef_funding]]/SUM(Table1[[#This Row],[com_ghg_inventory]:[com_support_needed_and_received]])))</f>
        <v>0</v>
      </c>
      <c r="AJ14" s="4" cm="1">
        <f t="array" ref="AJ14">IF(Table1[[#This Row],[com_climate_change_impacts_and_adaptation]]="",0,IF(Table1[[#This Row],[com_undefined]:[com_undefined]]=1,0,Table1[[#This Row],[o_gef_funding]:[o_gef_funding]]/SUM(Table1[[#This Row],[com_ghg_inventory]:[com_support_needed_and_received]])))</f>
        <v>0</v>
      </c>
      <c r="AK14" s="4" cm="1">
        <f t="array" ref="AK14">IF(Table1[[#This Row],[com_support_needed_and_received]]="",0,IF(Table1[[#This Row],[com_undefined]:[com_undefined]]=1,0,Table1[[#This Row],[o_gef_funding]:[o_gef_funding]]/SUM(Table1[[#This Row],[com_ghg_inventory]:[com_support_needed_and_received]])))</f>
        <v>0</v>
      </c>
      <c r="AL14" s="4">
        <f>IF(Table1[[#This Row],[com_undefined]]=1,Table1[[#This Row],[o_gef_funding]],0)</f>
        <v>0</v>
      </c>
      <c r="AM14" s="4" cm="1">
        <f t="array" ref="AM14">IF(Table1[[#This Row],[com_ghg_inventory]]="",0,IF(Table1[[#This Row],[com_undefined]:[com_undefined]]=1,0,Table1[[#This Row],[o_co_financing]:[o_co_financing]]/SUM(Table1[[#This Row],[com_ghg_inventory]:[com_support_needed_and_received]])))</f>
        <v>20140</v>
      </c>
      <c r="AN14" s="4" cm="1">
        <f t="array" ref="AN14">IF(Table1[[#This Row],[com_mitigation]]="",0,IF(Table1[[#This Row],[com_undefined]:[com_undefined]]=1,0,Table1[[#This Row],[o_co_financing]:[o_co_financing]]/SUM(Table1[[#This Row],[com_ghg_inventory]:[com_support_needed_and_received]])))</f>
        <v>0</v>
      </c>
      <c r="AO14" s="4" cm="1">
        <f t="array" ref="AO14">IF(Table1[[#This Row],[com_climate_change_impacts_and_adaptation]]="",0,IF(Table1[[#This Row],[com_undefined]:[com_undefined]]=1,0,Table1[[#This Row],[o_co_financing]:[o_co_financing]]/SUM(Table1[[#This Row],[com_ghg_inventory]:[com_support_needed_and_received]])))</f>
        <v>0</v>
      </c>
      <c r="AP14" s="4" cm="1">
        <f t="array" ref="AP14">IF(Table1[[#This Row],[com_support_needed_and_received]]="",0,IF(Table1[[#This Row],[com_undefined]:[com_undefined]]=1,0,Table1[[#This Row],[o_co_financing]:[o_co_financing]]/SUM(Table1[[#This Row],[com_ghg_inventory]:[com_support_needed_and_received]])))</f>
        <v>0</v>
      </c>
      <c r="AQ14" s="4">
        <f>IF(Table1[[#This Row],[com_undefined]]=1,Table1[[#This Row],[o_co_financing]],0)</f>
        <v>0</v>
      </c>
      <c r="AR14" s="4" t="str">
        <f>IF(Table1[[#This Row],[o_gef_funding]]=SUM(Table1[[#This Row],[ghg_inventory_gef]:[undefined_gef]]),"Good", "Problem")</f>
        <v>Good</v>
      </c>
      <c r="AS14" s="4" t="str">
        <f>IF(Table1[[#This Row],[o_co_financing]]=SUM(Table1[[#This Row],[ghg_inventory_co_finance]:[undefined_co_finance]]),"Good", "Problem")</f>
        <v>Good</v>
      </c>
    </row>
    <row r="15" spans="1:45">
      <c r="A15" s="7">
        <v>2</v>
      </c>
      <c r="B15" s="8" t="s">
        <v>19</v>
      </c>
      <c r="C15" t="str">
        <f>VLOOKUP(Table1[[#This Row],[pif_id]], Table7[#All],2,FALSE)</f>
        <v>Africa</v>
      </c>
      <c r="D15" t="str">
        <f>VLOOKUP(Table1[[#This Row],[pif_id]], Table7[#All],3,FALSE)</f>
        <v>UNEP</v>
      </c>
      <c r="E15" t="str">
        <f>VLOOKUP(Table1[[#This Row],[pif_id]], Table7[#All],4,FALSE)</f>
        <v>2020</v>
      </c>
      <c r="F15" t="e">
        <f>VLOOKUP(Table1[[#This Row],[pif_id]], Table7[#All],5,FALSE)</f>
        <v>#REF!</v>
      </c>
      <c r="G15">
        <v>4</v>
      </c>
      <c r="H15" t="s">
        <v>154</v>
      </c>
      <c r="M15">
        <f>IF(SUM(Table1[[#This Row],[c_ghg_inventory]:[c_support_needed_and_received]])=0,1,"")</f>
        <v>1</v>
      </c>
      <c r="N15" s="6">
        <v>1597500</v>
      </c>
      <c r="O15" s="6">
        <v>311000</v>
      </c>
      <c r="P15" s="6">
        <f>N15/SUM(Table1[[#This Row],[c_ghg_inventory]:[c_undefined]])</f>
        <v>1597500</v>
      </c>
      <c r="Q15" s="6">
        <f>O15/SUM(Table1[[#This Row],[c_ghg_inventory]:[c_undefined]])</f>
        <v>311000</v>
      </c>
      <c r="R15">
        <v>12</v>
      </c>
      <c r="S15" s="9" t="s">
        <v>157</v>
      </c>
      <c r="U15">
        <v>1</v>
      </c>
      <c r="V15">
        <v>1</v>
      </c>
      <c r="W15">
        <v>1</v>
      </c>
      <c r="X15" s="4" t="str">
        <f>IF(SUM(Table1[[#This Row],[o_ghg_inventory ]:[o_support_needed_and_received]])=0,1,"")</f>
        <v/>
      </c>
      <c r="Y15" s="34">
        <v>425500</v>
      </c>
      <c r="Z15" s="34">
        <v>208500</v>
      </c>
      <c r="AA15" s="5">
        <f>Table1[[#This Row],[o_gef_funding]]/SUM(Table1[[#This Row],[o_ghg_inventory ]:[o_undefined]])</f>
        <v>141833.33333333334</v>
      </c>
      <c r="AB15" s="5">
        <f>Table1[[#This Row],[o_co_financing]]/SUM(Table1[[#This Row],[o_ghg_inventory ]:[o_undefined]])</f>
        <v>69500</v>
      </c>
      <c r="AC15" s="4" t="str" cm="1">
        <f t="array" ref="AC15">IF(Table1[[#This Row],[o_ghg_inventory ]]="",IF(AND(Table1[[#This Row],[o_undefined]:[o_undefined]]=1,Table1[[#This Row],[c_ghg_inventory]]=1),1,""),1)</f>
        <v/>
      </c>
      <c r="AD15" s="4" cm="1">
        <f t="array" ref="AD15">IF(Table1[[#This Row],[o_mitigation ]]="",IF(AND(Table1[[#This Row],[o_undefined]:[o_undefined]]=1,Table1[[#This Row],[c_mitigation]]=1),1,""),1)</f>
        <v>1</v>
      </c>
      <c r="AE15" s="4" cm="1">
        <f t="array" ref="AE15">IF(Table1[[#This Row],[o_climate_change_impacts_and_adaptation ]]="",IF(AND(Table1[[#This Row],[o_undefined]:[o_undefined]]=1,Table1[[#This Row],[c_climate_change_impacts_and_adaptation]]=1),1,""),1)</f>
        <v>1</v>
      </c>
      <c r="AF15" s="4" cm="1">
        <f t="array" ref="AF15">IF(Table1[[#This Row],[o_support_needed_and_received]]="",IF(AND(Table1[[#This Row],[o_undefined]:[o_undefined]]=1,Table1[[#This Row],[c_support_needed_and_received]]=1),1,""),1)</f>
        <v>1</v>
      </c>
      <c r="AG15" s="4" t="str">
        <f>IF(SUM(Table1[[#This Row],[com_ghg_inventory]:[com_support_needed_and_received]])=0,1,"")</f>
        <v/>
      </c>
      <c r="AH15" s="4" cm="1">
        <f t="array" ref="AH15">IF(Table1[[#This Row],[com_ghg_inventory]]="",0,IF(Table1[[#This Row],[com_undefined]:[com_undefined]]=1,0,Table1[[#This Row],[o_gef_funding]:[o_gef_funding]]/SUM(Table1[[#This Row],[com_ghg_inventory]:[com_support_needed_and_received]])))</f>
        <v>0</v>
      </c>
      <c r="AI15" s="4" cm="1">
        <f t="array" ref="AI15">IF(Table1[[#This Row],[com_mitigation]]="",0,IF(Table1[[#This Row],[com_undefined]:[com_undefined]]=1,0,Table1[[#This Row],[o_gef_funding]:[o_gef_funding]]/SUM(Table1[[#This Row],[com_ghg_inventory]:[com_support_needed_and_received]])))</f>
        <v>141833.33333333334</v>
      </c>
      <c r="AJ15" s="4" cm="1">
        <f t="array" ref="AJ15">IF(Table1[[#This Row],[com_climate_change_impacts_and_adaptation]]="",0,IF(Table1[[#This Row],[com_undefined]:[com_undefined]]=1,0,Table1[[#This Row],[o_gef_funding]:[o_gef_funding]]/SUM(Table1[[#This Row],[com_ghg_inventory]:[com_support_needed_and_received]])))</f>
        <v>141833.33333333334</v>
      </c>
      <c r="AK15" s="4" cm="1">
        <f t="array" ref="AK15">IF(Table1[[#This Row],[com_support_needed_and_received]]="",0,IF(Table1[[#This Row],[com_undefined]:[com_undefined]]=1,0,Table1[[#This Row],[o_gef_funding]:[o_gef_funding]]/SUM(Table1[[#This Row],[com_ghg_inventory]:[com_support_needed_and_received]])))</f>
        <v>141833.33333333334</v>
      </c>
      <c r="AL15" s="4">
        <f>IF(Table1[[#This Row],[com_undefined]]=1,Table1[[#This Row],[o_gef_funding]],0)</f>
        <v>0</v>
      </c>
      <c r="AM15" s="4" cm="1">
        <f t="array" ref="AM15">IF(Table1[[#This Row],[com_ghg_inventory]]="",0,IF(Table1[[#This Row],[com_undefined]:[com_undefined]]=1,0,Table1[[#This Row],[o_co_financing]:[o_co_financing]]/SUM(Table1[[#This Row],[com_ghg_inventory]:[com_support_needed_and_received]])))</f>
        <v>0</v>
      </c>
      <c r="AN15" s="4" cm="1">
        <f t="array" ref="AN15">IF(Table1[[#This Row],[com_mitigation]]="",0,IF(Table1[[#This Row],[com_undefined]:[com_undefined]]=1,0,Table1[[#This Row],[o_co_financing]:[o_co_financing]]/SUM(Table1[[#This Row],[com_ghg_inventory]:[com_support_needed_and_received]])))</f>
        <v>69500</v>
      </c>
      <c r="AO15" s="4" cm="1">
        <f t="array" ref="AO15">IF(Table1[[#This Row],[com_climate_change_impacts_and_adaptation]]="",0,IF(Table1[[#This Row],[com_undefined]:[com_undefined]]=1,0,Table1[[#This Row],[o_co_financing]:[o_co_financing]]/SUM(Table1[[#This Row],[com_ghg_inventory]:[com_support_needed_and_received]])))</f>
        <v>69500</v>
      </c>
      <c r="AP15" s="4" cm="1">
        <f t="array" ref="AP15">IF(Table1[[#This Row],[com_support_needed_and_received]]="",0,IF(Table1[[#This Row],[com_undefined]:[com_undefined]]=1,0,Table1[[#This Row],[o_co_financing]:[o_co_financing]]/SUM(Table1[[#This Row],[com_ghg_inventory]:[com_support_needed_and_received]])))</f>
        <v>69500</v>
      </c>
      <c r="AQ15" s="4">
        <f>IF(Table1[[#This Row],[com_undefined]]=1,Table1[[#This Row],[o_co_financing]],0)</f>
        <v>0</v>
      </c>
      <c r="AR15" s="4" t="str">
        <f>IF(Table1[[#This Row],[o_gef_funding]]=SUM(Table1[[#This Row],[ghg_inventory_gef]:[undefined_gef]]),"Good", "Problem")</f>
        <v>Good</v>
      </c>
      <c r="AS15" s="4" t="str">
        <f>IF(Table1[[#This Row],[o_co_financing]]=SUM(Table1[[#This Row],[ghg_inventory_co_finance]:[undefined_co_finance]]),"Good", "Problem")</f>
        <v>Good</v>
      </c>
    </row>
    <row r="16" spans="1:45">
      <c r="A16" s="7">
        <v>2</v>
      </c>
      <c r="B16" s="8" t="s">
        <v>19</v>
      </c>
      <c r="C16" t="str">
        <f>VLOOKUP(Table1[[#This Row],[pif_id]], Table7[#All],2,FALSE)</f>
        <v>Africa</v>
      </c>
      <c r="D16" t="str">
        <f>VLOOKUP(Table1[[#This Row],[pif_id]], Table7[#All],3,FALSE)</f>
        <v>UNEP</v>
      </c>
      <c r="E16" t="str">
        <f>VLOOKUP(Table1[[#This Row],[pif_id]], Table7[#All],4,FALSE)</f>
        <v>2020</v>
      </c>
      <c r="F16" t="e">
        <f>VLOOKUP(Table1[[#This Row],[pif_id]], Table7[#All],5,FALSE)</f>
        <v>#REF!</v>
      </c>
      <c r="G16">
        <v>4</v>
      </c>
      <c r="H16" t="s">
        <v>154</v>
      </c>
      <c r="M16">
        <f>IF(SUM(Table1[[#This Row],[c_ghg_inventory]:[c_support_needed_and_received]])=0,1,"")</f>
        <v>1</v>
      </c>
      <c r="N16" s="6">
        <v>1597500</v>
      </c>
      <c r="O16" s="6">
        <v>311000</v>
      </c>
      <c r="P16" s="6">
        <f>N16/SUM(Table1[[#This Row],[c_ghg_inventory]:[c_undefined]])</f>
        <v>1597500</v>
      </c>
      <c r="Q16" s="6">
        <f>O16/SUM(Table1[[#This Row],[c_ghg_inventory]:[c_undefined]])</f>
        <v>311000</v>
      </c>
      <c r="R16">
        <v>13</v>
      </c>
      <c r="S16" s="9" t="s">
        <v>158</v>
      </c>
      <c r="X16" s="4">
        <f>IF(SUM(Table1[[#This Row],[o_ghg_inventory ]:[o_support_needed_and_received]])=0,1,"")</f>
        <v>1</v>
      </c>
      <c r="Y16" s="34">
        <v>200860</v>
      </c>
      <c r="Z16" s="34">
        <v>500</v>
      </c>
      <c r="AA16" s="5">
        <f>Table1[[#This Row],[o_gef_funding]]/SUM(Table1[[#This Row],[o_ghg_inventory ]:[o_undefined]])</f>
        <v>200860</v>
      </c>
      <c r="AB16" s="5">
        <f>Table1[[#This Row],[o_co_financing]]/SUM(Table1[[#This Row],[o_ghg_inventory ]:[o_undefined]])</f>
        <v>500</v>
      </c>
      <c r="AC16" s="4" t="str" cm="1">
        <f t="array" ref="AC16">IF(Table1[[#This Row],[o_ghg_inventory ]]="",IF(AND(Table1[[#This Row],[o_undefined]:[o_undefined]]=1,Table1[[#This Row],[c_ghg_inventory]]=1),1,""),1)</f>
        <v/>
      </c>
      <c r="AD16" s="4" t="str" cm="1">
        <f t="array" ref="AD16">IF(Table1[[#This Row],[o_mitigation ]]="",IF(AND(Table1[[#This Row],[o_undefined]:[o_undefined]]=1,Table1[[#This Row],[c_mitigation]]=1),1,""),1)</f>
        <v/>
      </c>
      <c r="AE16" s="4" t="str" cm="1">
        <f t="array" ref="AE16">IF(Table1[[#This Row],[o_climate_change_impacts_and_adaptation ]]="",IF(AND(Table1[[#This Row],[o_undefined]:[o_undefined]]=1,Table1[[#This Row],[c_climate_change_impacts_and_adaptation]]=1),1,""),1)</f>
        <v/>
      </c>
      <c r="AF16" s="4" t="str" cm="1">
        <f t="array" ref="AF16">IF(Table1[[#This Row],[o_support_needed_and_received]]="",IF(AND(Table1[[#This Row],[o_undefined]:[o_undefined]]=1,Table1[[#This Row],[c_support_needed_and_received]]=1),1,""),1)</f>
        <v/>
      </c>
      <c r="AG16" s="4">
        <f>IF(SUM(Table1[[#This Row],[com_ghg_inventory]:[com_support_needed_and_received]])=0,1,"")</f>
        <v>1</v>
      </c>
      <c r="AH16" s="4" cm="1">
        <f t="array" ref="AH16">IF(Table1[[#This Row],[com_ghg_inventory]]="",0,IF(Table1[[#This Row],[com_undefined]:[com_undefined]]=1,0,Table1[[#This Row],[o_gef_funding]:[o_gef_funding]]/SUM(Table1[[#This Row],[com_ghg_inventory]:[com_support_needed_and_received]])))</f>
        <v>0</v>
      </c>
      <c r="AI16" s="4" cm="1">
        <f t="array" ref="AI16">IF(Table1[[#This Row],[com_mitigation]]="",0,IF(Table1[[#This Row],[com_undefined]:[com_undefined]]=1,0,Table1[[#This Row],[o_gef_funding]:[o_gef_funding]]/SUM(Table1[[#This Row],[com_ghg_inventory]:[com_support_needed_and_received]])))</f>
        <v>0</v>
      </c>
      <c r="AJ16" s="4" cm="1">
        <f t="array" ref="AJ16">IF(Table1[[#This Row],[com_climate_change_impacts_and_adaptation]]="",0,IF(Table1[[#This Row],[com_undefined]:[com_undefined]]=1,0,Table1[[#This Row],[o_gef_funding]:[o_gef_funding]]/SUM(Table1[[#This Row],[com_ghg_inventory]:[com_support_needed_and_received]])))</f>
        <v>0</v>
      </c>
      <c r="AK16" s="4" cm="1">
        <f t="array" ref="AK16">IF(Table1[[#This Row],[com_support_needed_and_received]]="",0,IF(Table1[[#This Row],[com_undefined]:[com_undefined]]=1,0,Table1[[#This Row],[o_gef_funding]:[o_gef_funding]]/SUM(Table1[[#This Row],[com_ghg_inventory]:[com_support_needed_and_received]])))</f>
        <v>0</v>
      </c>
      <c r="AL16" s="4">
        <f>IF(Table1[[#This Row],[com_undefined]]=1,Table1[[#This Row],[o_gef_funding]],0)</f>
        <v>200860</v>
      </c>
      <c r="AM16" s="4" cm="1">
        <f t="array" ref="AM16">IF(Table1[[#This Row],[com_ghg_inventory]]="",0,IF(Table1[[#This Row],[com_undefined]:[com_undefined]]=1,0,Table1[[#This Row],[o_co_financing]:[o_co_financing]]/SUM(Table1[[#This Row],[com_ghg_inventory]:[com_support_needed_and_received]])))</f>
        <v>0</v>
      </c>
      <c r="AN16" s="4" cm="1">
        <f t="array" ref="AN16">IF(Table1[[#This Row],[com_mitigation]]="",0,IF(Table1[[#This Row],[com_undefined]:[com_undefined]]=1,0,Table1[[#This Row],[o_co_financing]:[o_co_financing]]/SUM(Table1[[#This Row],[com_ghg_inventory]:[com_support_needed_and_received]])))</f>
        <v>0</v>
      </c>
      <c r="AO16" s="4" cm="1">
        <f t="array" ref="AO16">IF(Table1[[#This Row],[com_climate_change_impacts_and_adaptation]]="",0,IF(Table1[[#This Row],[com_undefined]:[com_undefined]]=1,0,Table1[[#This Row],[o_co_financing]:[o_co_financing]]/SUM(Table1[[#This Row],[com_ghg_inventory]:[com_support_needed_and_received]])))</f>
        <v>0</v>
      </c>
      <c r="AP16" s="4" cm="1">
        <f t="array" ref="AP16">IF(Table1[[#This Row],[com_support_needed_and_received]]="",0,IF(Table1[[#This Row],[com_undefined]:[com_undefined]]=1,0,Table1[[#This Row],[o_co_financing]:[o_co_financing]]/SUM(Table1[[#This Row],[com_ghg_inventory]:[com_support_needed_and_received]])))</f>
        <v>0</v>
      </c>
      <c r="AQ16" s="4">
        <f>IF(Table1[[#This Row],[com_undefined]]=1,Table1[[#This Row],[o_co_financing]],0)</f>
        <v>500</v>
      </c>
      <c r="AR16" s="4" t="str">
        <f>IF(Table1[[#This Row],[o_gef_funding]]=SUM(Table1[[#This Row],[ghg_inventory_gef]:[undefined_gef]]),"Good", "Problem")</f>
        <v>Good</v>
      </c>
      <c r="AS16" s="4" t="str">
        <f>IF(Table1[[#This Row],[o_co_financing]]=SUM(Table1[[#This Row],[ghg_inventory_co_finance]:[undefined_co_finance]]),"Good", "Problem")</f>
        <v>Good</v>
      </c>
    </row>
    <row r="17" spans="1:45">
      <c r="A17" s="2">
        <v>3</v>
      </c>
      <c r="B17" t="s">
        <v>159</v>
      </c>
      <c r="C17" t="str">
        <f>VLOOKUP(Table1[[#This Row],[pif_id]], Table7[#All],2,FALSE)</f>
        <v>Global</v>
      </c>
      <c r="D17" t="str">
        <f>VLOOKUP(Table1[[#This Row],[pif_id]], Table7[#All],3,FALSE)</f>
        <v>FAO</v>
      </c>
      <c r="E17" t="str">
        <f>VLOOKUP(Table1[[#This Row],[pif_id]], Table7[#All],4,FALSE)</f>
        <v>2017</v>
      </c>
      <c r="F17" t="e">
        <f>VLOOKUP(Table1[[#This Row],[pif_id]], Table7[#All],5,FALSE)</f>
        <v>#REF!</v>
      </c>
      <c r="G17">
        <v>5</v>
      </c>
      <c r="H17" t="s">
        <v>160</v>
      </c>
      <c r="M17">
        <f>IF(SUM(Table1[[#This Row],[c_ghg_inventory]:[c_support_needed_and_received]])=0,1,"")</f>
        <v>1</v>
      </c>
      <c r="N17">
        <v>250000</v>
      </c>
      <c r="O17">
        <v>500000</v>
      </c>
      <c r="P17" s="6">
        <f>N17/SUM(Table1[[#This Row],[c_ghg_inventory]:[c_undefined]])</f>
        <v>250000</v>
      </c>
      <c r="Q17" s="6">
        <f>O17/SUM(Table1[[#This Row],[c_ghg_inventory]:[c_undefined]])</f>
        <v>500000</v>
      </c>
      <c r="R17">
        <v>14</v>
      </c>
      <c r="S17" t="s">
        <v>161</v>
      </c>
      <c r="X17" s="4">
        <f>IF(SUM(Table1[[#This Row],[o_ghg_inventory ]:[o_support_needed_and_received]])=0,1,"")</f>
        <v>1</v>
      </c>
      <c r="Y17" s="10">
        <v>62500</v>
      </c>
      <c r="Z17" s="10">
        <v>125000</v>
      </c>
      <c r="AA17" s="5">
        <f>Table1[[#This Row],[o_gef_funding]]/SUM(Table1[[#This Row],[o_ghg_inventory ]:[o_undefined]])</f>
        <v>62500</v>
      </c>
      <c r="AB17" s="5">
        <f>Table1[[#This Row],[o_co_financing]]/SUM(Table1[[#This Row],[o_ghg_inventory ]:[o_undefined]])</f>
        <v>125000</v>
      </c>
      <c r="AC17" s="4" t="str" cm="1">
        <f t="array" ref="AC17">IF(Table1[[#This Row],[o_ghg_inventory ]]="",IF(AND(Table1[[#This Row],[o_undefined]:[o_undefined]]=1,Table1[[#This Row],[c_ghg_inventory]]=1),1,""),1)</f>
        <v/>
      </c>
      <c r="AD17" s="4" t="str" cm="1">
        <f t="array" ref="AD17">IF(Table1[[#This Row],[o_mitigation ]]="",IF(AND(Table1[[#This Row],[o_undefined]:[o_undefined]]=1,Table1[[#This Row],[c_mitigation]]=1),1,""),1)</f>
        <v/>
      </c>
      <c r="AE17" s="4" t="str" cm="1">
        <f t="array" ref="AE17">IF(Table1[[#This Row],[o_climate_change_impacts_and_adaptation ]]="",IF(AND(Table1[[#This Row],[o_undefined]:[o_undefined]]=1,Table1[[#This Row],[c_climate_change_impacts_and_adaptation]]=1),1,""),1)</f>
        <v/>
      </c>
      <c r="AF17" s="4" t="str" cm="1">
        <f t="array" ref="AF17">IF(Table1[[#This Row],[o_support_needed_and_received]]="",IF(AND(Table1[[#This Row],[o_undefined]:[o_undefined]]=1,Table1[[#This Row],[c_support_needed_and_received]]=1),1,""),1)</f>
        <v/>
      </c>
      <c r="AG17" s="4">
        <f>IF(SUM(Table1[[#This Row],[com_ghg_inventory]:[com_support_needed_and_received]])=0,1,"")</f>
        <v>1</v>
      </c>
      <c r="AH17" s="4" cm="1">
        <f t="array" ref="AH17">IF(Table1[[#This Row],[com_ghg_inventory]]="",0,IF(Table1[[#This Row],[com_undefined]:[com_undefined]]=1,0,Table1[[#This Row],[o_gef_funding]:[o_gef_funding]]/SUM(Table1[[#This Row],[com_ghg_inventory]:[com_support_needed_and_received]])))</f>
        <v>0</v>
      </c>
      <c r="AI17" s="4" cm="1">
        <f t="array" ref="AI17">IF(Table1[[#This Row],[com_mitigation]]="",0,IF(Table1[[#This Row],[com_undefined]:[com_undefined]]=1,0,Table1[[#This Row],[o_gef_funding]:[o_gef_funding]]/SUM(Table1[[#This Row],[com_ghg_inventory]:[com_support_needed_and_received]])))</f>
        <v>0</v>
      </c>
      <c r="AJ17" s="4" cm="1">
        <f t="array" ref="AJ17">IF(Table1[[#This Row],[com_climate_change_impacts_and_adaptation]]="",0,IF(Table1[[#This Row],[com_undefined]:[com_undefined]]=1,0,Table1[[#This Row],[o_gef_funding]:[o_gef_funding]]/SUM(Table1[[#This Row],[com_ghg_inventory]:[com_support_needed_and_received]])))</f>
        <v>0</v>
      </c>
      <c r="AK17" s="4" cm="1">
        <f t="array" ref="AK17">IF(Table1[[#This Row],[com_support_needed_and_received]]="",0,IF(Table1[[#This Row],[com_undefined]:[com_undefined]]=1,0,Table1[[#This Row],[o_gef_funding]:[o_gef_funding]]/SUM(Table1[[#This Row],[com_ghg_inventory]:[com_support_needed_and_received]])))</f>
        <v>0</v>
      </c>
      <c r="AL17" s="4">
        <f>IF(Table1[[#This Row],[com_undefined]]=1,Table1[[#This Row],[o_gef_funding]],0)</f>
        <v>62500</v>
      </c>
      <c r="AM17" s="4" cm="1">
        <f t="array" ref="AM17">IF(Table1[[#This Row],[com_ghg_inventory]]="",0,IF(Table1[[#This Row],[com_undefined]:[com_undefined]]=1,0,Table1[[#This Row],[o_co_financing]:[o_co_financing]]/SUM(Table1[[#This Row],[com_ghg_inventory]:[com_support_needed_and_received]])))</f>
        <v>0</v>
      </c>
      <c r="AN17" s="4" cm="1">
        <f t="array" ref="AN17">IF(Table1[[#This Row],[com_mitigation]]="",0,IF(Table1[[#This Row],[com_undefined]:[com_undefined]]=1,0,Table1[[#This Row],[o_co_financing]:[o_co_financing]]/SUM(Table1[[#This Row],[com_ghg_inventory]:[com_support_needed_and_received]])))</f>
        <v>0</v>
      </c>
      <c r="AO17" s="4" cm="1">
        <f t="array" ref="AO17">IF(Table1[[#This Row],[com_climate_change_impacts_and_adaptation]]="",0,IF(Table1[[#This Row],[com_undefined]:[com_undefined]]=1,0,Table1[[#This Row],[o_co_financing]:[o_co_financing]]/SUM(Table1[[#This Row],[com_ghg_inventory]:[com_support_needed_and_received]])))</f>
        <v>0</v>
      </c>
      <c r="AP17" s="4" cm="1">
        <f t="array" ref="AP17">IF(Table1[[#This Row],[com_support_needed_and_received]]="",0,IF(Table1[[#This Row],[com_undefined]:[com_undefined]]=1,0,Table1[[#This Row],[o_co_financing]:[o_co_financing]]/SUM(Table1[[#This Row],[com_ghg_inventory]:[com_support_needed_and_received]])))</f>
        <v>0</v>
      </c>
      <c r="AQ17" s="4">
        <f>IF(Table1[[#This Row],[com_undefined]]=1,Table1[[#This Row],[o_co_financing]],0)</f>
        <v>125000</v>
      </c>
      <c r="AR17" s="4" t="str">
        <f>IF(Table1[[#This Row],[o_gef_funding]]=SUM(Table1[[#This Row],[ghg_inventory_gef]:[undefined_gef]]),"Good", "Problem")</f>
        <v>Good</v>
      </c>
      <c r="AS17" s="4" t="str">
        <f>IF(Table1[[#This Row],[o_co_financing]]=SUM(Table1[[#This Row],[ghg_inventory_co_finance]:[undefined_co_finance]]),"Good", "Problem")</f>
        <v>Good</v>
      </c>
    </row>
    <row r="18" spans="1:45">
      <c r="A18" s="2">
        <v>3</v>
      </c>
      <c r="B18" t="s">
        <v>159</v>
      </c>
      <c r="C18" t="str">
        <f>VLOOKUP(Table1[[#This Row],[pif_id]], Table7[#All],2,FALSE)</f>
        <v>Global</v>
      </c>
      <c r="D18" t="str">
        <f>VLOOKUP(Table1[[#This Row],[pif_id]], Table7[#All],3,FALSE)</f>
        <v>FAO</v>
      </c>
      <c r="E18" t="str">
        <f>VLOOKUP(Table1[[#This Row],[pif_id]], Table7[#All],4,FALSE)</f>
        <v>2017</v>
      </c>
      <c r="F18" t="e">
        <f>VLOOKUP(Table1[[#This Row],[pif_id]], Table7[#All],5,FALSE)</f>
        <v>#REF!</v>
      </c>
      <c r="G18">
        <v>5</v>
      </c>
      <c r="H18" t="s">
        <v>160</v>
      </c>
      <c r="M18">
        <f>IF(SUM(Table1[[#This Row],[c_ghg_inventory]:[c_support_needed_and_received]])=0,1,"")</f>
        <v>1</v>
      </c>
      <c r="N18">
        <v>250000</v>
      </c>
      <c r="O18">
        <v>500000</v>
      </c>
      <c r="P18" s="6">
        <f>N18/SUM(Table1[[#This Row],[c_ghg_inventory]:[c_undefined]])</f>
        <v>250000</v>
      </c>
      <c r="Q18" s="6">
        <f>O18/SUM(Table1[[#This Row],[c_ghg_inventory]:[c_undefined]])</f>
        <v>500000</v>
      </c>
      <c r="R18">
        <v>15</v>
      </c>
      <c r="S18" t="s">
        <v>162</v>
      </c>
      <c r="X18" s="4">
        <f>IF(SUM(Table1[[#This Row],[o_ghg_inventory ]:[o_support_needed_and_received]])=0,1,"")</f>
        <v>1</v>
      </c>
      <c r="Y18" s="10">
        <v>62500</v>
      </c>
      <c r="Z18" s="10">
        <v>125000</v>
      </c>
      <c r="AA18" s="5">
        <f>Table1[[#This Row],[o_gef_funding]]/SUM(Table1[[#This Row],[o_ghg_inventory ]:[o_undefined]])</f>
        <v>62500</v>
      </c>
      <c r="AB18" s="5">
        <f>Table1[[#This Row],[o_co_financing]]/SUM(Table1[[#This Row],[o_ghg_inventory ]:[o_undefined]])</f>
        <v>125000</v>
      </c>
      <c r="AC18" s="4" t="str" cm="1">
        <f t="array" ref="AC18">IF(Table1[[#This Row],[o_ghg_inventory ]]="",IF(AND(Table1[[#This Row],[o_undefined]:[o_undefined]]=1,Table1[[#This Row],[c_ghg_inventory]]=1),1,""),1)</f>
        <v/>
      </c>
      <c r="AD18" s="4" t="str" cm="1">
        <f t="array" ref="AD18">IF(Table1[[#This Row],[o_mitigation ]]="",IF(AND(Table1[[#This Row],[o_undefined]:[o_undefined]]=1,Table1[[#This Row],[c_mitigation]]=1),1,""),1)</f>
        <v/>
      </c>
      <c r="AE18" s="4" t="str" cm="1">
        <f t="array" ref="AE18">IF(Table1[[#This Row],[o_climate_change_impacts_and_adaptation ]]="",IF(AND(Table1[[#This Row],[o_undefined]:[o_undefined]]=1,Table1[[#This Row],[c_climate_change_impacts_and_adaptation]]=1),1,""),1)</f>
        <v/>
      </c>
      <c r="AF18" s="4" t="str" cm="1">
        <f t="array" ref="AF18">IF(Table1[[#This Row],[o_support_needed_and_received]]="",IF(AND(Table1[[#This Row],[o_undefined]:[o_undefined]]=1,Table1[[#This Row],[c_support_needed_and_received]]=1),1,""),1)</f>
        <v/>
      </c>
      <c r="AG18" s="4">
        <f>IF(SUM(Table1[[#This Row],[com_ghg_inventory]:[com_support_needed_and_received]])=0,1,"")</f>
        <v>1</v>
      </c>
      <c r="AH18" s="4" cm="1">
        <f t="array" ref="AH18">IF(Table1[[#This Row],[com_ghg_inventory]]="",0,IF(Table1[[#This Row],[com_undefined]:[com_undefined]]=1,0,Table1[[#This Row],[o_gef_funding]:[o_gef_funding]]/SUM(Table1[[#This Row],[com_ghg_inventory]:[com_support_needed_and_received]])))</f>
        <v>0</v>
      </c>
      <c r="AI18" s="4" cm="1">
        <f t="array" ref="AI18">IF(Table1[[#This Row],[com_mitigation]]="",0,IF(Table1[[#This Row],[com_undefined]:[com_undefined]]=1,0,Table1[[#This Row],[o_gef_funding]:[o_gef_funding]]/SUM(Table1[[#This Row],[com_ghg_inventory]:[com_support_needed_and_received]])))</f>
        <v>0</v>
      </c>
      <c r="AJ18" s="4" cm="1">
        <f t="array" ref="AJ18">IF(Table1[[#This Row],[com_climate_change_impacts_and_adaptation]]="",0,IF(Table1[[#This Row],[com_undefined]:[com_undefined]]=1,0,Table1[[#This Row],[o_gef_funding]:[o_gef_funding]]/SUM(Table1[[#This Row],[com_ghg_inventory]:[com_support_needed_and_received]])))</f>
        <v>0</v>
      </c>
      <c r="AK18" s="4" cm="1">
        <f t="array" ref="AK18">IF(Table1[[#This Row],[com_support_needed_and_received]]="",0,IF(Table1[[#This Row],[com_undefined]:[com_undefined]]=1,0,Table1[[#This Row],[o_gef_funding]:[o_gef_funding]]/SUM(Table1[[#This Row],[com_ghg_inventory]:[com_support_needed_and_received]])))</f>
        <v>0</v>
      </c>
      <c r="AL18" s="4">
        <f>IF(Table1[[#This Row],[com_undefined]]=1,Table1[[#This Row],[o_gef_funding]],0)</f>
        <v>62500</v>
      </c>
      <c r="AM18" s="4" cm="1">
        <f t="array" ref="AM18">IF(Table1[[#This Row],[com_ghg_inventory]]="",0,IF(Table1[[#This Row],[com_undefined]:[com_undefined]]=1,0,Table1[[#This Row],[o_co_financing]:[o_co_financing]]/SUM(Table1[[#This Row],[com_ghg_inventory]:[com_support_needed_and_received]])))</f>
        <v>0</v>
      </c>
      <c r="AN18" s="4" cm="1">
        <f t="array" ref="AN18">IF(Table1[[#This Row],[com_mitigation]]="",0,IF(Table1[[#This Row],[com_undefined]:[com_undefined]]=1,0,Table1[[#This Row],[o_co_financing]:[o_co_financing]]/SUM(Table1[[#This Row],[com_ghg_inventory]:[com_support_needed_and_received]])))</f>
        <v>0</v>
      </c>
      <c r="AO18" s="4" cm="1">
        <f t="array" ref="AO18">IF(Table1[[#This Row],[com_climate_change_impacts_and_adaptation]]="",0,IF(Table1[[#This Row],[com_undefined]:[com_undefined]]=1,0,Table1[[#This Row],[o_co_financing]:[o_co_financing]]/SUM(Table1[[#This Row],[com_ghg_inventory]:[com_support_needed_and_received]])))</f>
        <v>0</v>
      </c>
      <c r="AP18" s="4" cm="1">
        <f t="array" ref="AP18">IF(Table1[[#This Row],[com_support_needed_and_received]]="",0,IF(Table1[[#This Row],[com_undefined]:[com_undefined]]=1,0,Table1[[#This Row],[o_co_financing]:[o_co_financing]]/SUM(Table1[[#This Row],[com_ghg_inventory]:[com_support_needed_and_received]])))</f>
        <v>0</v>
      </c>
      <c r="AQ18" s="4">
        <f>IF(Table1[[#This Row],[com_undefined]]=1,Table1[[#This Row],[o_co_financing]],0)</f>
        <v>125000</v>
      </c>
      <c r="AR18" s="4" t="str">
        <f>IF(Table1[[#This Row],[o_gef_funding]]=SUM(Table1[[#This Row],[ghg_inventory_gef]:[undefined_gef]]),"Good", "Problem")</f>
        <v>Good</v>
      </c>
      <c r="AS18" s="4" t="str">
        <f>IF(Table1[[#This Row],[o_co_financing]]=SUM(Table1[[#This Row],[ghg_inventory_co_finance]:[undefined_co_finance]]),"Good", "Problem")</f>
        <v>Good</v>
      </c>
    </row>
    <row r="19" spans="1:45">
      <c r="A19" s="2">
        <v>3</v>
      </c>
      <c r="B19" t="s">
        <v>159</v>
      </c>
      <c r="C19" t="str">
        <f>VLOOKUP(Table1[[#This Row],[pif_id]], Table7[#All],2,FALSE)</f>
        <v>Global</v>
      </c>
      <c r="D19" t="str">
        <f>VLOOKUP(Table1[[#This Row],[pif_id]], Table7[#All],3,FALSE)</f>
        <v>FAO</v>
      </c>
      <c r="E19" t="str">
        <f>VLOOKUP(Table1[[#This Row],[pif_id]], Table7[#All],4,FALSE)</f>
        <v>2017</v>
      </c>
      <c r="F19" t="e">
        <f>VLOOKUP(Table1[[#This Row],[pif_id]], Table7[#All],5,FALSE)</f>
        <v>#REF!</v>
      </c>
      <c r="G19">
        <v>5</v>
      </c>
      <c r="H19" t="s">
        <v>160</v>
      </c>
      <c r="M19">
        <f>IF(SUM(Table1[[#This Row],[c_ghg_inventory]:[c_support_needed_and_received]])=0,1,"")</f>
        <v>1</v>
      </c>
      <c r="N19">
        <v>250000</v>
      </c>
      <c r="O19">
        <v>500000</v>
      </c>
      <c r="P19" s="6">
        <f>N19/SUM(Table1[[#This Row],[c_ghg_inventory]:[c_undefined]])</f>
        <v>250000</v>
      </c>
      <c r="Q19" s="6">
        <f>O19/SUM(Table1[[#This Row],[c_ghg_inventory]:[c_undefined]])</f>
        <v>500000</v>
      </c>
      <c r="R19">
        <v>16</v>
      </c>
      <c r="S19" t="s">
        <v>163</v>
      </c>
      <c r="X19" s="4">
        <f>IF(SUM(Table1[[#This Row],[o_ghg_inventory ]:[o_support_needed_and_received]])=0,1,"")</f>
        <v>1</v>
      </c>
      <c r="Y19" s="10">
        <v>62500</v>
      </c>
      <c r="Z19" s="10">
        <v>125000</v>
      </c>
      <c r="AA19" s="5">
        <f>Table1[[#This Row],[o_gef_funding]]/SUM(Table1[[#This Row],[o_ghg_inventory ]:[o_undefined]])</f>
        <v>62500</v>
      </c>
      <c r="AB19" s="5">
        <f>Table1[[#This Row],[o_co_financing]]/SUM(Table1[[#This Row],[o_ghg_inventory ]:[o_undefined]])</f>
        <v>125000</v>
      </c>
      <c r="AC19" s="4" t="str" cm="1">
        <f t="array" ref="AC19">IF(Table1[[#This Row],[o_ghg_inventory ]]="",IF(AND(Table1[[#This Row],[o_undefined]:[o_undefined]]=1,Table1[[#This Row],[c_ghg_inventory]]=1),1,""),1)</f>
        <v/>
      </c>
      <c r="AD19" s="4" t="str" cm="1">
        <f t="array" ref="AD19">IF(Table1[[#This Row],[o_mitigation ]]="",IF(AND(Table1[[#This Row],[o_undefined]:[o_undefined]]=1,Table1[[#This Row],[c_mitigation]]=1),1,""),1)</f>
        <v/>
      </c>
      <c r="AE19" s="4" t="str" cm="1">
        <f t="array" ref="AE19">IF(Table1[[#This Row],[o_climate_change_impacts_and_adaptation ]]="",IF(AND(Table1[[#This Row],[o_undefined]:[o_undefined]]=1,Table1[[#This Row],[c_climate_change_impacts_and_adaptation]]=1),1,""),1)</f>
        <v/>
      </c>
      <c r="AF19" s="4" t="str" cm="1">
        <f t="array" ref="AF19">IF(Table1[[#This Row],[o_support_needed_and_received]]="",IF(AND(Table1[[#This Row],[o_undefined]:[o_undefined]]=1,Table1[[#This Row],[c_support_needed_and_received]]=1),1,""),1)</f>
        <v/>
      </c>
      <c r="AG19" s="4">
        <f>IF(SUM(Table1[[#This Row],[com_ghg_inventory]:[com_support_needed_and_received]])=0,1,"")</f>
        <v>1</v>
      </c>
      <c r="AH19" s="4" cm="1">
        <f t="array" ref="AH19">IF(Table1[[#This Row],[com_ghg_inventory]]="",0,IF(Table1[[#This Row],[com_undefined]:[com_undefined]]=1,0,Table1[[#This Row],[o_gef_funding]:[o_gef_funding]]/SUM(Table1[[#This Row],[com_ghg_inventory]:[com_support_needed_and_received]])))</f>
        <v>0</v>
      </c>
      <c r="AI19" s="4" cm="1">
        <f t="array" ref="AI19">IF(Table1[[#This Row],[com_mitigation]]="",0,IF(Table1[[#This Row],[com_undefined]:[com_undefined]]=1,0,Table1[[#This Row],[o_gef_funding]:[o_gef_funding]]/SUM(Table1[[#This Row],[com_ghg_inventory]:[com_support_needed_and_received]])))</f>
        <v>0</v>
      </c>
      <c r="AJ19" s="4" cm="1">
        <f t="array" ref="AJ19">IF(Table1[[#This Row],[com_climate_change_impacts_and_adaptation]]="",0,IF(Table1[[#This Row],[com_undefined]:[com_undefined]]=1,0,Table1[[#This Row],[o_gef_funding]:[o_gef_funding]]/SUM(Table1[[#This Row],[com_ghg_inventory]:[com_support_needed_and_received]])))</f>
        <v>0</v>
      </c>
      <c r="AK19" s="4" cm="1">
        <f t="array" ref="AK19">IF(Table1[[#This Row],[com_support_needed_and_received]]="",0,IF(Table1[[#This Row],[com_undefined]:[com_undefined]]=1,0,Table1[[#This Row],[o_gef_funding]:[o_gef_funding]]/SUM(Table1[[#This Row],[com_ghg_inventory]:[com_support_needed_and_received]])))</f>
        <v>0</v>
      </c>
      <c r="AL19" s="4">
        <f>IF(Table1[[#This Row],[com_undefined]]=1,Table1[[#This Row],[o_gef_funding]],0)</f>
        <v>62500</v>
      </c>
      <c r="AM19" s="4" cm="1">
        <f t="array" ref="AM19">IF(Table1[[#This Row],[com_ghg_inventory]]="",0,IF(Table1[[#This Row],[com_undefined]:[com_undefined]]=1,0,Table1[[#This Row],[o_co_financing]:[o_co_financing]]/SUM(Table1[[#This Row],[com_ghg_inventory]:[com_support_needed_and_received]])))</f>
        <v>0</v>
      </c>
      <c r="AN19" s="4" cm="1">
        <f t="array" ref="AN19">IF(Table1[[#This Row],[com_mitigation]]="",0,IF(Table1[[#This Row],[com_undefined]:[com_undefined]]=1,0,Table1[[#This Row],[o_co_financing]:[o_co_financing]]/SUM(Table1[[#This Row],[com_ghg_inventory]:[com_support_needed_and_received]])))</f>
        <v>0</v>
      </c>
      <c r="AO19" s="4" cm="1">
        <f t="array" ref="AO19">IF(Table1[[#This Row],[com_climate_change_impacts_and_adaptation]]="",0,IF(Table1[[#This Row],[com_undefined]:[com_undefined]]=1,0,Table1[[#This Row],[o_co_financing]:[o_co_financing]]/SUM(Table1[[#This Row],[com_ghg_inventory]:[com_support_needed_and_received]])))</f>
        <v>0</v>
      </c>
      <c r="AP19" s="4" cm="1">
        <f t="array" ref="AP19">IF(Table1[[#This Row],[com_support_needed_and_received]]="",0,IF(Table1[[#This Row],[com_undefined]:[com_undefined]]=1,0,Table1[[#This Row],[o_co_financing]:[o_co_financing]]/SUM(Table1[[#This Row],[com_ghg_inventory]:[com_support_needed_and_received]])))</f>
        <v>0</v>
      </c>
      <c r="AQ19" s="4">
        <f>IF(Table1[[#This Row],[com_undefined]]=1,Table1[[#This Row],[o_co_financing]],0)</f>
        <v>125000</v>
      </c>
      <c r="AR19" s="4" t="str">
        <f>IF(Table1[[#This Row],[o_gef_funding]]=SUM(Table1[[#This Row],[ghg_inventory_gef]:[undefined_gef]]),"Good", "Problem")</f>
        <v>Good</v>
      </c>
      <c r="AS19" s="4" t="str">
        <f>IF(Table1[[#This Row],[o_co_financing]]=SUM(Table1[[#This Row],[ghg_inventory_co_finance]:[undefined_co_finance]]),"Good", "Problem")</f>
        <v>Good</v>
      </c>
    </row>
    <row r="20" spans="1:45">
      <c r="A20" s="2">
        <v>3</v>
      </c>
      <c r="B20" t="s">
        <v>159</v>
      </c>
      <c r="C20" t="str">
        <f>VLOOKUP(Table1[[#This Row],[pif_id]], Table7[#All],2,FALSE)</f>
        <v>Global</v>
      </c>
      <c r="D20" t="str">
        <f>VLOOKUP(Table1[[#This Row],[pif_id]], Table7[#All],3,FALSE)</f>
        <v>FAO</v>
      </c>
      <c r="E20" t="str">
        <f>VLOOKUP(Table1[[#This Row],[pif_id]], Table7[#All],4,FALSE)</f>
        <v>2017</v>
      </c>
      <c r="F20" t="e">
        <f>VLOOKUP(Table1[[#This Row],[pif_id]], Table7[#All],5,FALSE)</f>
        <v>#REF!</v>
      </c>
      <c r="G20">
        <v>5</v>
      </c>
      <c r="H20" t="s">
        <v>160</v>
      </c>
      <c r="M20">
        <f>IF(SUM(Table1[[#This Row],[c_ghg_inventory]:[c_support_needed_and_received]])=0,1,"")</f>
        <v>1</v>
      </c>
      <c r="N20">
        <v>250000</v>
      </c>
      <c r="O20">
        <v>500000</v>
      </c>
      <c r="P20" s="6">
        <f>N20/SUM(Table1[[#This Row],[c_ghg_inventory]:[c_undefined]])</f>
        <v>250000</v>
      </c>
      <c r="Q20" s="6">
        <f>O20/SUM(Table1[[#This Row],[c_ghg_inventory]:[c_undefined]])</f>
        <v>500000</v>
      </c>
      <c r="R20">
        <v>17</v>
      </c>
      <c r="S20" t="s">
        <v>164</v>
      </c>
      <c r="X20" s="4">
        <f>IF(SUM(Table1[[#This Row],[o_ghg_inventory ]:[o_support_needed_and_received]])=0,1,"")</f>
        <v>1</v>
      </c>
      <c r="Y20" s="10">
        <v>62500</v>
      </c>
      <c r="Z20" s="10">
        <v>125000</v>
      </c>
      <c r="AA20" s="5">
        <f>Table1[[#This Row],[o_gef_funding]]/SUM(Table1[[#This Row],[o_ghg_inventory ]:[o_undefined]])</f>
        <v>62500</v>
      </c>
      <c r="AB20" s="5">
        <f>Table1[[#This Row],[o_co_financing]]/SUM(Table1[[#This Row],[o_ghg_inventory ]:[o_undefined]])</f>
        <v>125000</v>
      </c>
      <c r="AC20" s="4" t="str" cm="1">
        <f t="array" ref="AC20">IF(Table1[[#This Row],[o_ghg_inventory ]]="",IF(AND(Table1[[#This Row],[o_undefined]:[o_undefined]]=1,Table1[[#This Row],[c_ghg_inventory]]=1),1,""),1)</f>
        <v/>
      </c>
      <c r="AD20" s="4" t="str" cm="1">
        <f t="array" ref="AD20">IF(Table1[[#This Row],[o_mitigation ]]="",IF(AND(Table1[[#This Row],[o_undefined]:[o_undefined]]=1,Table1[[#This Row],[c_mitigation]]=1),1,""),1)</f>
        <v/>
      </c>
      <c r="AE20" s="4" t="str" cm="1">
        <f t="array" ref="AE20">IF(Table1[[#This Row],[o_climate_change_impacts_and_adaptation ]]="",IF(AND(Table1[[#This Row],[o_undefined]:[o_undefined]]=1,Table1[[#This Row],[c_climate_change_impacts_and_adaptation]]=1),1,""),1)</f>
        <v/>
      </c>
      <c r="AF20" s="4" t="str" cm="1">
        <f t="array" ref="AF20">IF(Table1[[#This Row],[o_support_needed_and_received]]="",IF(AND(Table1[[#This Row],[o_undefined]:[o_undefined]]=1,Table1[[#This Row],[c_support_needed_and_received]]=1),1,""),1)</f>
        <v/>
      </c>
      <c r="AG20" s="4">
        <f>IF(SUM(Table1[[#This Row],[com_ghg_inventory]:[com_support_needed_and_received]])=0,1,"")</f>
        <v>1</v>
      </c>
      <c r="AH20" s="4" cm="1">
        <f t="array" ref="AH20">IF(Table1[[#This Row],[com_ghg_inventory]]="",0,IF(Table1[[#This Row],[com_undefined]:[com_undefined]]=1,0,Table1[[#This Row],[o_gef_funding]:[o_gef_funding]]/SUM(Table1[[#This Row],[com_ghg_inventory]:[com_support_needed_and_received]])))</f>
        <v>0</v>
      </c>
      <c r="AI20" s="4" cm="1">
        <f t="array" ref="AI20">IF(Table1[[#This Row],[com_mitigation]]="",0,IF(Table1[[#This Row],[com_undefined]:[com_undefined]]=1,0,Table1[[#This Row],[o_gef_funding]:[o_gef_funding]]/SUM(Table1[[#This Row],[com_ghg_inventory]:[com_support_needed_and_received]])))</f>
        <v>0</v>
      </c>
      <c r="AJ20" s="4" cm="1">
        <f t="array" ref="AJ20">IF(Table1[[#This Row],[com_climate_change_impacts_and_adaptation]]="",0,IF(Table1[[#This Row],[com_undefined]:[com_undefined]]=1,0,Table1[[#This Row],[o_gef_funding]:[o_gef_funding]]/SUM(Table1[[#This Row],[com_ghg_inventory]:[com_support_needed_and_received]])))</f>
        <v>0</v>
      </c>
      <c r="AK20" s="4" cm="1">
        <f t="array" ref="AK20">IF(Table1[[#This Row],[com_support_needed_and_received]]="",0,IF(Table1[[#This Row],[com_undefined]:[com_undefined]]=1,0,Table1[[#This Row],[o_gef_funding]:[o_gef_funding]]/SUM(Table1[[#This Row],[com_ghg_inventory]:[com_support_needed_and_received]])))</f>
        <v>0</v>
      </c>
      <c r="AL20" s="4">
        <f>IF(Table1[[#This Row],[com_undefined]]=1,Table1[[#This Row],[o_gef_funding]],0)</f>
        <v>62500</v>
      </c>
      <c r="AM20" s="4" cm="1">
        <f t="array" ref="AM20">IF(Table1[[#This Row],[com_ghg_inventory]]="",0,IF(Table1[[#This Row],[com_undefined]:[com_undefined]]=1,0,Table1[[#This Row],[o_co_financing]:[o_co_financing]]/SUM(Table1[[#This Row],[com_ghg_inventory]:[com_support_needed_and_received]])))</f>
        <v>0</v>
      </c>
      <c r="AN20" s="4" cm="1">
        <f t="array" ref="AN20">IF(Table1[[#This Row],[com_mitigation]]="",0,IF(Table1[[#This Row],[com_undefined]:[com_undefined]]=1,0,Table1[[#This Row],[o_co_financing]:[o_co_financing]]/SUM(Table1[[#This Row],[com_ghg_inventory]:[com_support_needed_and_received]])))</f>
        <v>0</v>
      </c>
      <c r="AO20" s="4" cm="1">
        <f t="array" ref="AO20">IF(Table1[[#This Row],[com_climate_change_impacts_and_adaptation]]="",0,IF(Table1[[#This Row],[com_undefined]:[com_undefined]]=1,0,Table1[[#This Row],[o_co_financing]:[o_co_financing]]/SUM(Table1[[#This Row],[com_ghg_inventory]:[com_support_needed_and_received]])))</f>
        <v>0</v>
      </c>
      <c r="AP20" s="4" cm="1">
        <f t="array" ref="AP20">IF(Table1[[#This Row],[com_support_needed_and_received]]="",0,IF(Table1[[#This Row],[com_undefined]:[com_undefined]]=1,0,Table1[[#This Row],[o_co_financing]:[o_co_financing]]/SUM(Table1[[#This Row],[com_ghg_inventory]:[com_support_needed_and_received]])))</f>
        <v>0</v>
      </c>
      <c r="AQ20" s="4">
        <f>IF(Table1[[#This Row],[com_undefined]]=1,Table1[[#This Row],[o_co_financing]],0)</f>
        <v>125000</v>
      </c>
      <c r="AR20" s="4" t="str">
        <f>IF(Table1[[#This Row],[o_gef_funding]]=SUM(Table1[[#This Row],[ghg_inventory_gef]:[undefined_gef]]),"Good", "Problem")</f>
        <v>Good</v>
      </c>
      <c r="AS20" s="4" t="str">
        <f>IF(Table1[[#This Row],[o_co_financing]]=SUM(Table1[[#This Row],[ghg_inventory_co_finance]:[undefined_co_finance]]),"Good", "Problem")</f>
        <v>Good</v>
      </c>
    </row>
    <row r="21" spans="1:45">
      <c r="A21" s="2">
        <v>3</v>
      </c>
      <c r="B21" t="s">
        <v>159</v>
      </c>
      <c r="C21" t="str">
        <f>VLOOKUP(Table1[[#This Row],[pif_id]], Table7[#All],2,FALSE)</f>
        <v>Global</v>
      </c>
      <c r="D21" t="str">
        <f>VLOOKUP(Table1[[#This Row],[pif_id]], Table7[#All],3,FALSE)</f>
        <v>FAO</v>
      </c>
      <c r="E21" t="str">
        <f>VLOOKUP(Table1[[#This Row],[pif_id]], Table7[#All],4,FALSE)</f>
        <v>2017</v>
      </c>
      <c r="F21" t="e">
        <f>VLOOKUP(Table1[[#This Row],[pif_id]], Table7[#All],5,FALSE)</f>
        <v>#REF!</v>
      </c>
      <c r="G21">
        <v>6</v>
      </c>
      <c r="H21" t="s">
        <v>165</v>
      </c>
      <c r="I21">
        <v>1</v>
      </c>
      <c r="K21">
        <v>1</v>
      </c>
      <c r="M21" t="str">
        <f>IF(SUM(Table1[[#This Row],[c_ghg_inventory]:[c_support_needed_and_received]])=0,1,"")</f>
        <v/>
      </c>
      <c r="N21">
        <v>1114985</v>
      </c>
      <c r="O21">
        <v>1500000</v>
      </c>
      <c r="P21" s="6">
        <f>N21/SUM(Table1[[#This Row],[c_ghg_inventory]:[c_undefined]])</f>
        <v>557492.5</v>
      </c>
      <c r="Q21" s="6">
        <f>O21/SUM(Table1[[#This Row],[c_ghg_inventory]:[c_undefined]])</f>
        <v>750000</v>
      </c>
      <c r="R21">
        <v>18</v>
      </c>
      <c r="S21" t="s">
        <v>166</v>
      </c>
      <c r="U21">
        <v>1</v>
      </c>
      <c r="X21" s="4" t="str">
        <f>IF(SUM(Table1[[#This Row],[o_ghg_inventory ]:[o_support_needed_and_received]])=0,1,"")</f>
        <v/>
      </c>
      <c r="Y21" s="10">
        <v>222997</v>
      </c>
      <c r="Z21" s="10">
        <v>300000</v>
      </c>
      <c r="AA21" s="5">
        <f>Table1[[#This Row],[o_gef_funding]]/SUM(Table1[[#This Row],[o_ghg_inventory ]:[o_undefined]])</f>
        <v>222997</v>
      </c>
      <c r="AB21" s="5">
        <f>Table1[[#This Row],[o_co_financing]]/SUM(Table1[[#This Row],[o_ghg_inventory ]:[o_undefined]])</f>
        <v>300000</v>
      </c>
      <c r="AC21" s="4" t="str" cm="1">
        <f t="array" ref="AC21">IF(Table1[[#This Row],[o_ghg_inventory ]]="",IF(AND(Table1[[#This Row],[o_undefined]:[o_undefined]]=1,Table1[[#This Row],[c_ghg_inventory]]=1),1,""),1)</f>
        <v/>
      </c>
      <c r="AD21" s="4" cm="1">
        <f t="array" ref="AD21">IF(Table1[[#This Row],[o_mitigation ]]="",IF(AND(Table1[[#This Row],[o_undefined]:[o_undefined]]=1,Table1[[#This Row],[c_mitigation]]=1),1,""),1)</f>
        <v>1</v>
      </c>
      <c r="AE21" s="4" t="str" cm="1">
        <f t="array" ref="AE21">IF(Table1[[#This Row],[o_climate_change_impacts_and_adaptation ]]="",IF(AND(Table1[[#This Row],[o_undefined]:[o_undefined]]=1,Table1[[#This Row],[c_climate_change_impacts_and_adaptation]]=1),1,""),1)</f>
        <v/>
      </c>
      <c r="AF21" s="4" t="str" cm="1">
        <f t="array" ref="AF21">IF(Table1[[#This Row],[o_support_needed_and_received]]="",IF(AND(Table1[[#This Row],[o_undefined]:[o_undefined]]=1,Table1[[#This Row],[c_support_needed_and_received]]=1),1,""),1)</f>
        <v/>
      </c>
      <c r="AG21" s="4" t="str">
        <f>IF(SUM(Table1[[#This Row],[com_ghg_inventory]:[com_support_needed_and_received]])=0,1,"")</f>
        <v/>
      </c>
      <c r="AH21" s="4" cm="1">
        <f t="array" ref="AH21">IF(Table1[[#This Row],[com_ghg_inventory]]="",0,IF(Table1[[#This Row],[com_undefined]:[com_undefined]]=1,0,Table1[[#This Row],[o_gef_funding]:[o_gef_funding]]/SUM(Table1[[#This Row],[com_ghg_inventory]:[com_support_needed_and_received]])))</f>
        <v>0</v>
      </c>
      <c r="AI21" s="4" cm="1">
        <f t="array" ref="AI21">IF(Table1[[#This Row],[com_mitigation]]="",0,IF(Table1[[#This Row],[com_undefined]:[com_undefined]]=1,0,Table1[[#This Row],[o_gef_funding]:[o_gef_funding]]/SUM(Table1[[#This Row],[com_ghg_inventory]:[com_support_needed_and_received]])))</f>
        <v>222997</v>
      </c>
      <c r="AJ21" s="4" cm="1">
        <f t="array" ref="AJ21">IF(Table1[[#This Row],[com_climate_change_impacts_and_adaptation]]="",0,IF(Table1[[#This Row],[com_undefined]:[com_undefined]]=1,0,Table1[[#This Row],[o_gef_funding]:[o_gef_funding]]/SUM(Table1[[#This Row],[com_ghg_inventory]:[com_support_needed_and_received]])))</f>
        <v>0</v>
      </c>
      <c r="AK21" s="4" cm="1">
        <f t="array" ref="AK21">IF(Table1[[#This Row],[com_support_needed_and_received]]="",0,IF(Table1[[#This Row],[com_undefined]:[com_undefined]]=1,0,Table1[[#This Row],[o_gef_funding]:[o_gef_funding]]/SUM(Table1[[#This Row],[com_ghg_inventory]:[com_support_needed_and_received]])))</f>
        <v>0</v>
      </c>
      <c r="AL21" s="4">
        <f>IF(Table1[[#This Row],[com_undefined]]=1,Table1[[#This Row],[o_gef_funding]],0)</f>
        <v>0</v>
      </c>
      <c r="AM21" s="4" cm="1">
        <f t="array" ref="AM21">IF(Table1[[#This Row],[com_ghg_inventory]]="",0,IF(Table1[[#This Row],[com_undefined]:[com_undefined]]=1,0,Table1[[#This Row],[o_co_financing]:[o_co_financing]]/SUM(Table1[[#This Row],[com_ghg_inventory]:[com_support_needed_and_received]])))</f>
        <v>0</v>
      </c>
      <c r="AN21" s="4" cm="1">
        <f t="array" ref="AN21">IF(Table1[[#This Row],[com_mitigation]]="",0,IF(Table1[[#This Row],[com_undefined]:[com_undefined]]=1,0,Table1[[#This Row],[o_co_financing]:[o_co_financing]]/SUM(Table1[[#This Row],[com_ghg_inventory]:[com_support_needed_and_received]])))</f>
        <v>300000</v>
      </c>
      <c r="AO21" s="4" cm="1">
        <f t="array" ref="AO21">IF(Table1[[#This Row],[com_climate_change_impacts_and_adaptation]]="",0,IF(Table1[[#This Row],[com_undefined]:[com_undefined]]=1,0,Table1[[#This Row],[o_co_financing]:[o_co_financing]]/SUM(Table1[[#This Row],[com_ghg_inventory]:[com_support_needed_and_received]])))</f>
        <v>0</v>
      </c>
      <c r="AP21" s="4" cm="1">
        <f t="array" ref="AP21">IF(Table1[[#This Row],[com_support_needed_and_received]]="",0,IF(Table1[[#This Row],[com_undefined]:[com_undefined]]=1,0,Table1[[#This Row],[o_co_financing]:[o_co_financing]]/SUM(Table1[[#This Row],[com_ghg_inventory]:[com_support_needed_and_received]])))</f>
        <v>0</v>
      </c>
      <c r="AQ21" s="4">
        <f>IF(Table1[[#This Row],[com_undefined]]=1,Table1[[#This Row],[o_co_financing]],0)</f>
        <v>0</v>
      </c>
      <c r="AR21" s="4" t="str">
        <f>IF(Table1[[#This Row],[o_gef_funding]]=SUM(Table1[[#This Row],[ghg_inventory_gef]:[undefined_gef]]),"Good", "Problem")</f>
        <v>Good</v>
      </c>
      <c r="AS21" s="4" t="str">
        <f>IF(Table1[[#This Row],[o_co_financing]]=SUM(Table1[[#This Row],[ghg_inventory_co_finance]:[undefined_co_finance]]),"Good", "Problem")</f>
        <v>Good</v>
      </c>
    </row>
    <row r="22" spans="1:45">
      <c r="A22" s="2">
        <v>3</v>
      </c>
      <c r="B22" t="s">
        <v>159</v>
      </c>
      <c r="C22" t="str">
        <f>VLOOKUP(Table1[[#This Row],[pif_id]], Table7[#All],2,FALSE)</f>
        <v>Global</v>
      </c>
      <c r="D22" t="str">
        <f>VLOOKUP(Table1[[#This Row],[pif_id]], Table7[#All],3,FALSE)</f>
        <v>FAO</v>
      </c>
      <c r="E22" t="str">
        <f>VLOOKUP(Table1[[#This Row],[pif_id]], Table7[#All],4,FALSE)</f>
        <v>2017</v>
      </c>
      <c r="F22" t="e">
        <f>VLOOKUP(Table1[[#This Row],[pif_id]], Table7[#All],5,FALSE)</f>
        <v>#REF!</v>
      </c>
      <c r="G22">
        <v>6</v>
      </c>
      <c r="H22" t="s">
        <v>165</v>
      </c>
      <c r="I22">
        <v>1</v>
      </c>
      <c r="K22">
        <v>1</v>
      </c>
      <c r="M22" t="str">
        <f>IF(SUM(Table1[[#This Row],[c_ghg_inventory]:[c_support_needed_and_received]])=0,1,"")</f>
        <v/>
      </c>
      <c r="N22">
        <v>1114985</v>
      </c>
      <c r="O22">
        <v>1500000</v>
      </c>
      <c r="P22" s="6">
        <f>N22/SUM(Table1[[#This Row],[c_ghg_inventory]:[c_undefined]])</f>
        <v>557492.5</v>
      </c>
      <c r="Q22" s="6">
        <f>O22/SUM(Table1[[#This Row],[c_ghg_inventory]:[c_undefined]])</f>
        <v>750000</v>
      </c>
      <c r="R22">
        <v>19</v>
      </c>
      <c r="S22" t="s">
        <v>167</v>
      </c>
      <c r="T22">
        <v>1</v>
      </c>
      <c r="X22" s="4" t="str">
        <f>IF(SUM(Table1[[#This Row],[o_ghg_inventory ]:[o_support_needed_and_received]])=0,1,"")</f>
        <v/>
      </c>
      <c r="Y22" s="10">
        <v>222997</v>
      </c>
      <c r="Z22" s="10">
        <v>300000</v>
      </c>
      <c r="AA22" s="5">
        <f>Table1[[#This Row],[o_gef_funding]]/SUM(Table1[[#This Row],[o_ghg_inventory ]:[o_undefined]])</f>
        <v>222997</v>
      </c>
      <c r="AB22" s="5">
        <f>Table1[[#This Row],[o_co_financing]]/SUM(Table1[[#This Row],[o_ghg_inventory ]:[o_undefined]])</f>
        <v>300000</v>
      </c>
      <c r="AC22" s="4" cm="1">
        <f t="array" ref="AC22">IF(Table1[[#This Row],[o_ghg_inventory ]]="",IF(AND(Table1[[#This Row],[o_undefined]:[o_undefined]]=1,Table1[[#This Row],[c_ghg_inventory]]=1),1,""),1)</f>
        <v>1</v>
      </c>
      <c r="AD22" s="4" t="str" cm="1">
        <f t="array" ref="AD22">IF(Table1[[#This Row],[o_mitigation ]]="",IF(AND(Table1[[#This Row],[o_undefined]:[o_undefined]]=1,Table1[[#This Row],[c_mitigation]]=1),1,""),1)</f>
        <v/>
      </c>
      <c r="AE22" s="4" t="str" cm="1">
        <f t="array" ref="AE22">IF(Table1[[#This Row],[o_climate_change_impacts_and_adaptation ]]="",IF(AND(Table1[[#This Row],[o_undefined]:[o_undefined]]=1,Table1[[#This Row],[c_climate_change_impacts_and_adaptation]]=1),1,""),1)</f>
        <v/>
      </c>
      <c r="AF22" s="4" t="str" cm="1">
        <f t="array" ref="AF22">IF(Table1[[#This Row],[o_support_needed_and_received]]="",IF(AND(Table1[[#This Row],[o_undefined]:[o_undefined]]=1,Table1[[#This Row],[c_support_needed_and_received]]=1),1,""),1)</f>
        <v/>
      </c>
      <c r="AG22" s="4" t="str">
        <f>IF(SUM(Table1[[#This Row],[com_ghg_inventory]:[com_support_needed_and_received]])=0,1,"")</f>
        <v/>
      </c>
      <c r="AH22" s="4" cm="1">
        <f t="array" ref="AH22">IF(Table1[[#This Row],[com_ghg_inventory]]="",0,IF(Table1[[#This Row],[com_undefined]:[com_undefined]]=1,0,Table1[[#This Row],[o_gef_funding]:[o_gef_funding]]/SUM(Table1[[#This Row],[com_ghg_inventory]:[com_support_needed_and_received]])))</f>
        <v>222997</v>
      </c>
      <c r="AI22" s="4" cm="1">
        <f t="array" ref="AI22">IF(Table1[[#This Row],[com_mitigation]]="",0,IF(Table1[[#This Row],[com_undefined]:[com_undefined]]=1,0,Table1[[#This Row],[o_gef_funding]:[o_gef_funding]]/SUM(Table1[[#This Row],[com_ghg_inventory]:[com_support_needed_and_received]])))</f>
        <v>0</v>
      </c>
      <c r="AJ22" s="4" cm="1">
        <f t="array" ref="AJ22">IF(Table1[[#This Row],[com_climate_change_impacts_and_adaptation]]="",0,IF(Table1[[#This Row],[com_undefined]:[com_undefined]]=1,0,Table1[[#This Row],[o_gef_funding]:[o_gef_funding]]/SUM(Table1[[#This Row],[com_ghg_inventory]:[com_support_needed_and_received]])))</f>
        <v>0</v>
      </c>
      <c r="AK22" s="4" cm="1">
        <f t="array" ref="AK22">IF(Table1[[#This Row],[com_support_needed_and_received]]="",0,IF(Table1[[#This Row],[com_undefined]:[com_undefined]]=1,0,Table1[[#This Row],[o_gef_funding]:[o_gef_funding]]/SUM(Table1[[#This Row],[com_ghg_inventory]:[com_support_needed_and_received]])))</f>
        <v>0</v>
      </c>
      <c r="AL22" s="4">
        <f>IF(Table1[[#This Row],[com_undefined]]=1,Table1[[#This Row],[o_gef_funding]],0)</f>
        <v>0</v>
      </c>
      <c r="AM22" s="4" cm="1">
        <f t="array" ref="AM22">IF(Table1[[#This Row],[com_ghg_inventory]]="",0,IF(Table1[[#This Row],[com_undefined]:[com_undefined]]=1,0,Table1[[#This Row],[o_co_financing]:[o_co_financing]]/SUM(Table1[[#This Row],[com_ghg_inventory]:[com_support_needed_and_received]])))</f>
        <v>300000</v>
      </c>
      <c r="AN22" s="4" cm="1">
        <f t="array" ref="AN22">IF(Table1[[#This Row],[com_mitigation]]="",0,IF(Table1[[#This Row],[com_undefined]:[com_undefined]]=1,0,Table1[[#This Row],[o_co_financing]:[o_co_financing]]/SUM(Table1[[#This Row],[com_ghg_inventory]:[com_support_needed_and_received]])))</f>
        <v>0</v>
      </c>
      <c r="AO22" s="4" cm="1">
        <f t="array" ref="AO22">IF(Table1[[#This Row],[com_climate_change_impacts_and_adaptation]]="",0,IF(Table1[[#This Row],[com_undefined]:[com_undefined]]=1,0,Table1[[#This Row],[o_co_financing]:[o_co_financing]]/SUM(Table1[[#This Row],[com_ghg_inventory]:[com_support_needed_and_received]])))</f>
        <v>0</v>
      </c>
      <c r="AP22" s="4" cm="1">
        <f t="array" ref="AP22">IF(Table1[[#This Row],[com_support_needed_and_received]]="",0,IF(Table1[[#This Row],[com_undefined]:[com_undefined]]=1,0,Table1[[#This Row],[o_co_financing]:[o_co_financing]]/SUM(Table1[[#This Row],[com_ghg_inventory]:[com_support_needed_and_received]])))</f>
        <v>0</v>
      </c>
      <c r="AQ22" s="4">
        <f>IF(Table1[[#This Row],[com_undefined]]=1,Table1[[#This Row],[o_co_financing]],0)</f>
        <v>0</v>
      </c>
      <c r="AR22" s="4" t="str">
        <f>IF(Table1[[#This Row],[o_gef_funding]]=SUM(Table1[[#This Row],[ghg_inventory_gef]:[undefined_gef]]),"Good", "Problem")</f>
        <v>Good</v>
      </c>
      <c r="AS22" s="4" t="str">
        <f>IF(Table1[[#This Row],[o_co_financing]]=SUM(Table1[[#This Row],[ghg_inventory_co_finance]:[undefined_co_finance]]),"Good", "Problem")</f>
        <v>Good</v>
      </c>
    </row>
    <row r="23" spans="1:45">
      <c r="A23" s="2">
        <v>3</v>
      </c>
      <c r="B23" t="s">
        <v>159</v>
      </c>
      <c r="C23" t="str">
        <f>VLOOKUP(Table1[[#This Row],[pif_id]], Table7[#All],2,FALSE)</f>
        <v>Global</v>
      </c>
      <c r="D23" t="str">
        <f>VLOOKUP(Table1[[#This Row],[pif_id]], Table7[#All],3,FALSE)</f>
        <v>FAO</v>
      </c>
      <c r="E23" t="str">
        <f>VLOOKUP(Table1[[#This Row],[pif_id]], Table7[#All],4,FALSE)</f>
        <v>2017</v>
      </c>
      <c r="F23" t="e">
        <f>VLOOKUP(Table1[[#This Row],[pif_id]], Table7[#All],5,FALSE)</f>
        <v>#REF!</v>
      </c>
      <c r="G23">
        <v>6</v>
      </c>
      <c r="H23" t="s">
        <v>165</v>
      </c>
      <c r="I23">
        <v>1</v>
      </c>
      <c r="K23">
        <v>1</v>
      </c>
      <c r="M23" t="str">
        <f>IF(SUM(Table1[[#This Row],[c_ghg_inventory]:[c_support_needed_and_received]])=0,1,"")</f>
        <v/>
      </c>
      <c r="N23">
        <v>1114985</v>
      </c>
      <c r="O23">
        <v>1500000</v>
      </c>
      <c r="P23" s="6">
        <f>N23/SUM(Table1[[#This Row],[c_ghg_inventory]:[c_undefined]])</f>
        <v>557492.5</v>
      </c>
      <c r="Q23" s="6">
        <f>O23/SUM(Table1[[#This Row],[c_ghg_inventory]:[c_undefined]])</f>
        <v>750000</v>
      </c>
      <c r="R23">
        <v>20</v>
      </c>
      <c r="S23" t="s">
        <v>168</v>
      </c>
      <c r="V23">
        <v>1</v>
      </c>
      <c r="X23" s="4" t="str">
        <f>IF(SUM(Table1[[#This Row],[o_ghg_inventory ]:[o_support_needed_and_received]])=0,1,"")</f>
        <v/>
      </c>
      <c r="Y23" s="10">
        <v>222997</v>
      </c>
      <c r="Z23" s="10">
        <v>300000</v>
      </c>
      <c r="AA23" s="5">
        <f>Table1[[#This Row],[o_gef_funding]]/SUM(Table1[[#This Row],[o_ghg_inventory ]:[o_undefined]])</f>
        <v>222997</v>
      </c>
      <c r="AB23" s="5">
        <f>Table1[[#This Row],[o_co_financing]]/SUM(Table1[[#This Row],[o_ghg_inventory ]:[o_undefined]])</f>
        <v>300000</v>
      </c>
      <c r="AC23" s="4" t="str" cm="1">
        <f t="array" ref="AC23">IF(Table1[[#This Row],[o_ghg_inventory ]]="",IF(AND(Table1[[#This Row],[o_undefined]:[o_undefined]]=1,Table1[[#This Row],[c_ghg_inventory]]=1),1,""),1)</f>
        <v/>
      </c>
      <c r="AD23" s="4" t="str" cm="1">
        <f t="array" ref="AD23">IF(Table1[[#This Row],[o_mitigation ]]="",IF(AND(Table1[[#This Row],[o_undefined]:[o_undefined]]=1,Table1[[#This Row],[c_mitigation]]=1),1,""),1)</f>
        <v/>
      </c>
      <c r="AE23" s="4" cm="1">
        <f t="array" ref="AE23">IF(Table1[[#This Row],[o_climate_change_impacts_and_adaptation ]]="",IF(AND(Table1[[#This Row],[o_undefined]:[o_undefined]]=1,Table1[[#This Row],[c_climate_change_impacts_and_adaptation]]=1),1,""),1)</f>
        <v>1</v>
      </c>
      <c r="AF23" s="4" t="str" cm="1">
        <f t="array" ref="AF23">IF(Table1[[#This Row],[o_support_needed_and_received]]="",IF(AND(Table1[[#This Row],[o_undefined]:[o_undefined]]=1,Table1[[#This Row],[c_support_needed_and_received]]=1),1,""),1)</f>
        <v/>
      </c>
      <c r="AG23" s="4" t="str">
        <f>IF(SUM(Table1[[#This Row],[com_ghg_inventory]:[com_support_needed_and_received]])=0,1,"")</f>
        <v/>
      </c>
      <c r="AH23" s="4" cm="1">
        <f t="array" ref="AH23">IF(Table1[[#This Row],[com_ghg_inventory]]="",0,IF(Table1[[#This Row],[com_undefined]:[com_undefined]]=1,0,Table1[[#This Row],[o_gef_funding]:[o_gef_funding]]/SUM(Table1[[#This Row],[com_ghg_inventory]:[com_support_needed_and_received]])))</f>
        <v>0</v>
      </c>
      <c r="AI23" s="4" cm="1">
        <f t="array" ref="AI23">IF(Table1[[#This Row],[com_mitigation]]="",0,IF(Table1[[#This Row],[com_undefined]:[com_undefined]]=1,0,Table1[[#This Row],[o_gef_funding]:[o_gef_funding]]/SUM(Table1[[#This Row],[com_ghg_inventory]:[com_support_needed_and_received]])))</f>
        <v>0</v>
      </c>
      <c r="AJ23" s="4" cm="1">
        <f t="array" ref="AJ23">IF(Table1[[#This Row],[com_climate_change_impacts_and_adaptation]]="",0,IF(Table1[[#This Row],[com_undefined]:[com_undefined]]=1,0,Table1[[#This Row],[o_gef_funding]:[o_gef_funding]]/SUM(Table1[[#This Row],[com_ghg_inventory]:[com_support_needed_and_received]])))</f>
        <v>222997</v>
      </c>
      <c r="AK23" s="4" cm="1">
        <f t="array" ref="AK23">IF(Table1[[#This Row],[com_support_needed_and_received]]="",0,IF(Table1[[#This Row],[com_undefined]:[com_undefined]]=1,0,Table1[[#This Row],[o_gef_funding]:[o_gef_funding]]/SUM(Table1[[#This Row],[com_ghg_inventory]:[com_support_needed_and_received]])))</f>
        <v>0</v>
      </c>
      <c r="AL23" s="4">
        <f>IF(Table1[[#This Row],[com_undefined]]=1,Table1[[#This Row],[o_gef_funding]],0)</f>
        <v>0</v>
      </c>
      <c r="AM23" s="4" cm="1">
        <f t="array" ref="AM23">IF(Table1[[#This Row],[com_ghg_inventory]]="",0,IF(Table1[[#This Row],[com_undefined]:[com_undefined]]=1,0,Table1[[#This Row],[o_co_financing]:[o_co_financing]]/SUM(Table1[[#This Row],[com_ghg_inventory]:[com_support_needed_and_received]])))</f>
        <v>0</v>
      </c>
      <c r="AN23" s="4" cm="1">
        <f t="array" ref="AN23">IF(Table1[[#This Row],[com_mitigation]]="",0,IF(Table1[[#This Row],[com_undefined]:[com_undefined]]=1,0,Table1[[#This Row],[o_co_financing]:[o_co_financing]]/SUM(Table1[[#This Row],[com_ghg_inventory]:[com_support_needed_and_received]])))</f>
        <v>0</v>
      </c>
      <c r="AO23" s="4" cm="1">
        <f t="array" ref="AO23">IF(Table1[[#This Row],[com_climate_change_impacts_and_adaptation]]="",0,IF(Table1[[#This Row],[com_undefined]:[com_undefined]]=1,0,Table1[[#This Row],[o_co_financing]:[o_co_financing]]/SUM(Table1[[#This Row],[com_ghg_inventory]:[com_support_needed_and_received]])))</f>
        <v>300000</v>
      </c>
      <c r="AP23" s="4" cm="1">
        <f t="array" ref="AP23">IF(Table1[[#This Row],[com_support_needed_and_received]]="",0,IF(Table1[[#This Row],[com_undefined]:[com_undefined]]=1,0,Table1[[#This Row],[o_co_financing]:[o_co_financing]]/SUM(Table1[[#This Row],[com_ghg_inventory]:[com_support_needed_and_received]])))</f>
        <v>0</v>
      </c>
      <c r="AQ23" s="4">
        <f>IF(Table1[[#This Row],[com_undefined]]=1,Table1[[#This Row],[o_co_financing]],0)</f>
        <v>0</v>
      </c>
      <c r="AR23" s="4" t="str">
        <f>IF(Table1[[#This Row],[o_gef_funding]]=SUM(Table1[[#This Row],[ghg_inventory_gef]:[undefined_gef]]),"Good", "Problem")</f>
        <v>Good</v>
      </c>
      <c r="AS23" s="4" t="str">
        <f>IF(Table1[[#This Row],[o_co_financing]]=SUM(Table1[[#This Row],[ghg_inventory_co_finance]:[undefined_co_finance]]),"Good", "Problem")</f>
        <v>Good</v>
      </c>
    </row>
    <row r="24" spans="1:45">
      <c r="A24" s="2">
        <v>3</v>
      </c>
      <c r="B24" t="s">
        <v>159</v>
      </c>
      <c r="C24" t="str">
        <f>VLOOKUP(Table1[[#This Row],[pif_id]], Table7[#All],2,FALSE)</f>
        <v>Global</v>
      </c>
      <c r="D24" t="str">
        <f>VLOOKUP(Table1[[#This Row],[pif_id]], Table7[#All],3,FALSE)</f>
        <v>FAO</v>
      </c>
      <c r="E24" t="str">
        <f>VLOOKUP(Table1[[#This Row],[pif_id]], Table7[#All],4,FALSE)</f>
        <v>2017</v>
      </c>
      <c r="F24" t="e">
        <f>VLOOKUP(Table1[[#This Row],[pif_id]], Table7[#All],5,FALSE)</f>
        <v>#REF!</v>
      </c>
      <c r="G24">
        <v>6</v>
      </c>
      <c r="H24" t="s">
        <v>165</v>
      </c>
      <c r="I24">
        <v>1</v>
      </c>
      <c r="K24">
        <v>1</v>
      </c>
      <c r="M24" t="str">
        <f>IF(SUM(Table1[[#This Row],[c_ghg_inventory]:[c_support_needed_and_received]])=0,1,"")</f>
        <v/>
      </c>
      <c r="N24">
        <v>1114985</v>
      </c>
      <c r="O24">
        <v>1500000</v>
      </c>
      <c r="P24" s="6">
        <f>N24/SUM(Table1[[#This Row],[c_ghg_inventory]:[c_undefined]])</f>
        <v>557492.5</v>
      </c>
      <c r="Q24" s="6">
        <f>O24/SUM(Table1[[#This Row],[c_ghg_inventory]:[c_undefined]])</f>
        <v>750000</v>
      </c>
      <c r="R24">
        <v>21</v>
      </c>
      <c r="S24" t="s">
        <v>169</v>
      </c>
      <c r="T24">
        <v>1</v>
      </c>
      <c r="X24" s="4" t="str">
        <f>IF(SUM(Table1[[#This Row],[o_ghg_inventory ]:[o_support_needed_and_received]])=0,1,"")</f>
        <v/>
      </c>
      <c r="Y24" s="10">
        <v>222997</v>
      </c>
      <c r="Z24" s="10">
        <v>300000</v>
      </c>
      <c r="AA24" s="5">
        <f>Table1[[#This Row],[o_gef_funding]]/SUM(Table1[[#This Row],[o_ghg_inventory ]:[o_undefined]])</f>
        <v>222997</v>
      </c>
      <c r="AB24" s="5">
        <f>Table1[[#This Row],[o_co_financing]]/SUM(Table1[[#This Row],[o_ghg_inventory ]:[o_undefined]])</f>
        <v>300000</v>
      </c>
      <c r="AC24" s="4" cm="1">
        <f t="array" ref="AC24">IF(Table1[[#This Row],[o_ghg_inventory ]]="",IF(AND(Table1[[#This Row],[o_undefined]:[o_undefined]]=1,Table1[[#This Row],[c_ghg_inventory]]=1),1,""),1)</f>
        <v>1</v>
      </c>
      <c r="AD24" s="4" t="str" cm="1">
        <f t="array" ref="AD24">IF(Table1[[#This Row],[o_mitigation ]]="",IF(AND(Table1[[#This Row],[o_undefined]:[o_undefined]]=1,Table1[[#This Row],[c_mitigation]]=1),1,""),1)</f>
        <v/>
      </c>
      <c r="AE24" s="4" t="str" cm="1">
        <f t="array" ref="AE24">IF(Table1[[#This Row],[o_climate_change_impacts_and_adaptation ]]="",IF(AND(Table1[[#This Row],[o_undefined]:[o_undefined]]=1,Table1[[#This Row],[c_climate_change_impacts_and_adaptation]]=1),1,""),1)</f>
        <v/>
      </c>
      <c r="AF24" s="4" t="str" cm="1">
        <f t="array" ref="AF24">IF(Table1[[#This Row],[o_support_needed_and_received]]="",IF(AND(Table1[[#This Row],[o_undefined]:[o_undefined]]=1,Table1[[#This Row],[c_support_needed_and_received]]=1),1,""),1)</f>
        <v/>
      </c>
      <c r="AG24" s="4" t="str">
        <f>IF(SUM(Table1[[#This Row],[com_ghg_inventory]:[com_support_needed_and_received]])=0,1,"")</f>
        <v/>
      </c>
      <c r="AH24" s="4" cm="1">
        <f t="array" ref="AH24">IF(Table1[[#This Row],[com_ghg_inventory]]="",0,IF(Table1[[#This Row],[com_undefined]:[com_undefined]]=1,0,Table1[[#This Row],[o_gef_funding]:[o_gef_funding]]/SUM(Table1[[#This Row],[com_ghg_inventory]:[com_support_needed_and_received]])))</f>
        <v>222997</v>
      </c>
      <c r="AI24" s="4" cm="1">
        <f t="array" ref="AI24">IF(Table1[[#This Row],[com_mitigation]]="",0,IF(Table1[[#This Row],[com_undefined]:[com_undefined]]=1,0,Table1[[#This Row],[o_gef_funding]:[o_gef_funding]]/SUM(Table1[[#This Row],[com_ghg_inventory]:[com_support_needed_and_received]])))</f>
        <v>0</v>
      </c>
      <c r="AJ24" s="4" cm="1">
        <f t="array" ref="AJ24">IF(Table1[[#This Row],[com_climate_change_impacts_and_adaptation]]="",0,IF(Table1[[#This Row],[com_undefined]:[com_undefined]]=1,0,Table1[[#This Row],[o_gef_funding]:[o_gef_funding]]/SUM(Table1[[#This Row],[com_ghg_inventory]:[com_support_needed_and_received]])))</f>
        <v>0</v>
      </c>
      <c r="AK24" s="4" cm="1">
        <f t="array" ref="AK24">IF(Table1[[#This Row],[com_support_needed_and_received]]="",0,IF(Table1[[#This Row],[com_undefined]:[com_undefined]]=1,0,Table1[[#This Row],[o_gef_funding]:[o_gef_funding]]/SUM(Table1[[#This Row],[com_ghg_inventory]:[com_support_needed_and_received]])))</f>
        <v>0</v>
      </c>
      <c r="AL24" s="4">
        <f>IF(Table1[[#This Row],[com_undefined]]=1,Table1[[#This Row],[o_gef_funding]],0)</f>
        <v>0</v>
      </c>
      <c r="AM24" s="4" cm="1">
        <f t="array" ref="AM24">IF(Table1[[#This Row],[com_ghg_inventory]]="",0,IF(Table1[[#This Row],[com_undefined]:[com_undefined]]=1,0,Table1[[#This Row],[o_co_financing]:[o_co_financing]]/SUM(Table1[[#This Row],[com_ghg_inventory]:[com_support_needed_and_received]])))</f>
        <v>300000</v>
      </c>
      <c r="AN24" s="4" cm="1">
        <f t="array" ref="AN24">IF(Table1[[#This Row],[com_mitigation]]="",0,IF(Table1[[#This Row],[com_undefined]:[com_undefined]]=1,0,Table1[[#This Row],[o_co_financing]:[o_co_financing]]/SUM(Table1[[#This Row],[com_ghg_inventory]:[com_support_needed_and_received]])))</f>
        <v>0</v>
      </c>
      <c r="AO24" s="4" cm="1">
        <f t="array" ref="AO24">IF(Table1[[#This Row],[com_climate_change_impacts_and_adaptation]]="",0,IF(Table1[[#This Row],[com_undefined]:[com_undefined]]=1,0,Table1[[#This Row],[o_co_financing]:[o_co_financing]]/SUM(Table1[[#This Row],[com_ghg_inventory]:[com_support_needed_and_received]])))</f>
        <v>0</v>
      </c>
      <c r="AP24" s="4" cm="1">
        <f t="array" ref="AP24">IF(Table1[[#This Row],[com_support_needed_and_received]]="",0,IF(Table1[[#This Row],[com_undefined]:[com_undefined]]=1,0,Table1[[#This Row],[o_co_financing]:[o_co_financing]]/SUM(Table1[[#This Row],[com_ghg_inventory]:[com_support_needed_and_received]])))</f>
        <v>0</v>
      </c>
      <c r="AQ24" s="4">
        <f>IF(Table1[[#This Row],[com_undefined]]=1,Table1[[#This Row],[o_co_financing]],0)</f>
        <v>0</v>
      </c>
      <c r="AR24" s="4" t="str">
        <f>IF(Table1[[#This Row],[o_gef_funding]]=SUM(Table1[[#This Row],[ghg_inventory_gef]:[undefined_gef]]),"Good", "Problem")</f>
        <v>Good</v>
      </c>
      <c r="AS24" s="4" t="str">
        <f>IF(Table1[[#This Row],[o_co_financing]]=SUM(Table1[[#This Row],[ghg_inventory_co_finance]:[undefined_co_finance]]),"Good", "Problem")</f>
        <v>Good</v>
      </c>
    </row>
    <row r="25" spans="1:45">
      <c r="A25" s="2">
        <v>3</v>
      </c>
      <c r="B25" t="s">
        <v>159</v>
      </c>
      <c r="C25" t="str">
        <f>VLOOKUP(Table1[[#This Row],[pif_id]], Table7[#All],2,FALSE)</f>
        <v>Global</v>
      </c>
      <c r="D25" t="str">
        <f>VLOOKUP(Table1[[#This Row],[pif_id]], Table7[#All],3,FALSE)</f>
        <v>FAO</v>
      </c>
      <c r="E25" t="str">
        <f>VLOOKUP(Table1[[#This Row],[pif_id]], Table7[#All],4,FALSE)</f>
        <v>2017</v>
      </c>
      <c r="F25" t="e">
        <f>VLOOKUP(Table1[[#This Row],[pif_id]], Table7[#All],5,FALSE)</f>
        <v>#REF!</v>
      </c>
      <c r="G25">
        <v>6</v>
      </c>
      <c r="H25" t="s">
        <v>165</v>
      </c>
      <c r="I25">
        <v>1</v>
      </c>
      <c r="K25">
        <v>1</v>
      </c>
      <c r="M25" t="str">
        <f>IF(SUM(Table1[[#This Row],[c_ghg_inventory]:[c_support_needed_and_received]])=0,1,"")</f>
        <v/>
      </c>
      <c r="N25">
        <v>1114985</v>
      </c>
      <c r="O25">
        <v>1500000</v>
      </c>
      <c r="P25" s="6">
        <f>N25/SUM(Table1[[#This Row],[c_ghg_inventory]:[c_undefined]])</f>
        <v>557492.5</v>
      </c>
      <c r="Q25" s="6">
        <f>O25/SUM(Table1[[#This Row],[c_ghg_inventory]:[c_undefined]])</f>
        <v>750000</v>
      </c>
      <c r="R25">
        <v>22</v>
      </c>
      <c r="S25" t="s">
        <v>170</v>
      </c>
      <c r="U25">
        <v>1</v>
      </c>
      <c r="V25">
        <v>1</v>
      </c>
      <c r="X25" s="4" t="str">
        <f>IF(SUM(Table1[[#This Row],[o_ghg_inventory ]:[o_support_needed_and_received]])=0,1,"")</f>
        <v/>
      </c>
      <c r="Y25" s="10">
        <v>222997</v>
      </c>
      <c r="Z25" s="10">
        <v>300000</v>
      </c>
      <c r="AA25" s="5">
        <f>Table1[[#This Row],[o_gef_funding]]/SUM(Table1[[#This Row],[o_ghg_inventory ]:[o_undefined]])</f>
        <v>111498.5</v>
      </c>
      <c r="AB25" s="5">
        <f>Table1[[#This Row],[o_co_financing]]/SUM(Table1[[#This Row],[o_ghg_inventory ]:[o_undefined]])</f>
        <v>150000</v>
      </c>
      <c r="AC25" s="4" t="str" cm="1">
        <f t="array" ref="AC25">IF(Table1[[#This Row],[o_ghg_inventory ]]="",IF(AND(Table1[[#This Row],[o_undefined]:[o_undefined]]=1,Table1[[#This Row],[c_ghg_inventory]]=1),1,""),1)</f>
        <v/>
      </c>
      <c r="AD25" s="4" cm="1">
        <f t="array" ref="AD25">IF(Table1[[#This Row],[o_mitigation ]]="",IF(AND(Table1[[#This Row],[o_undefined]:[o_undefined]]=1,Table1[[#This Row],[c_mitigation]]=1),1,""),1)</f>
        <v>1</v>
      </c>
      <c r="AE25" s="4" cm="1">
        <f t="array" ref="AE25">IF(Table1[[#This Row],[o_climate_change_impacts_and_adaptation ]]="",IF(AND(Table1[[#This Row],[o_undefined]:[o_undefined]]=1,Table1[[#This Row],[c_climate_change_impacts_and_adaptation]]=1),1,""),1)</f>
        <v>1</v>
      </c>
      <c r="AF25" s="4" t="str" cm="1">
        <f t="array" ref="AF25">IF(Table1[[#This Row],[o_support_needed_and_received]]="",IF(AND(Table1[[#This Row],[o_undefined]:[o_undefined]]=1,Table1[[#This Row],[c_support_needed_and_received]]=1),1,""),1)</f>
        <v/>
      </c>
      <c r="AG25" s="4" t="str">
        <f>IF(SUM(Table1[[#This Row],[com_ghg_inventory]:[com_support_needed_and_received]])=0,1,"")</f>
        <v/>
      </c>
      <c r="AH25" s="4" cm="1">
        <f t="array" ref="AH25">IF(Table1[[#This Row],[com_ghg_inventory]]="",0,IF(Table1[[#This Row],[com_undefined]:[com_undefined]]=1,0,Table1[[#This Row],[o_gef_funding]:[o_gef_funding]]/SUM(Table1[[#This Row],[com_ghg_inventory]:[com_support_needed_and_received]])))</f>
        <v>0</v>
      </c>
      <c r="AI25" s="4" cm="1">
        <f t="array" ref="AI25">IF(Table1[[#This Row],[com_mitigation]]="",0,IF(Table1[[#This Row],[com_undefined]:[com_undefined]]=1,0,Table1[[#This Row],[o_gef_funding]:[o_gef_funding]]/SUM(Table1[[#This Row],[com_ghg_inventory]:[com_support_needed_and_received]])))</f>
        <v>111498.5</v>
      </c>
      <c r="AJ25" s="4" cm="1">
        <f t="array" ref="AJ25">IF(Table1[[#This Row],[com_climate_change_impacts_and_adaptation]]="",0,IF(Table1[[#This Row],[com_undefined]:[com_undefined]]=1,0,Table1[[#This Row],[o_gef_funding]:[o_gef_funding]]/SUM(Table1[[#This Row],[com_ghg_inventory]:[com_support_needed_and_received]])))</f>
        <v>111498.5</v>
      </c>
      <c r="AK25" s="4" cm="1">
        <f t="array" ref="AK25">IF(Table1[[#This Row],[com_support_needed_and_received]]="",0,IF(Table1[[#This Row],[com_undefined]:[com_undefined]]=1,0,Table1[[#This Row],[o_gef_funding]:[o_gef_funding]]/SUM(Table1[[#This Row],[com_ghg_inventory]:[com_support_needed_and_received]])))</f>
        <v>0</v>
      </c>
      <c r="AL25" s="4">
        <f>IF(Table1[[#This Row],[com_undefined]]=1,Table1[[#This Row],[o_gef_funding]],0)</f>
        <v>0</v>
      </c>
      <c r="AM25" s="4" cm="1">
        <f t="array" ref="AM25">IF(Table1[[#This Row],[com_ghg_inventory]]="",0,IF(Table1[[#This Row],[com_undefined]:[com_undefined]]=1,0,Table1[[#This Row],[o_co_financing]:[o_co_financing]]/SUM(Table1[[#This Row],[com_ghg_inventory]:[com_support_needed_and_received]])))</f>
        <v>0</v>
      </c>
      <c r="AN25" s="4" cm="1">
        <f t="array" ref="AN25">IF(Table1[[#This Row],[com_mitigation]]="",0,IF(Table1[[#This Row],[com_undefined]:[com_undefined]]=1,0,Table1[[#This Row],[o_co_financing]:[o_co_financing]]/SUM(Table1[[#This Row],[com_ghg_inventory]:[com_support_needed_and_received]])))</f>
        <v>150000</v>
      </c>
      <c r="AO25" s="4" cm="1">
        <f t="array" ref="AO25">IF(Table1[[#This Row],[com_climate_change_impacts_and_adaptation]]="",0,IF(Table1[[#This Row],[com_undefined]:[com_undefined]]=1,0,Table1[[#This Row],[o_co_financing]:[o_co_financing]]/SUM(Table1[[#This Row],[com_ghg_inventory]:[com_support_needed_and_received]])))</f>
        <v>150000</v>
      </c>
      <c r="AP25" s="4" cm="1">
        <f t="array" ref="AP25">IF(Table1[[#This Row],[com_support_needed_and_received]]="",0,IF(Table1[[#This Row],[com_undefined]:[com_undefined]]=1,0,Table1[[#This Row],[o_co_financing]:[o_co_financing]]/SUM(Table1[[#This Row],[com_ghg_inventory]:[com_support_needed_and_received]])))</f>
        <v>0</v>
      </c>
      <c r="AQ25" s="4">
        <f>IF(Table1[[#This Row],[com_undefined]]=1,Table1[[#This Row],[o_co_financing]],0)</f>
        <v>0</v>
      </c>
      <c r="AR25" s="4" t="str">
        <f>IF(Table1[[#This Row],[o_gef_funding]]=SUM(Table1[[#This Row],[ghg_inventory_gef]:[undefined_gef]]),"Good", "Problem")</f>
        <v>Good</v>
      </c>
      <c r="AS25" s="4" t="str">
        <f>IF(Table1[[#This Row],[o_co_financing]]=SUM(Table1[[#This Row],[ghg_inventory_co_finance]:[undefined_co_finance]]),"Good", "Problem")</f>
        <v>Good</v>
      </c>
    </row>
    <row r="26" spans="1:45">
      <c r="A26" s="2">
        <v>3</v>
      </c>
      <c r="B26" t="s">
        <v>159</v>
      </c>
      <c r="C26" t="str">
        <f>VLOOKUP(Table1[[#This Row],[pif_id]], Table7[#All],2,FALSE)</f>
        <v>Global</v>
      </c>
      <c r="D26" t="str">
        <f>VLOOKUP(Table1[[#This Row],[pif_id]], Table7[#All],3,FALSE)</f>
        <v>FAO</v>
      </c>
      <c r="E26" t="str">
        <f>VLOOKUP(Table1[[#This Row],[pif_id]], Table7[#All],4,FALSE)</f>
        <v>2017</v>
      </c>
      <c r="F26" t="e">
        <f>VLOOKUP(Table1[[#This Row],[pif_id]], Table7[#All],5,FALSE)</f>
        <v>#REF!</v>
      </c>
      <c r="G26">
        <v>7</v>
      </c>
      <c r="H26" t="s">
        <v>171</v>
      </c>
      <c r="M26">
        <f>IF(SUM(Table1[[#This Row],[c_ghg_inventory]:[c_support_needed_and_received]])=0,1,"")</f>
        <v>1</v>
      </c>
      <c r="N26">
        <v>250000</v>
      </c>
      <c r="O26">
        <v>1000000</v>
      </c>
      <c r="P26" s="6">
        <f>N26/SUM(Table1[[#This Row],[c_ghg_inventory]:[c_undefined]])</f>
        <v>250000</v>
      </c>
      <c r="Q26" s="6">
        <f>O26/SUM(Table1[[#This Row],[c_ghg_inventory]:[c_undefined]])</f>
        <v>1000000</v>
      </c>
      <c r="R26">
        <v>23</v>
      </c>
      <c r="S26" t="s">
        <v>172</v>
      </c>
      <c r="X26" s="4">
        <f>IF(SUM(Table1[[#This Row],[o_ghg_inventory ]:[o_support_needed_and_received]])=0,1,"")</f>
        <v>1</v>
      </c>
      <c r="Y26" s="10">
        <v>62500</v>
      </c>
      <c r="Z26" s="10">
        <v>250000</v>
      </c>
      <c r="AA26" s="5">
        <f>Table1[[#This Row],[o_gef_funding]]/SUM(Table1[[#This Row],[o_ghg_inventory ]:[o_undefined]])</f>
        <v>62500</v>
      </c>
      <c r="AB26" s="5">
        <f>Table1[[#This Row],[o_co_financing]]/SUM(Table1[[#This Row],[o_ghg_inventory ]:[o_undefined]])</f>
        <v>250000</v>
      </c>
      <c r="AC26" s="4" t="str" cm="1">
        <f t="array" ref="AC26">IF(Table1[[#This Row],[o_ghg_inventory ]]="",IF(AND(Table1[[#This Row],[o_undefined]:[o_undefined]]=1,Table1[[#This Row],[c_ghg_inventory]]=1),1,""),1)</f>
        <v/>
      </c>
      <c r="AD26" s="4" t="str" cm="1">
        <f t="array" ref="AD26">IF(Table1[[#This Row],[o_mitigation ]]="",IF(AND(Table1[[#This Row],[o_undefined]:[o_undefined]]=1,Table1[[#This Row],[c_mitigation]]=1),1,""),1)</f>
        <v/>
      </c>
      <c r="AE26" s="4" t="str" cm="1">
        <f t="array" ref="AE26">IF(Table1[[#This Row],[o_climate_change_impacts_and_adaptation ]]="",IF(AND(Table1[[#This Row],[o_undefined]:[o_undefined]]=1,Table1[[#This Row],[c_climate_change_impacts_and_adaptation]]=1),1,""),1)</f>
        <v/>
      </c>
      <c r="AF26" s="4" t="str" cm="1">
        <f t="array" ref="AF26">IF(Table1[[#This Row],[o_support_needed_and_received]]="",IF(AND(Table1[[#This Row],[o_undefined]:[o_undefined]]=1,Table1[[#This Row],[c_support_needed_and_received]]=1),1,""),1)</f>
        <v/>
      </c>
      <c r="AG26" s="4">
        <f>IF(SUM(Table1[[#This Row],[com_ghg_inventory]:[com_support_needed_and_received]])=0,1,"")</f>
        <v>1</v>
      </c>
      <c r="AH26" s="4" cm="1">
        <f t="array" ref="AH26">IF(Table1[[#This Row],[com_ghg_inventory]]="",0,IF(Table1[[#This Row],[com_undefined]:[com_undefined]]=1,0,Table1[[#This Row],[o_gef_funding]:[o_gef_funding]]/SUM(Table1[[#This Row],[com_ghg_inventory]:[com_support_needed_and_received]])))</f>
        <v>0</v>
      </c>
      <c r="AI26" s="4" cm="1">
        <f t="array" ref="AI26">IF(Table1[[#This Row],[com_mitigation]]="",0,IF(Table1[[#This Row],[com_undefined]:[com_undefined]]=1,0,Table1[[#This Row],[o_gef_funding]:[o_gef_funding]]/SUM(Table1[[#This Row],[com_ghg_inventory]:[com_support_needed_and_received]])))</f>
        <v>0</v>
      </c>
      <c r="AJ26" s="4" cm="1">
        <f t="array" ref="AJ26">IF(Table1[[#This Row],[com_climate_change_impacts_and_adaptation]]="",0,IF(Table1[[#This Row],[com_undefined]:[com_undefined]]=1,0,Table1[[#This Row],[o_gef_funding]:[o_gef_funding]]/SUM(Table1[[#This Row],[com_ghg_inventory]:[com_support_needed_and_received]])))</f>
        <v>0</v>
      </c>
      <c r="AK26" s="4" cm="1">
        <f t="array" ref="AK26">IF(Table1[[#This Row],[com_support_needed_and_received]]="",0,IF(Table1[[#This Row],[com_undefined]:[com_undefined]]=1,0,Table1[[#This Row],[o_gef_funding]:[o_gef_funding]]/SUM(Table1[[#This Row],[com_ghg_inventory]:[com_support_needed_and_received]])))</f>
        <v>0</v>
      </c>
      <c r="AL26" s="4">
        <f>IF(Table1[[#This Row],[com_undefined]]=1,Table1[[#This Row],[o_gef_funding]],0)</f>
        <v>62500</v>
      </c>
      <c r="AM26" s="4" cm="1">
        <f t="array" ref="AM26">IF(Table1[[#This Row],[com_ghg_inventory]]="",0,IF(Table1[[#This Row],[com_undefined]:[com_undefined]]=1,0,Table1[[#This Row],[o_co_financing]:[o_co_financing]]/SUM(Table1[[#This Row],[com_ghg_inventory]:[com_support_needed_and_received]])))</f>
        <v>0</v>
      </c>
      <c r="AN26" s="4" cm="1">
        <f t="array" ref="AN26">IF(Table1[[#This Row],[com_mitigation]]="",0,IF(Table1[[#This Row],[com_undefined]:[com_undefined]]=1,0,Table1[[#This Row],[o_co_financing]:[o_co_financing]]/SUM(Table1[[#This Row],[com_ghg_inventory]:[com_support_needed_and_received]])))</f>
        <v>0</v>
      </c>
      <c r="AO26" s="4" cm="1">
        <f t="array" ref="AO26">IF(Table1[[#This Row],[com_climate_change_impacts_and_adaptation]]="",0,IF(Table1[[#This Row],[com_undefined]:[com_undefined]]=1,0,Table1[[#This Row],[o_co_financing]:[o_co_financing]]/SUM(Table1[[#This Row],[com_ghg_inventory]:[com_support_needed_and_received]])))</f>
        <v>0</v>
      </c>
      <c r="AP26" s="4" cm="1">
        <f t="array" ref="AP26">IF(Table1[[#This Row],[com_support_needed_and_received]]="",0,IF(Table1[[#This Row],[com_undefined]:[com_undefined]]=1,0,Table1[[#This Row],[o_co_financing]:[o_co_financing]]/SUM(Table1[[#This Row],[com_ghg_inventory]:[com_support_needed_and_received]])))</f>
        <v>0</v>
      </c>
      <c r="AQ26" s="4">
        <f>IF(Table1[[#This Row],[com_undefined]]=1,Table1[[#This Row],[o_co_financing]],0)</f>
        <v>250000</v>
      </c>
      <c r="AR26" s="4" t="str">
        <f>IF(Table1[[#This Row],[o_gef_funding]]=SUM(Table1[[#This Row],[ghg_inventory_gef]:[undefined_gef]]),"Good", "Problem")</f>
        <v>Good</v>
      </c>
      <c r="AS26" s="4" t="str">
        <f>IF(Table1[[#This Row],[o_co_financing]]=SUM(Table1[[#This Row],[ghg_inventory_co_finance]:[undefined_co_finance]]),"Good", "Problem")</f>
        <v>Good</v>
      </c>
    </row>
    <row r="27" spans="1:45">
      <c r="A27" s="2">
        <v>3</v>
      </c>
      <c r="B27" t="s">
        <v>159</v>
      </c>
      <c r="C27" t="str">
        <f>VLOOKUP(Table1[[#This Row],[pif_id]], Table7[#All],2,FALSE)</f>
        <v>Global</v>
      </c>
      <c r="D27" t="str">
        <f>VLOOKUP(Table1[[#This Row],[pif_id]], Table7[#All],3,FALSE)</f>
        <v>FAO</v>
      </c>
      <c r="E27" t="str">
        <f>VLOOKUP(Table1[[#This Row],[pif_id]], Table7[#All],4,FALSE)</f>
        <v>2017</v>
      </c>
      <c r="F27" t="e">
        <f>VLOOKUP(Table1[[#This Row],[pif_id]], Table7[#All],5,FALSE)</f>
        <v>#REF!</v>
      </c>
      <c r="G27">
        <v>7</v>
      </c>
      <c r="H27" t="s">
        <v>171</v>
      </c>
      <c r="M27">
        <f>IF(SUM(Table1[[#This Row],[c_ghg_inventory]:[c_support_needed_and_received]])=0,1,"")</f>
        <v>1</v>
      </c>
      <c r="N27">
        <v>250000</v>
      </c>
      <c r="O27">
        <v>1000000</v>
      </c>
      <c r="P27" s="6">
        <f>N27/SUM(Table1[[#This Row],[c_ghg_inventory]:[c_undefined]])</f>
        <v>250000</v>
      </c>
      <c r="Q27" s="6">
        <f>O27/SUM(Table1[[#This Row],[c_ghg_inventory]:[c_undefined]])</f>
        <v>1000000</v>
      </c>
      <c r="R27">
        <v>24</v>
      </c>
      <c r="S27" t="s">
        <v>173</v>
      </c>
      <c r="U27">
        <v>1</v>
      </c>
      <c r="V27">
        <v>1</v>
      </c>
      <c r="X27" s="4" t="str">
        <f>IF(SUM(Table1[[#This Row],[o_ghg_inventory ]:[o_support_needed_and_received]])=0,1,"")</f>
        <v/>
      </c>
      <c r="Y27" s="10">
        <v>62500</v>
      </c>
      <c r="Z27" s="10">
        <v>250000</v>
      </c>
      <c r="AA27" s="5">
        <f>Table1[[#This Row],[o_gef_funding]]/SUM(Table1[[#This Row],[o_ghg_inventory ]:[o_undefined]])</f>
        <v>31250</v>
      </c>
      <c r="AB27" s="5">
        <f>Table1[[#This Row],[o_co_financing]]/SUM(Table1[[#This Row],[o_ghg_inventory ]:[o_undefined]])</f>
        <v>125000</v>
      </c>
      <c r="AC27" s="4" t="str" cm="1">
        <f t="array" ref="AC27">IF(Table1[[#This Row],[o_ghg_inventory ]]="",IF(AND(Table1[[#This Row],[o_undefined]:[o_undefined]]=1,Table1[[#This Row],[c_ghg_inventory]]=1),1,""),1)</f>
        <v/>
      </c>
      <c r="AD27" s="4" cm="1">
        <f t="array" ref="AD27">IF(Table1[[#This Row],[o_mitigation ]]="",IF(AND(Table1[[#This Row],[o_undefined]:[o_undefined]]=1,Table1[[#This Row],[c_mitigation]]=1),1,""),1)</f>
        <v>1</v>
      </c>
      <c r="AE27" s="4" cm="1">
        <f t="array" ref="AE27">IF(Table1[[#This Row],[o_climate_change_impacts_and_adaptation ]]="",IF(AND(Table1[[#This Row],[o_undefined]:[o_undefined]]=1,Table1[[#This Row],[c_climate_change_impacts_and_adaptation]]=1),1,""),1)</f>
        <v>1</v>
      </c>
      <c r="AF27" s="4" t="str" cm="1">
        <f t="array" ref="AF27">IF(Table1[[#This Row],[o_support_needed_and_received]]="",IF(AND(Table1[[#This Row],[o_undefined]:[o_undefined]]=1,Table1[[#This Row],[c_support_needed_and_received]]=1),1,""),1)</f>
        <v/>
      </c>
      <c r="AG27" s="4" t="str">
        <f>IF(SUM(Table1[[#This Row],[com_ghg_inventory]:[com_support_needed_and_received]])=0,1,"")</f>
        <v/>
      </c>
      <c r="AH27" s="4" cm="1">
        <f t="array" ref="AH27">IF(Table1[[#This Row],[com_ghg_inventory]]="",0,IF(Table1[[#This Row],[com_undefined]:[com_undefined]]=1,0,Table1[[#This Row],[o_gef_funding]:[o_gef_funding]]/SUM(Table1[[#This Row],[com_ghg_inventory]:[com_support_needed_and_received]])))</f>
        <v>0</v>
      </c>
      <c r="AI27" s="4" cm="1">
        <f t="array" ref="AI27">IF(Table1[[#This Row],[com_mitigation]]="",0,IF(Table1[[#This Row],[com_undefined]:[com_undefined]]=1,0,Table1[[#This Row],[o_gef_funding]:[o_gef_funding]]/SUM(Table1[[#This Row],[com_ghg_inventory]:[com_support_needed_and_received]])))</f>
        <v>31250</v>
      </c>
      <c r="AJ27" s="4" cm="1">
        <f t="array" ref="AJ27">IF(Table1[[#This Row],[com_climate_change_impacts_and_adaptation]]="",0,IF(Table1[[#This Row],[com_undefined]:[com_undefined]]=1,0,Table1[[#This Row],[o_gef_funding]:[o_gef_funding]]/SUM(Table1[[#This Row],[com_ghg_inventory]:[com_support_needed_and_received]])))</f>
        <v>31250</v>
      </c>
      <c r="AK27" s="4" cm="1">
        <f t="array" ref="AK27">IF(Table1[[#This Row],[com_support_needed_and_received]]="",0,IF(Table1[[#This Row],[com_undefined]:[com_undefined]]=1,0,Table1[[#This Row],[o_gef_funding]:[o_gef_funding]]/SUM(Table1[[#This Row],[com_ghg_inventory]:[com_support_needed_and_received]])))</f>
        <v>0</v>
      </c>
      <c r="AL27" s="4">
        <f>IF(Table1[[#This Row],[com_undefined]]=1,Table1[[#This Row],[o_gef_funding]],0)</f>
        <v>0</v>
      </c>
      <c r="AM27" s="4" cm="1">
        <f t="array" ref="AM27">IF(Table1[[#This Row],[com_ghg_inventory]]="",0,IF(Table1[[#This Row],[com_undefined]:[com_undefined]]=1,0,Table1[[#This Row],[o_co_financing]:[o_co_financing]]/SUM(Table1[[#This Row],[com_ghg_inventory]:[com_support_needed_and_received]])))</f>
        <v>0</v>
      </c>
      <c r="AN27" s="4" cm="1">
        <f t="array" ref="AN27">IF(Table1[[#This Row],[com_mitigation]]="",0,IF(Table1[[#This Row],[com_undefined]:[com_undefined]]=1,0,Table1[[#This Row],[o_co_financing]:[o_co_financing]]/SUM(Table1[[#This Row],[com_ghg_inventory]:[com_support_needed_and_received]])))</f>
        <v>125000</v>
      </c>
      <c r="AO27" s="4" cm="1">
        <f t="array" ref="AO27">IF(Table1[[#This Row],[com_climate_change_impacts_and_adaptation]]="",0,IF(Table1[[#This Row],[com_undefined]:[com_undefined]]=1,0,Table1[[#This Row],[o_co_financing]:[o_co_financing]]/SUM(Table1[[#This Row],[com_ghg_inventory]:[com_support_needed_and_received]])))</f>
        <v>125000</v>
      </c>
      <c r="AP27" s="4" cm="1">
        <f t="array" ref="AP27">IF(Table1[[#This Row],[com_support_needed_and_received]]="",0,IF(Table1[[#This Row],[com_undefined]:[com_undefined]]=1,0,Table1[[#This Row],[o_co_financing]:[o_co_financing]]/SUM(Table1[[#This Row],[com_ghg_inventory]:[com_support_needed_and_received]])))</f>
        <v>0</v>
      </c>
      <c r="AQ27" s="4">
        <f>IF(Table1[[#This Row],[com_undefined]]=1,Table1[[#This Row],[o_co_financing]],0)</f>
        <v>0</v>
      </c>
      <c r="AR27" s="4" t="str">
        <f>IF(Table1[[#This Row],[o_gef_funding]]=SUM(Table1[[#This Row],[ghg_inventory_gef]:[undefined_gef]]),"Good", "Problem")</f>
        <v>Good</v>
      </c>
      <c r="AS27" s="4" t="str">
        <f>IF(Table1[[#This Row],[o_co_financing]]=SUM(Table1[[#This Row],[ghg_inventory_co_finance]:[undefined_co_finance]]),"Good", "Problem")</f>
        <v>Good</v>
      </c>
    </row>
    <row r="28" spans="1:45">
      <c r="A28" s="2">
        <v>3</v>
      </c>
      <c r="B28" t="s">
        <v>159</v>
      </c>
      <c r="C28" t="str">
        <f>VLOOKUP(Table1[[#This Row],[pif_id]], Table7[#All],2,FALSE)</f>
        <v>Global</v>
      </c>
      <c r="D28" t="str">
        <f>VLOOKUP(Table1[[#This Row],[pif_id]], Table7[#All],3,FALSE)</f>
        <v>FAO</v>
      </c>
      <c r="E28" t="str">
        <f>VLOOKUP(Table1[[#This Row],[pif_id]], Table7[#All],4,FALSE)</f>
        <v>2017</v>
      </c>
      <c r="F28" t="e">
        <f>VLOOKUP(Table1[[#This Row],[pif_id]], Table7[#All],5,FALSE)</f>
        <v>#REF!</v>
      </c>
      <c r="G28">
        <v>7</v>
      </c>
      <c r="H28" t="s">
        <v>171</v>
      </c>
      <c r="M28">
        <f>IF(SUM(Table1[[#This Row],[c_ghg_inventory]:[c_support_needed_and_received]])=0,1,"")</f>
        <v>1</v>
      </c>
      <c r="N28">
        <v>250000</v>
      </c>
      <c r="O28">
        <v>1000000</v>
      </c>
      <c r="P28" s="6">
        <f>N28/SUM(Table1[[#This Row],[c_ghg_inventory]:[c_undefined]])</f>
        <v>250000</v>
      </c>
      <c r="Q28" s="6">
        <f>O28/SUM(Table1[[#This Row],[c_ghg_inventory]:[c_undefined]])</f>
        <v>1000000</v>
      </c>
      <c r="R28">
        <v>25</v>
      </c>
      <c r="S28" t="s">
        <v>174</v>
      </c>
      <c r="X28" s="4">
        <f>IF(SUM(Table1[[#This Row],[o_ghg_inventory ]:[o_support_needed_and_received]])=0,1,"")</f>
        <v>1</v>
      </c>
      <c r="Y28" s="10">
        <v>62500</v>
      </c>
      <c r="Z28" s="10">
        <v>250000</v>
      </c>
      <c r="AA28" s="5">
        <f>Table1[[#This Row],[o_gef_funding]]/SUM(Table1[[#This Row],[o_ghg_inventory ]:[o_undefined]])</f>
        <v>62500</v>
      </c>
      <c r="AB28" s="5">
        <f>Table1[[#This Row],[o_co_financing]]/SUM(Table1[[#This Row],[o_ghg_inventory ]:[o_undefined]])</f>
        <v>250000</v>
      </c>
      <c r="AC28" s="4" t="str" cm="1">
        <f t="array" ref="AC28">IF(Table1[[#This Row],[o_ghg_inventory ]]="",IF(AND(Table1[[#This Row],[o_undefined]:[o_undefined]]=1,Table1[[#This Row],[c_ghg_inventory]]=1),1,""),1)</f>
        <v/>
      </c>
      <c r="AD28" s="4" t="str" cm="1">
        <f t="array" ref="AD28">IF(Table1[[#This Row],[o_mitigation ]]="",IF(AND(Table1[[#This Row],[o_undefined]:[o_undefined]]=1,Table1[[#This Row],[c_mitigation]]=1),1,""),1)</f>
        <v/>
      </c>
      <c r="AE28" s="4" t="str" cm="1">
        <f t="array" ref="AE28">IF(Table1[[#This Row],[o_climate_change_impacts_and_adaptation ]]="",IF(AND(Table1[[#This Row],[o_undefined]:[o_undefined]]=1,Table1[[#This Row],[c_climate_change_impacts_and_adaptation]]=1),1,""),1)</f>
        <v/>
      </c>
      <c r="AF28" s="4" t="str" cm="1">
        <f t="array" ref="AF28">IF(Table1[[#This Row],[o_support_needed_and_received]]="",IF(AND(Table1[[#This Row],[o_undefined]:[o_undefined]]=1,Table1[[#This Row],[c_support_needed_and_received]]=1),1,""),1)</f>
        <v/>
      </c>
      <c r="AG28" s="4">
        <f>IF(SUM(Table1[[#This Row],[com_ghg_inventory]:[com_support_needed_and_received]])=0,1,"")</f>
        <v>1</v>
      </c>
      <c r="AH28" s="4" cm="1">
        <f t="array" ref="AH28">IF(Table1[[#This Row],[com_ghg_inventory]]="",0,IF(Table1[[#This Row],[com_undefined]:[com_undefined]]=1,0,Table1[[#This Row],[o_gef_funding]:[o_gef_funding]]/SUM(Table1[[#This Row],[com_ghg_inventory]:[com_support_needed_and_received]])))</f>
        <v>0</v>
      </c>
      <c r="AI28" s="4" cm="1">
        <f t="array" ref="AI28">IF(Table1[[#This Row],[com_mitigation]]="",0,IF(Table1[[#This Row],[com_undefined]:[com_undefined]]=1,0,Table1[[#This Row],[o_gef_funding]:[o_gef_funding]]/SUM(Table1[[#This Row],[com_ghg_inventory]:[com_support_needed_and_received]])))</f>
        <v>0</v>
      </c>
      <c r="AJ28" s="4" cm="1">
        <f t="array" ref="AJ28">IF(Table1[[#This Row],[com_climate_change_impacts_and_adaptation]]="",0,IF(Table1[[#This Row],[com_undefined]:[com_undefined]]=1,0,Table1[[#This Row],[o_gef_funding]:[o_gef_funding]]/SUM(Table1[[#This Row],[com_ghg_inventory]:[com_support_needed_and_received]])))</f>
        <v>0</v>
      </c>
      <c r="AK28" s="4" cm="1">
        <f t="array" ref="AK28">IF(Table1[[#This Row],[com_support_needed_and_received]]="",0,IF(Table1[[#This Row],[com_undefined]:[com_undefined]]=1,0,Table1[[#This Row],[o_gef_funding]:[o_gef_funding]]/SUM(Table1[[#This Row],[com_ghg_inventory]:[com_support_needed_and_received]])))</f>
        <v>0</v>
      </c>
      <c r="AL28" s="4">
        <f>IF(Table1[[#This Row],[com_undefined]]=1,Table1[[#This Row],[o_gef_funding]],0)</f>
        <v>62500</v>
      </c>
      <c r="AM28" s="4" cm="1">
        <f t="array" ref="AM28">IF(Table1[[#This Row],[com_ghg_inventory]]="",0,IF(Table1[[#This Row],[com_undefined]:[com_undefined]]=1,0,Table1[[#This Row],[o_co_financing]:[o_co_financing]]/SUM(Table1[[#This Row],[com_ghg_inventory]:[com_support_needed_and_received]])))</f>
        <v>0</v>
      </c>
      <c r="AN28" s="4" cm="1">
        <f t="array" ref="AN28">IF(Table1[[#This Row],[com_mitigation]]="",0,IF(Table1[[#This Row],[com_undefined]:[com_undefined]]=1,0,Table1[[#This Row],[o_co_financing]:[o_co_financing]]/SUM(Table1[[#This Row],[com_ghg_inventory]:[com_support_needed_and_received]])))</f>
        <v>0</v>
      </c>
      <c r="AO28" s="4" cm="1">
        <f t="array" ref="AO28">IF(Table1[[#This Row],[com_climate_change_impacts_and_adaptation]]="",0,IF(Table1[[#This Row],[com_undefined]:[com_undefined]]=1,0,Table1[[#This Row],[o_co_financing]:[o_co_financing]]/SUM(Table1[[#This Row],[com_ghg_inventory]:[com_support_needed_and_received]])))</f>
        <v>0</v>
      </c>
      <c r="AP28" s="4" cm="1">
        <f t="array" ref="AP28">IF(Table1[[#This Row],[com_support_needed_and_received]]="",0,IF(Table1[[#This Row],[com_undefined]:[com_undefined]]=1,0,Table1[[#This Row],[o_co_financing]:[o_co_financing]]/SUM(Table1[[#This Row],[com_ghg_inventory]:[com_support_needed_and_received]])))</f>
        <v>0</v>
      </c>
      <c r="AQ28" s="4">
        <f>IF(Table1[[#This Row],[com_undefined]]=1,Table1[[#This Row],[o_co_financing]],0)</f>
        <v>250000</v>
      </c>
      <c r="AR28" s="4" t="str">
        <f>IF(Table1[[#This Row],[o_gef_funding]]=SUM(Table1[[#This Row],[ghg_inventory_gef]:[undefined_gef]]),"Good", "Problem")</f>
        <v>Good</v>
      </c>
      <c r="AS28" s="4" t="str">
        <f>IF(Table1[[#This Row],[o_co_financing]]=SUM(Table1[[#This Row],[ghg_inventory_co_finance]:[undefined_co_finance]]),"Good", "Problem")</f>
        <v>Good</v>
      </c>
    </row>
    <row r="29" spans="1:45">
      <c r="A29" s="2">
        <v>3</v>
      </c>
      <c r="B29" t="s">
        <v>159</v>
      </c>
      <c r="C29" t="str">
        <f>VLOOKUP(Table1[[#This Row],[pif_id]], Table7[#All],2,FALSE)</f>
        <v>Global</v>
      </c>
      <c r="D29" t="str">
        <f>VLOOKUP(Table1[[#This Row],[pif_id]], Table7[#All],3,FALSE)</f>
        <v>FAO</v>
      </c>
      <c r="E29" t="str">
        <f>VLOOKUP(Table1[[#This Row],[pif_id]], Table7[#All],4,FALSE)</f>
        <v>2017</v>
      </c>
      <c r="F29" t="e">
        <f>VLOOKUP(Table1[[#This Row],[pif_id]], Table7[#All],5,FALSE)</f>
        <v>#REF!</v>
      </c>
      <c r="G29">
        <v>7</v>
      </c>
      <c r="H29" t="s">
        <v>171</v>
      </c>
      <c r="M29">
        <f>IF(SUM(Table1[[#This Row],[c_ghg_inventory]:[c_support_needed_and_received]])=0,1,"")</f>
        <v>1</v>
      </c>
      <c r="N29">
        <v>250000</v>
      </c>
      <c r="O29">
        <v>1000000</v>
      </c>
      <c r="P29" s="6">
        <f>N29/SUM(Table1[[#This Row],[c_ghg_inventory]:[c_undefined]])</f>
        <v>250000</v>
      </c>
      <c r="Q29" s="6">
        <f>O29/SUM(Table1[[#This Row],[c_ghg_inventory]:[c_undefined]])</f>
        <v>1000000</v>
      </c>
      <c r="R29">
        <v>26</v>
      </c>
      <c r="S29" t="s">
        <v>175</v>
      </c>
      <c r="X29" s="4">
        <f>IF(SUM(Table1[[#This Row],[o_ghg_inventory ]:[o_support_needed_and_received]])=0,1,"")</f>
        <v>1</v>
      </c>
      <c r="Y29" s="10">
        <v>62500</v>
      </c>
      <c r="Z29" s="10">
        <v>250000</v>
      </c>
      <c r="AA29" s="5">
        <f>Table1[[#This Row],[o_gef_funding]]/SUM(Table1[[#This Row],[o_ghg_inventory ]:[o_undefined]])</f>
        <v>62500</v>
      </c>
      <c r="AB29" s="5">
        <f>Table1[[#This Row],[o_co_financing]]/SUM(Table1[[#This Row],[o_ghg_inventory ]:[o_undefined]])</f>
        <v>250000</v>
      </c>
      <c r="AC29" s="4" t="str" cm="1">
        <f t="array" ref="AC29">IF(Table1[[#This Row],[o_ghg_inventory ]]="",IF(AND(Table1[[#This Row],[o_undefined]:[o_undefined]]=1,Table1[[#This Row],[c_ghg_inventory]]=1),1,""),1)</f>
        <v/>
      </c>
      <c r="AD29" s="4" t="str" cm="1">
        <f t="array" ref="AD29">IF(Table1[[#This Row],[o_mitigation ]]="",IF(AND(Table1[[#This Row],[o_undefined]:[o_undefined]]=1,Table1[[#This Row],[c_mitigation]]=1),1,""),1)</f>
        <v/>
      </c>
      <c r="AE29" s="4" t="str" cm="1">
        <f t="array" ref="AE29">IF(Table1[[#This Row],[o_climate_change_impacts_and_adaptation ]]="",IF(AND(Table1[[#This Row],[o_undefined]:[o_undefined]]=1,Table1[[#This Row],[c_climate_change_impacts_and_adaptation]]=1),1,""),1)</f>
        <v/>
      </c>
      <c r="AF29" s="4" t="str" cm="1">
        <f t="array" ref="AF29">IF(Table1[[#This Row],[o_support_needed_and_received]]="",IF(AND(Table1[[#This Row],[o_undefined]:[o_undefined]]=1,Table1[[#This Row],[c_support_needed_and_received]]=1),1,""),1)</f>
        <v/>
      </c>
      <c r="AG29" s="4">
        <f>IF(SUM(Table1[[#This Row],[com_ghg_inventory]:[com_support_needed_and_received]])=0,1,"")</f>
        <v>1</v>
      </c>
      <c r="AH29" s="4" cm="1">
        <f t="array" ref="AH29">IF(Table1[[#This Row],[com_ghg_inventory]]="",0,IF(Table1[[#This Row],[com_undefined]:[com_undefined]]=1,0,Table1[[#This Row],[o_gef_funding]:[o_gef_funding]]/SUM(Table1[[#This Row],[com_ghg_inventory]:[com_support_needed_and_received]])))</f>
        <v>0</v>
      </c>
      <c r="AI29" s="4" cm="1">
        <f t="array" ref="AI29">IF(Table1[[#This Row],[com_mitigation]]="",0,IF(Table1[[#This Row],[com_undefined]:[com_undefined]]=1,0,Table1[[#This Row],[o_gef_funding]:[o_gef_funding]]/SUM(Table1[[#This Row],[com_ghg_inventory]:[com_support_needed_and_received]])))</f>
        <v>0</v>
      </c>
      <c r="AJ29" s="4" cm="1">
        <f t="array" ref="AJ29">IF(Table1[[#This Row],[com_climate_change_impacts_and_adaptation]]="",0,IF(Table1[[#This Row],[com_undefined]:[com_undefined]]=1,0,Table1[[#This Row],[o_gef_funding]:[o_gef_funding]]/SUM(Table1[[#This Row],[com_ghg_inventory]:[com_support_needed_and_received]])))</f>
        <v>0</v>
      </c>
      <c r="AK29" s="4" cm="1">
        <f t="array" ref="AK29">IF(Table1[[#This Row],[com_support_needed_and_received]]="",0,IF(Table1[[#This Row],[com_undefined]:[com_undefined]]=1,0,Table1[[#This Row],[o_gef_funding]:[o_gef_funding]]/SUM(Table1[[#This Row],[com_ghg_inventory]:[com_support_needed_and_received]])))</f>
        <v>0</v>
      </c>
      <c r="AL29" s="4">
        <f>IF(Table1[[#This Row],[com_undefined]]=1,Table1[[#This Row],[o_gef_funding]],0)</f>
        <v>62500</v>
      </c>
      <c r="AM29" s="4" cm="1">
        <f t="array" ref="AM29">IF(Table1[[#This Row],[com_ghg_inventory]]="",0,IF(Table1[[#This Row],[com_undefined]:[com_undefined]]=1,0,Table1[[#This Row],[o_co_financing]:[o_co_financing]]/SUM(Table1[[#This Row],[com_ghg_inventory]:[com_support_needed_and_received]])))</f>
        <v>0</v>
      </c>
      <c r="AN29" s="4" cm="1">
        <f t="array" ref="AN29">IF(Table1[[#This Row],[com_mitigation]]="",0,IF(Table1[[#This Row],[com_undefined]:[com_undefined]]=1,0,Table1[[#This Row],[o_co_financing]:[o_co_financing]]/SUM(Table1[[#This Row],[com_ghg_inventory]:[com_support_needed_and_received]])))</f>
        <v>0</v>
      </c>
      <c r="AO29" s="4" cm="1">
        <f t="array" ref="AO29">IF(Table1[[#This Row],[com_climate_change_impacts_and_adaptation]]="",0,IF(Table1[[#This Row],[com_undefined]:[com_undefined]]=1,0,Table1[[#This Row],[o_co_financing]:[o_co_financing]]/SUM(Table1[[#This Row],[com_ghg_inventory]:[com_support_needed_and_received]])))</f>
        <v>0</v>
      </c>
      <c r="AP29" s="4" cm="1">
        <f t="array" ref="AP29">IF(Table1[[#This Row],[com_support_needed_and_received]]="",0,IF(Table1[[#This Row],[com_undefined]:[com_undefined]]=1,0,Table1[[#This Row],[o_co_financing]:[o_co_financing]]/SUM(Table1[[#This Row],[com_ghg_inventory]:[com_support_needed_and_received]])))</f>
        <v>0</v>
      </c>
      <c r="AQ29" s="4">
        <f>IF(Table1[[#This Row],[com_undefined]]=1,Table1[[#This Row],[o_co_financing]],0)</f>
        <v>250000</v>
      </c>
      <c r="AR29" s="4" t="str">
        <f>IF(Table1[[#This Row],[o_gef_funding]]=SUM(Table1[[#This Row],[ghg_inventory_gef]:[undefined_gef]]),"Good", "Problem")</f>
        <v>Good</v>
      </c>
      <c r="AS29" s="4" t="str">
        <f>IF(Table1[[#This Row],[o_co_financing]]=SUM(Table1[[#This Row],[ghg_inventory_co_finance]:[undefined_co_finance]]),"Good", "Problem")</f>
        <v>Good</v>
      </c>
    </row>
    <row r="30" spans="1:45">
      <c r="A30" s="11">
        <v>4</v>
      </c>
      <c r="B30" t="s">
        <v>26</v>
      </c>
      <c r="C30" t="str">
        <f>VLOOKUP(Table1[[#This Row],[pif_id]], Table7[#All],2,FALSE)</f>
        <v>Asia</v>
      </c>
      <c r="D30" t="str">
        <f>VLOOKUP(Table1[[#This Row],[pif_id]], Table7[#All],3,FALSE)</f>
        <v>UNEP</v>
      </c>
      <c r="E30" t="str">
        <f>VLOOKUP(Table1[[#This Row],[pif_id]], Table7[#All],4,FALSE)</f>
        <v>2019</v>
      </c>
      <c r="F30" t="e">
        <f>VLOOKUP(Table1[[#This Row],[pif_id]], Table7[#All],5,FALSE)</f>
        <v>#REF!</v>
      </c>
      <c r="G30">
        <v>8</v>
      </c>
      <c r="H30" t="s">
        <v>176</v>
      </c>
      <c r="I30">
        <v>1</v>
      </c>
      <c r="M30" t="str">
        <f>IF(SUM(Table1[[#This Row],[c_ghg_inventory]:[c_support_needed_and_received]])=0,1,"")</f>
        <v/>
      </c>
      <c r="N30" s="6">
        <v>480000</v>
      </c>
      <c r="O30" s="6">
        <v>260000</v>
      </c>
      <c r="P30" s="6">
        <f>N30/SUM(Table1[[#This Row],[c_ghg_inventory]:[c_undefined]])</f>
        <v>480000</v>
      </c>
      <c r="Q30" s="6">
        <f>O30/SUM(Table1[[#This Row],[c_ghg_inventory]:[c_undefined]])</f>
        <v>260000</v>
      </c>
      <c r="R30">
        <v>27</v>
      </c>
      <c r="S30" t="s">
        <v>177</v>
      </c>
      <c r="X30" s="4">
        <f>IF(SUM(Table1[[#This Row],[o_ghg_inventory ]:[o_support_needed_and_received]])=0,1,"")</f>
        <v>1</v>
      </c>
      <c r="Y30" s="10">
        <v>120000</v>
      </c>
      <c r="Z30" s="10">
        <v>65000</v>
      </c>
      <c r="AA30" s="5">
        <f>Table1[[#This Row],[o_gef_funding]]/SUM(Table1[[#This Row],[o_ghg_inventory ]:[o_undefined]])</f>
        <v>120000</v>
      </c>
      <c r="AB30" s="5">
        <f>Table1[[#This Row],[o_co_financing]]/SUM(Table1[[#This Row],[o_ghg_inventory ]:[o_undefined]])</f>
        <v>65000</v>
      </c>
      <c r="AC30" s="4" cm="1">
        <f t="array" ref="AC30">IF(Table1[[#This Row],[o_ghg_inventory ]]="",IF(AND(Table1[[#This Row],[o_undefined]:[o_undefined]]=1,Table1[[#This Row],[c_ghg_inventory]]=1),1,""),1)</f>
        <v>1</v>
      </c>
      <c r="AD30" s="4" t="str" cm="1">
        <f t="array" ref="AD30">IF(Table1[[#This Row],[o_mitigation ]]="",IF(AND(Table1[[#This Row],[o_undefined]:[o_undefined]]=1,Table1[[#This Row],[c_mitigation]]=1),1,""),1)</f>
        <v/>
      </c>
      <c r="AE30" s="4" t="str" cm="1">
        <f t="array" ref="AE30">IF(Table1[[#This Row],[o_climate_change_impacts_and_adaptation ]]="",IF(AND(Table1[[#This Row],[o_undefined]:[o_undefined]]=1,Table1[[#This Row],[c_climate_change_impacts_and_adaptation]]=1),1,""),1)</f>
        <v/>
      </c>
      <c r="AF30" s="4" t="str" cm="1">
        <f t="array" ref="AF30">IF(Table1[[#This Row],[o_support_needed_and_received]]="",IF(AND(Table1[[#This Row],[o_undefined]:[o_undefined]]=1,Table1[[#This Row],[c_support_needed_and_received]]=1),1,""),1)</f>
        <v/>
      </c>
      <c r="AG30" s="4" t="str">
        <f>IF(SUM(Table1[[#This Row],[com_ghg_inventory]:[com_support_needed_and_received]])=0,1,"")</f>
        <v/>
      </c>
      <c r="AH30" s="4" cm="1">
        <f t="array" ref="AH30">IF(Table1[[#This Row],[com_ghg_inventory]]="",0,IF(Table1[[#This Row],[com_undefined]:[com_undefined]]=1,0,Table1[[#This Row],[o_gef_funding]:[o_gef_funding]]/SUM(Table1[[#This Row],[com_ghg_inventory]:[com_support_needed_and_received]])))</f>
        <v>120000</v>
      </c>
      <c r="AI30" s="4" cm="1">
        <f t="array" ref="AI30">IF(Table1[[#This Row],[com_mitigation]]="",0,IF(Table1[[#This Row],[com_undefined]:[com_undefined]]=1,0,Table1[[#This Row],[o_gef_funding]:[o_gef_funding]]/SUM(Table1[[#This Row],[com_ghg_inventory]:[com_support_needed_and_received]])))</f>
        <v>0</v>
      </c>
      <c r="AJ30" s="4" cm="1">
        <f t="array" ref="AJ30">IF(Table1[[#This Row],[com_climate_change_impacts_and_adaptation]]="",0,IF(Table1[[#This Row],[com_undefined]:[com_undefined]]=1,0,Table1[[#This Row],[o_gef_funding]:[o_gef_funding]]/SUM(Table1[[#This Row],[com_ghg_inventory]:[com_support_needed_and_received]])))</f>
        <v>0</v>
      </c>
      <c r="AK30" s="4" cm="1">
        <f t="array" ref="AK30">IF(Table1[[#This Row],[com_support_needed_and_received]]="",0,IF(Table1[[#This Row],[com_undefined]:[com_undefined]]=1,0,Table1[[#This Row],[o_gef_funding]:[o_gef_funding]]/SUM(Table1[[#This Row],[com_ghg_inventory]:[com_support_needed_and_received]])))</f>
        <v>0</v>
      </c>
      <c r="AL30" s="4">
        <f>IF(Table1[[#This Row],[com_undefined]]=1,Table1[[#This Row],[o_gef_funding]],0)</f>
        <v>0</v>
      </c>
      <c r="AM30" s="4" cm="1">
        <f t="array" ref="AM30">IF(Table1[[#This Row],[com_ghg_inventory]]="",0,IF(Table1[[#This Row],[com_undefined]:[com_undefined]]=1,0,Table1[[#This Row],[o_co_financing]:[o_co_financing]]/SUM(Table1[[#This Row],[com_ghg_inventory]:[com_support_needed_and_received]])))</f>
        <v>65000</v>
      </c>
      <c r="AN30" s="4" cm="1">
        <f t="array" ref="AN30">IF(Table1[[#This Row],[com_mitigation]]="",0,IF(Table1[[#This Row],[com_undefined]:[com_undefined]]=1,0,Table1[[#This Row],[o_co_financing]:[o_co_financing]]/SUM(Table1[[#This Row],[com_ghg_inventory]:[com_support_needed_and_received]])))</f>
        <v>0</v>
      </c>
      <c r="AO30" s="4" cm="1">
        <f t="array" ref="AO30">IF(Table1[[#This Row],[com_climate_change_impacts_and_adaptation]]="",0,IF(Table1[[#This Row],[com_undefined]:[com_undefined]]=1,0,Table1[[#This Row],[o_co_financing]:[o_co_financing]]/SUM(Table1[[#This Row],[com_ghg_inventory]:[com_support_needed_and_received]])))</f>
        <v>0</v>
      </c>
      <c r="AP30" s="4" cm="1">
        <f t="array" ref="AP30">IF(Table1[[#This Row],[com_support_needed_and_received]]="",0,IF(Table1[[#This Row],[com_undefined]:[com_undefined]]=1,0,Table1[[#This Row],[o_co_financing]:[o_co_financing]]/SUM(Table1[[#This Row],[com_ghg_inventory]:[com_support_needed_and_received]])))</f>
        <v>0</v>
      </c>
      <c r="AQ30" s="4">
        <f>IF(Table1[[#This Row],[com_undefined]]=1,Table1[[#This Row],[o_co_financing]],0)</f>
        <v>0</v>
      </c>
      <c r="AR30" s="4" t="str">
        <f>IF(Table1[[#This Row],[o_gef_funding]]=SUM(Table1[[#This Row],[ghg_inventory_gef]:[undefined_gef]]),"Good", "Problem")</f>
        <v>Good</v>
      </c>
      <c r="AS30" s="4" t="str">
        <f>IF(Table1[[#This Row],[o_co_financing]]=SUM(Table1[[#This Row],[ghg_inventory_co_finance]:[undefined_co_finance]]),"Good", "Problem")</f>
        <v>Good</v>
      </c>
    </row>
    <row r="31" spans="1:45">
      <c r="A31" s="11">
        <v>4</v>
      </c>
      <c r="B31" t="s">
        <v>26</v>
      </c>
      <c r="C31" t="str">
        <f>VLOOKUP(Table1[[#This Row],[pif_id]], Table7[#All],2,FALSE)</f>
        <v>Asia</v>
      </c>
      <c r="D31" t="str">
        <f>VLOOKUP(Table1[[#This Row],[pif_id]], Table7[#All],3,FALSE)</f>
        <v>UNEP</v>
      </c>
      <c r="E31" t="str">
        <f>VLOOKUP(Table1[[#This Row],[pif_id]], Table7[#All],4,FALSE)</f>
        <v>2019</v>
      </c>
      <c r="F31" t="e">
        <f>VLOOKUP(Table1[[#This Row],[pif_id]], Table7[#All],5,FALSE)</f>
        <v>#REF!</v>
      </c>
      <c r="G31">
        <v>8</v>
      </c>
      <c r="H31" t="s">
        <v>176</v>
      </c>
      <c r="I31">
        <v>1</v>
      </c>
      <c r="M31" t="str">
        <f>IF(SUM(Table1[[#This Row],[c_ghg_inventory]:[c_support_needed_and_received]])=0,1,"")</f>
        <v/>
      </c>
      <c r="N31" s="6">
        <v>480000</v>
      </c>
      <c r="O31" s="6">
        <v>260000</v>
      </c>
      <c r="P31" s="6">
        <f>N31/SUM(Table1[[#This Row],[c_ghg_inventory]:[c_undefined]])</f>
        <v>480000</v>
      </c>
      <c r="Q31" s="6">
        <f>O31/SUM(Table1[[#This Row],[c_ghg_inventory]:[c_undefined]])</f>
        <v>260000</v>
      </c>
      <c r="R31">
        <v>28</v>
      </c>
      <c r="S31" t="s">
        <v>178</v>
      </c>
      <c r="X31" s="4">
        <f>IF(SUM(Table1[[#This Row],[o_ghg_inventory ]:[o_support_needed_and_received]])=0,1,"")</f>
        <v>1</v>
      </c>
      <c r="Y31" s="10">
        <v>120000</v>
      </c>
      <c r="Z31" s="10">
        <v>65000</v>
      </c>
      <c r="AA31" s="5">
        <f>Table1[[#This Row],[o_gef_funding]]/SUM(Table1[[#This Row],[o_ghg_inventory ]:[o_undefined]])</f>
        <v>120000</v>
      </c>
      <c r="AB31" s="5">
        <f>Table1[[#This Row],[o_co_financing]]/SUM(Table1[[#This Row],[o_ghg_inventory ]:[o_undefined]])</f>
        <v>65000</v>
      </c>
      <c r="AC31" s="4" cm="1">
        <f t="array" ref="AC31">IF(Table1[[#This Row],[o_ghg_inventory ]]="",IF(AND(Table1[[#This Row],[o_undefined]:[o_undefined]]=1,Table1[[#This Row],[c_ghg_inventory]]=1),1,""),1)</f>
        <v>1</v>
      </c>
      <c r="AD31" s="4" t="str" cm="1">
        <f t="array" ref="AD31">IF(Table1[[#This Row],[o_mitigation ]]="",IF(AND(Table1[[#This Row],[o_undefined]:[o_undefined]]=1,Table1[[#This Row],[c_mitigation]]=1),1,""),1)</f>
        <v/>
      </c>
      <c r="AE31" s="4" t="str" cm="1">
        <f t="array" ref="AE31">IF(Table1[[#This Row],[o_climate_change_impacts_and_adaptation ]]="",IF(AND(Table1[[#This Row],[o_undefined]:[o_undefined]]=1,Table1[[#This Row],[c_climate_change_impacts_and_adaptation]]=1),1,""),1)</f>
        <v/>
      </c>
      <c r="AF31" s="4" t="str" cm="1">
        <f t="array" ref="AF31">IF(Table1[[#This Row],[o_support_needed_and_received]]="",IF(AND(Table1[[#This Row],[o_undefined]:[o_undefined]]=1,Table1[[#This Row],[c_support_needed_and_received]]=1),1,""),1)</f>
        <v/>
      </c>
      <c r="AG31" s="4" t="str">
        <f>IF(SUM(Table1[[#This Row],[com_ghg_inventory]:[com_support_needed_and_received]])=0,1,"")</f>
        <v/>
      </c>
      <c r="AH31" s="4" cm="1">
        <f t="array" ref="AH31">IF(Table1[[#This Row],[com_ghg_inventory]]="",0,IF(Table1[[#This Row],[com_undefined]:[com_undefined]]=1,0,Table1[[#This Row],[o_gef_funding]:[o_gef_funding]]/SUM(Table1[[#This Row],[com_ghg_inventory]:[com_support_needed_and_received]])))</f>
        <v>120000</v>
      </c>
      <c r="AI31" s="4" cm="1">
        <f t="array" ref="AI31">IF(Table1[[#This Row],[com_mitigation]]="",0,IF(Table1[[#This Row],[com_undefined]:[com_undefined]]=1,0,Table1[[#This Row],[o_gef_funding]:[o_gef_funding]]/SUM(Table1[[#This Row],[com_ghg_inventory]:[com_support_needed_and_received]])))</f>
        <v>0</v>
      </c>
      <c r="AJ31" s="4" cm="1">
        <f t="array" ref="AJ31">IF(Table1[[#This Row],[com_climate_change_impacts_and_adaptation]]="",0,IF(Table1[[#This Row],[com_undefined]:[com_undefined]]=1,0,Table1[[#This Row],[o_gef_funding]:[o_gef_funding]]/SUM(Table1[[#This Row],[com_ghg_inventory]:[com_support_needed_and_received]])))</f>
        <v>0</v>
      </c>
      <c r="AK31" s="4" cm="1">
        <f t="array" ref="AK31">IF(Table1[[#This Row],[com_support_needed_and_received]]="",0,IF(Table1[[#This Row],[com_undefined]:[com_undefined]]=1,0,Table1[[#This Row],[o_gef_funding]:[o_gef_funding]]/SUM(Table1[[#This Row],[com_ghg_inventory]:[com_support_needed_and_received]])))</f>
        <v>0</v>
      </c>
      <c r="AL31" s="4">
        <f>IF(Table1[[#This Row],[com_undefined]]=1,Table1[[#This Row],[o_gef_funding]],0)</f>
        <v>0</v>
      </c>
      <c r="AM31" s="4" cm="1">
        <f t="array" ref="AM31">IF(Table1[[#This Row],[com_ghg_inventory]]="",0,IF(Table1[[#This Row],[com_undefined]:[com_undefined]]=1,0,Table1[[#This Row],[o_co_financing]:[o_co_financing]]/SUM(Table1[[#This Row],[com_ghg_inventory]:[com_support_needed_and_received]])))</f>
        <v>65000</v>
      </c>
      <c r="AN31" s="4" cm="1">
        <f t="array" ref="AN31">IF(Table1[[#This Row],[com_mitigation]]="",0,IF(Table1[[#This Row],[com_undefined]:[com_undefined]]=1,0,Table1[[#This Row],[o_co_financing]:[o_co_financing]]/SUM(Table1[[#This Row],[com_ghg_inventory]:[com_support_needed_and_received]])))</f>
        <v>0</v>
      </c>
      <c r="AO31" s="4" cm="1">
        <f t="array" ref="AO31">IF(Table1[[#This Row],[com_climate_change_impacts_and_adaptation]]="",0,IF(Table1[[#This Row],[com_undefined]:[com_undefined]]=1,0,Table1[[#This Row],[o_co_financing]:[o_co_financing]]/SUM(Table1[[#This Row],[com_ghg_inventory]:[com_support_needed_and_received]])))</f>
        <v>0</v>
      </c>
      <c r="AP31" s="4" cm="1">
        <f t="array" ref="AP31">IF(Table1[[#This Row],[com_support_needed_and_received]]="",0,IF(Table1[[#This Row],[com_undefined]:[com_undefined]]=1,0,Table1[[#This Row],[o_co_financing]:[o_co_financing]]/SUM(Table1[[#This Row],[com_ghg_inventory]:[com_support_needed_and_received]])))</f>
        <v>0</v>
      </c>
      <c r="AQ31" s="4">
        <f>IF(Table1[[#This Row],[com_undefined]]=1,Table1[[#This Row],[o_co_financing]],0)</f>
        <v>0</v>
      </c>
      <c r="AR31" s="4" t="str">
        <f>IF(Table1[[#This Row],[o_gef_funding]]=SUM(Table1[[#This Row],[ghg_inventory_gef]:[undefined_gef]]),"Good", "Problem")</f>
        <v>Good</v>
      </c>
      <c r="AS31" s="4" t="str">
        <f>IF(Table1[[#This Row],[o_co_financing]]=SUM(Table1[[#This Row],[ghg_inventory_co_finance]:[undefined_co_finance]]),"Good", "Problem")</f>
        <v>Good</v>
      </c>
    </row>
    <row r="32" spans="1:45">
      <c r="A32" s="11">
        <v>4</v>
      </c>
      <c r="B32" t="s">
        <v>26</v>
      </c>
      <c r="C32" t="str">
        <f>VLOOKUP(Table1[[#This Row],[pif_id]], Table7[#All],2,FALSE)</f>
        <v>Asia</v>
      </c>
      <c r="D32" t="str">
        <f>VLOOKUP(Table1[[#This Row],[pif_id]], Table7[#All],3,FALSE)</f>
        <v>UNEP</v>
      </c>
      <c r="E32" t="str">
        <f>VLOOKUP(Table1[[#This Row],[pif_id]], Table7[#All],4,FALSE)</f>
        <v>2019</v>
      </c>
      <c r="F32" t="e">
        <f>VLOOKUP(Table1[[#This Row],[pif_id]], Table7[#All],5,FALSE)</f>
        <v>#REF!</v>
      </c>
      <c r="G32">
        <v>8</v>
      </c>
      <c r="H32" t="s">
        <v>176</v>
      </c>
      <c r="I32">
        <v>1</v>
      </c>
      <c r="M32" t="str">
        <f>IF(SUM(Table1[[#This Row],[c_ghg_inventory]:[c_support_needed_and_received]])=0,1,"")</f>
        <v/>
      </c>
      <c r="N32" s="6">
        <v>480000</v>
      </c>
      <c r="O32" s="6">
        <v>260000</v>
      </c>
      <c r="P32" s="6">
        <f>N32/SUM(Table1[[#This Row],[c_ghg_inventory]:[c_undefined]])</f>
        <v>480000</v>
      </c>
      <c r="Q32" s="6">
        <f>O32/SUM(Table1[[#This Row],[c_ghg_inventory]:[c_undefined]])</f>
        <v>260000</v>
      </c>
      <c r="R32">
        <v>29</v>
      </c>
      <c r="S32" t="s">
        <v>179</v>
      </c>
      <c r="T32">
        <v>1</v>
      </c>
      <c r="X32" s="4" t="str">
        <f>IF(SUM(Table1[[#This Row],[o_ghg_inventory ]:[o_support_needed_and_received]])=0,1,"")</f>
        <v/>
      </c>
      <c r="Y32" s="10">
        <v>120000</v>
      </c>
      <c r="Z32" s="10">
        <v>65000</v>
      </c>
      <c r="AA32" s="5">
        <f>Table1[[#This Row],[o_gef_funding]]/SUM(Table1[[#This Row],[o_ghg_inventory ]:[o_undefined]])</f>
        <v>120000</v>
      </c>
      <c r="AB32" s="5">
        <f>Table1[[#This Row],[o_co_financing]]/SUM(Table1[[#This Row],[o_ghg_inventory ]:[o_undefined]])</f>
        <v>65000</v>
      </c>
      <c r="AC32" s="4" cm="1">
        <f t="array" ref="AC32">IF(Table1[[#This Row],[o_ghg_inventory ]]="",IF(AND(Table1[[#This Row],[o_undefined]:[o_undefined]]=1,Table1[[#This Row],[c_ghg_inventory]]=1),1,""),1)</f>
        <v>1</v>
      </c>
      <c r="AD32" s="4" t="str" cm="1">
        <f t="array" ref="AD32">IF(Table1[[#This Row],[o_mitigation ]]="",IF(AND(Table1[[#This Row],[o_undefined]:[o_undefined]]=1,Table1[[#This Row],[c_mitigation]]=1),1,""),1)</f>
        <v/>
      </c>
      <c r="AE32" s="4" t="str" cm="1">
        <f t="array" ref="AE32">IF(Table1[[#This Row],[o_climate_change_impacts_and_adaptation ]]="",IF(AND(Table1[[#This Row],[o_undefined]:[o_undefined]]=1,Table1[[#This Row],[c_climate_change_impacts_and_adaptation]]=1),1,""),1)</f>
        <v/>
      </c>
      <c r="AF32" s="4" t="str" cm="1">
        <f t="array" ref="AF32">IF(Table1[[#This Row],[o_support_needed_and_received]]="",IF(AND(Table1[[#This Row],[o_undefined]:[o_undefined]]=1,Table1[[#This Row],[c_support_needed_and_received]]=1),1,""),1)</f>
        <v/>
      </c>
      <c r="AG32" s="4" t="str">
        <f>IF(SUM(Table1[[#This Row],[com_ghg_inventory]:[com_support_needed_and_received]])=0,1,"")</f>
        <v/>
      </c>
      <c r="AH32" s="4" cm="1">
        <f t="array" ref="AH32">IF(Table1[[#This Row],[com_ghg_inventory]]="",0,IF(Table1[[#This Row],[com_undefined]:[com_undefined]]=1,0,Table1[[#This Row],[o_gef_funding]:[o_gef_funding]]/SUM(Table1[[#This Row],[com_ghg_inventory]:[com_support_needed_and_received]])))</f>
        <v>120000</v>
      </c>
      <c r="AI32" s="4" cm="1">
        <f t="array" ref="AI32">IF(Table1[[#This Row],[com_mitigation]]="",0,IF(Table1[[#This Row],[com_undefined]:[com_undefined]]=1,0,Table1[[#This Row],[o_gef_funding]:[o_gef_funding]]/SUM(Table1[[#This Row],[com_ghg_inventory]:[com_support_needed_and_received]])))</f>
        <v>0</v>
      </c>
      <c r="AJ32" s="4" cm="1">
        <f t="array" ref="AJ32">IF(Table1[[#This Row],[com_climate_change_impacts_and_adaptation]]="",0,IF(Table1[[#This Row],[com_undefined]:[com_undefined]]=1,0,Table1[[#This Row],[o_gef_funding]:[o_gef_funding]]/SUM(Table1[[#This Row],[com_ghg_inventory]:[com_support_needed_and_received]])))</f>
        <v>0</v>
      </c>
      <c r="AK32" s="4" cm="1">
        <f t="array" ref="AK32">IF(Table1[[#This Row],[com_support_needed_and_received]]="",0,IF(Table1[[#This Row],[com_undefined]:[com_undefined]]=1,0,Table1[[#This Row],[o_gef_funding]:[o_gef_funding]]/SUM(Table1[[#This Row],[com_ghg_inventory]:[com_support_needed_and_received]])))</f>
        <v>0</v>
      </c>
      <c r="AL32" s="4">
        <f>IF(Table1[[#This Row],[com_undefined]]=1,Table1[[#This Row],[o_gef_funding]],0)</f>
        <v>0</v>
      </c>
      <c r="AM32" s="4" cm="1">
        <f t="array" ref="AM32">IF(Table1[[#This Row],[com_ghg_inventory]]="",0,IF(Table1[[#This Row],[com_undefined]:[com_undefined]]=1,0,Table1[[#This Row],[o_co_financing]:[o_co_financing]]/SUM(Table1[[#This Row],[com_ghg_inventory]:[com_support_needed_and_received]])))</f>
        <v>65000</v>
      </c>
      <c r="AN32" s="4" cm="1">
        <f t="array" ref="AN32">IF(Table1[[#This Row],[com_mitigation]]="",0,IF(Table1[[#This Row],[com_undefined]:[com_undefined]]=1,0,Table1[[#This Row],[o_co_financing]:[o_co_financing]]/SUM(Table1[[#This Row],[com_ghg_inventory]:[com_support_needed_and_received]])))</f>
        <v>0</v>
      </c>
      <c r="AO32" s="4" cm="1">
        <f t="array" ref="AO32">IF(Table1[[#This Row],[com_climate_change_impacts_and_adaptation]]="",0,IF(Table1[[#This Row],[com_undefined]:[com_undefined]]=1,0,Table1[[#This Row],[o_co_financing]:[o_co_financing]]/SUM(Table1[[#This Row],[com_ghg_inventory]:[com_support_needed_and_received]])))</f>
        <v>0</v>
      </c>
      <c r="AP32" s="4" cm="1">
        <f t="array" ref="AP32">IF(Table1[[#This Row],[com_support_needed_and_received]]="",0,IF(Table1[[#This Row],[com_undefined]:[com_undefined]]=1,0,Table1[[#This Row],[o_co_financing]:[o_co_financing]]/SUM(Table1[[#This Row],[com_ghg_inventory]:[com_support_needed_and_received]])))</f>
        <v>0</v>
      </c>
      <c r="AQ32" s="4">
        <f>IF(Table1[[#This Row],[com_undefined]]=1,Table1[[#This Row],[o_co_financing]],0)</f>
        <v>0</v>
      </c>
      <c r="AR32" s="4" t="str">
        <f>IF(Table1[[#This Row],[o_gef_funding]]=SUM(Table1[[#This Row],[ghg_inventory_gef]:[undefined_gef]]),"Good", "Problem")</f>
        <v>Good</v>
      </c>
      <c r="AS32" s="4" t="str">
        <f>IF(Table1[[#This Row],[o_co_financing]]=SUM(Table1[[#This Row],[ghg_inventory_co_finance]:[undefined_co_finance]]),"Good", "Problem")</f>
        <v>Good</v>
      </c>
    </row>
    <row r="33" spans="1:45">
      <c r="A33" s="11">
        <v>4</v>
      </c>
      <c r="B33" t="s">
        <v>26</v>
      </c>
      <c r="C33" t="str">
        <f>VLOOKUP(Table1[[#This Row],[pif_id]], Table7[#All],2,FALSE)</f>
        <v>Asia</v>
      </c>
      <c r="D33" t="str">
        <f>VLOOKUP(Table1[[#This Row],[pif_id]], Table7[#All],3,FALSE)</f>
        <v>UNEP</v>
      </c>
      <c r="E33" t="str">
        <f>VLOOKUP(Table1[[#This Row],[pif_id]], Table7[#All],4,FALSE)</f>
        <v>2019</v>
      </c>
      <c r="F33" t="e">
        <f>VLOOKUP(Table1[[#This Row],[pif_id]], Table7[#All],5,FALSE)</f>
        <v>#REF!</v>
      </c>
      <c r="G33">
        <v>8</v>
      </c>
      <c r="H33" t="s">
        <v>176</v>
      </c>
      <c r="I33">
        <v>1</v>
      </c>
      <c r="M33" t="str">
        <f>IF(SUM(Table1[[#This Row],[c_ghg_inventory]:[c_support_needed_and_received]])=0,1,"")</f>
        <v/>
      </c>
      <c r="N33" s="6">
        <v>480000</v>
      </c>
      <c r="O33" s="6">
        <v>260000</v>
      </c>
      <c r="P33" s="6">
        <f>N33/SUM(Table1[[#This Row],[c_ghg_inventory]:[c_undefined]])</f>
        <v>480000</v>
      </c>
      <c r="Q33" s="6">
        <f>O33/SUM(Table1[[#This Row],[c_ghg_inventory]:[c_undefined]])</f>
        <v>260000</v>
      </c>
      <c r="R33">
        <v>30</v>
      </c>
      <c r="S33" t="s">
        <v>180</v>
      </c>
      <c r="X33" s="4">
        <f>IF(SUM(Table1[[#This Row],[o_ghg_inventory ]:[o_support_needed_and_received]])=0,1,"")</f>
        <v>1</v>
      </c>
      <c r="Y33" s="10">
        <v>120000</v>
      </c>
      <c r="Z33" s="10">
        <v>65000</v>
      </c>
      <c r="AA33" s="5">
        <f>Table1[[#This Row],[o_gef_funding]]/SUM(Table1[[#This Row],[o_ghg_inventory ]:[o_undefined]])</f>
        <v>120000</v>
      </c>
      <c r="AB33" s="5">
        <f>Table1[[#This Row],[o_co_financing]]/SUM(Table1[[#This Row],[o_ghg_inventory ]:[o_undefined]])</f>
        <v>65000</v>
      </c>
      <c r="AC33" s="4" cm="1">
        <f t="array" ref="AC33">IF(Table1[[#This Row],[o_ghg_inventory ]]="",IF(AND(Table1[[#This Row],[o_undefined]:[o_undefined]]=1,Table1[[#This Row],[c_ghg_inventory]]=1),1,""),1)</f>
        <v>1</v>
      </c>
      <c r="AD33" s="4" t="str" cm="1">
        <f t="array" ref="AD33">IF(Table1[[#This Row],[o_mitigation ]]="",IF(AND(Table1[[#This Row],[o_undefined]:[o_undefined]]=1,Table1[[#This Row],[c_mitigation]]=1),1,""),1)</f>
        <v/>
      </c>
      <c r="AE33" s="4" t="str" cm="1">
        <f t="array" ref="AE33">IF(Table1[[#This Row],[o_climate_change_impacts_and_adaptation ]]="",IF(AND(Table1[[#This Row],[o_undefined]:[o_undefined]]=1,Table1[[#This Row],[c_climate_change_impacts_and_adaptation]]=1),1,""),1)</f>
        <v/>
      </c>
      <c r="AF33" s="4" t="str" cm="1">
        <f t="array" ref="AF33">IF(Table1[[#This Row],[o_support_needed_and_received]]="",IF(AND(Table1[[#This Row],[o_undefined]:[o_undefined]]=1,Table1[[#This Row],[c_support_needed_and_received]]=1),1,""),1)</f>
        <v/>
      </c>
      <c r="AG33" s="4" t="str">
        <f>IF(SUM(Table1[[#This Row],[com_ghg_inventory]:[com_support_needed_and_received]])=0,1,"")</f>
        <v/>
      </c>
      <c r="AH33" s="4" cm="1">
        <f t="array" ref="AH33">IF(Table1[[#This Row],[com_ghg_inventory]]="",0,IF(Table1[[#This Row],[com_undefined]:[com_undefined]]=1,0,Table1[[#This Row],[o_gef_funding]:[o_gef_funding]]/SUM(Table1[[#This Row],[com_ghg_inventory]:[com_support_needed_and_received]])))</f>
        <v>120000</v>
      </c>
      <c r="AI33" s="4" cm="1">
        <f t="array" ref="AI33">IF(Table1[[#This Row],[com_mitigation]]="",0,IF(Table1[[#This Row],[com_undefined]:[com_undefined]]=1,0,Table1[[#This Row],[o_gef_funding]:[o_gef_funding]]/SUM(Table1[[#This Row],[com_ghg_inventory]:[com_support_needed_and_received]])))</f>
        <v>0</v>
      </c>
      <c r="AJ33" s="4" cm="1">
        <f t="array" ref="AJ33">IF(Table1[[#This Row],[com_climate_change_impacts_and_adaptation]]="",0,IF(Table1[[#This Row],[com_undefined]:[com_undefined]]=1,0,Table1[[#This Row],[o_gef_funding]:[o_gef_funding]]/SUM(Table1[[#This Row],[com_ghg_inventory]:[com_support_needed_and_received]])))</f>
        <v>0</v>
      </c>
      <c r="AK33" s="4" cm="1">
        <f t="array" ref="AK33">IF(Table1[[#This Row],[com_support_needed_and_received]]="",0,IF(Table1[[#This Row],[com_undefined]:[com_undefined]]=1,0,Table1[[#This Row],[o_gef_funding]:[o_gef_funding]]/SUM(Table1[[#This Row],[com_ghg_inventory]:[com_support_needed_and_received]])))</f>
        <v>0</v>
      </c>
      <c r="AL33" s="4">
        <f>IF(Table1[[#This Row],[com_undefined]]=1,Table1[[#This Row],[o_gef_funding]],0)</f>
        <v>0</v>
      </c>
      <c r="AM33" s="4" cm="1">
        <f t="array" ref="AM33">IF(Table1[[#This Row],[com_ghg_inventory]]="",0,IF(Table1[[#This Row],[com_undefined]:[com_undefined]]=1,0,Table1[[#This Row],[o_co_financing]:[o_co_financing]]/SUM(Table1[[#This Row],[com_ghg_inventory]:[com_support_needed_and_received]])))</f>
        <v>65000</v>
      </c>
      <c r="AN33" s="4" cm="1">
        <f t="array" ref="AN33">IF(Table1[[#This Row],[com_mitigation]]="",0,IF(Table1[[#This Row],[com_undefined]:[com_undefined]]=1,0,Table1[[#This Row],[o_co_financing]:[o_co_financing]]/SUM(Table1[[#This Row],[com_ghg_inventory]:[com_support_needed_and_received]])))</f>
        <v>0</v>
      </c>
      <c r="AO33" s="4" cm="1">
        <f t="array" ref="AO33">IF(Table1[[#This Row],[com_climate_change_impacts_and_adaptation]]="",0,IF(Table1[[#This Row],[com_undefined]:[com_undefined]]=1,0,Table1[[#This Row],[o_co_financing]:[o_co_financing]]/SUM(Table1[[#This Row],[com_ghg_inventory]:[com_support_needed_and_received]])))</f>
        <v>0</v>
      </c>
      <c r="AP33" s="4" cm="1">
        <f t="array" ref="AP33">IF(Table1[[#This Row],[com_support_needed_and_received]]="",0,IF(Table1[[#This Row],[com_undefined]:[com_undefined]]=1,0,Table1[[#This Row],[o_co_financing]:[o_co_financing]]/SUM(Table1[[#This Row],[com_ghg_inventory]:[com_support_needed_and_received]])))</f>
        <v>0</v>
      </c>
      <c r="AQ33" s="4">
        <f>IF(Table1[[#This Row],[com_undefined]]=1,Table1[[#This Row],[o_co_financing]],0)</f>
        <v>0</v>
      </c>
      <c r="AR33" s="4" t="str">
        <f>IF(Table1[[#This Row],[o_gef_funding]]=SUM(Table1[[#This Row],[ghg_inventory_gef]:[undefined_gef]]),"Good", "Problem")</f>
        <v>Good</v>
      </c>
      <c r="AS33" s="4" t="str">
        <f>IF(Table1[[#This Row],[o_co_financing]]=SUM(Table1[[#This Row],[ghg_inventory_co_finance]:[undefined_co_finance]]),"Good", "Problem")</f>
        <v>Good</v>
      </c>
    </row>
    <row r="34" spans="1:45">
      <c r="A34" s="11">
        <v>4</v>
      </c>
      <c r="B34" t="s">
        <v>26</v>
      </c>
      <c r="C34" t="str">
        <f>VLOOKUP(Table1[[#This Row],[pif_id]], Table7[#All],2,FALSE)</f>
        <v>Asia</v>
      </c>
      <c r="D34" t="str">
        <f>VLOOKUP(Table1[[#This Row],[pif_id]], Table7[#All],3,FALSE)</f>
        <v>UNEP</v>
      </c>
      <c r="E34" t="str">
        <f>VLOOKUP(Table1[[#This Row],[pif_id]], Table7[#All],4,FALSE)</f>
        <v>2019</v>
      </c>
      <c r="F34" t="e">
        <f>VLOOKUP(Table1[[#This Row],[pif_id]], Table7[#All],5,FALSE)</f>
        <v>#REF!</v>
      </c>
      <c r="G34">
        <v>9</v>
      </c>
      <c r="H34" t="s">
        <v>181</v>
      </c>
      <c r="J34">
        <v>1</v>
      </c>
      <c r="M34" t="str">
        <f>IF(SUM(Table1[[#This Row],[c_ghg_inventory]:[c_support_needed_and_received]])=0,1,"")</f>
        <v/>
      </c>
      <c r="N34" s="6">
        <v>600000</v>
      </c>
      <c r="O34" s="6">
        <v>300000</v>
      </c>
      <c r="P34" s="6">
        <f>N34/SUM(Table1[[#This Row],[c_ghg_inventory]:[c_undefined]])</f>
        <v>600000</v>
      </c>
      <c r="Q34" s="6">
        <f>O34/SUM(Table1[[#This Row],[c_ghg_inventory]:[c_undefined]])</f>
        <v>300000</v>
      </c>
      <c r="R34">
        <v>31</v>
      </c>
      <c r="S34" t="s">
        <v>182</v>
      </c>
      <c r="U34">
        <v>1</v>
      </c>
      <c r="X34" s="4" t="str">
        <f>IF(SUM(Table1[[#This Row],[o_ghg_inventory ]:[o_support_needed_and_received]])=0,1,"")</f>
        <v/>
      </c>
      <c r="Y34" s="10">
        <v>200000</v>
      </c>
      <c r="Z34" s="10">
        <v>100000</v>
      </c>
      <c r="AA34" s="5">
        <f>Table1[[#This Row],[o_gef_funding]]/SUM(Table1[[#This Row],[o_ghg_inventory ]:[o_undefined]])</f>
        <v>200000</v>
      </c>
      <c r="AB34" s="5">
        <f>Table1[[#This Row],[o_co_financing]]/SUM(Table1[[#This Row],[o_ghg_inventory ]:[o_undefined]])</f>
        <v>100000</v>
      </c>
      <c r="AC34" s="4" t="str" cm="1">
        <f t="array" ref="AC34">IF(Table1[[#This Row],[o_ghg_inventory ]]="",IF(AND(Table1[[#This Row],[o_undefined]:[o_undefined]]=1,Table1[[#This Row],[c_ghg_inventory]]=1),1,""),1)</f>
        <v/>
      </c>
      <c r="AD34" s="4" cm="1">
        <f t="array" ref="AD34">IF(Table1[[#This Row],[o_mitigation ]]="",IF(AND(Table1[[#This Row],[o_undefined]:[o_undefined]]=1,Table1[[#This Row],[c_mitigation]]=1),1,""),1)</f>
        <v>1</v>
      </c>
      <c r="AE34" s="4" t="str" cm="1">
        <f t="array" ref="AE34">IF(Table1[[#This Row],[o_climate_change_impacts_and_adaptation ]]="",IF(AND(Table1[[#This Row],[o_undefined]:[o_undefined]]=1,Table1[[#This Row],[c_climate_change_impacts_and_adaptation]]=1),1,""),1)</f>
        <v/>
      </c>
      <c r="AF34" s="4" t="str" cm="1">
        <f t="array" ref="AF34">IF(Table1[[#This Row],[o_support_needed_and_received]]="",IF(AND(Table1[[#This Row],[o_undefined]:[o_undefined]]=1,Table1[[#This Row],[c_support_needed_and_received]]=1),1,""),1)</f>
        <v/>
      </c>
      <c r="AG34" s="4" t="str">
        <f>IF(SUM(Table1[[#This Row],[com_ghg_inventory]:[com_support_needed_and_received]])=0,1,"")</f>
        <v/>
      </c>
      <c r="AH34" s="4" cm="1">
        <f t="array" ref="AH34">IF(Table1[[#This Row],[com_ghg_inventory]]="",0,IF(Table1[[#This Row],[com_undefined]:[com_undefined]]=1,0,Table1[[#This Row],[o_gef_funding]:[o_gef_funding]]/SUM(Table1[[#This Row],[com_ghg_inventory]:[com_support_needed_and_received]])))</f>
        <v>0</v>
      </c>
      <c r="AI34" s="4" cm="1">
        <f t="array" ref="AI34">IF(Table1[[#This Row],[com_mitigation]]="",0,IF(Table1[[#This Row],[com_undefined]:[com_undefined]]=1,0,Table1[[#This Row],[o_gef_funding]:[o_gef_funding]]/SUM(Table1[[#This Row],[com_ghg_inventory]:[com_support_needed_and_received]])))</f>
        <v>200000</v>
      </c>
      <c r="AJ34" s="4" cm="1">
        <f t="array" ref="AJ34">IF(Table1[[#This Row],[com_climate_change_impacts_and_adaptation]]="",0,IF(Table1[[#This Row],[com_undefined]:[com_undefined]]=1,0,Table1[[#This Row],[o_gef_funding]:[o_gef_funding]]/SUM(Table1[[#This Row],[com_ghg_inventory]:[com_support_needed_and_received]])))</f>
        <v>0</v>
      </c>
      <c r="AK34" s="4" cm="1">
        <f t="array" ref="AK34">IF(Table1[[#This Row],[com_support_needed_and_received]]="",0,IF(Table1[[#This Row],[com_undefined]:[com_undefined]]=1,0,Table1[[#This Row],[o_gef_funding]:[o_gef_funding]]/SUM(Table1[[#This Row],[com_ghg_inventory]:[com_support_needed_and_received]])))</f>
        <v>0</v>
      </c>
      <c r="AL34" s="4">
        <f>IF(Table1[[#This Row],[com_undefined]]=1,Table1[[#This Row],[o_gef_funding]],0)</f>
        <v>0</v>
      </c>
      <c r="AM34" s="4" cm="1">
        <f t="array" ref="AM34">IF(Table1[[#This Row],[com_ghg_inventory]]="",0,IF(Table1[[#This Row],[com_undefined]:[com_undefined]]=1,0,Table1[[#This Row],[o_co_financing]:[o_co_financing]]/SUM(Table1[[#This Row],[com_ghg_inventory]:[com_support_needed_and_received]])))</f>
        <v>0</v>
      </c>
      <c r="AN34" s="4" cm="1">
        <f t="array" ref="AN34">IF(Table1[[#This Row],[com_mitigation]]="",0,IF(Table1[[#This Row],[com_undefined]:[com_undefined]]=1,0,Table1[[#This Row],[o_co_financing]:[o_co_financing]]/SUM(Table1[[#This Row],[com_ghg_inventory]:[com_support_needed_and_received]])))</f>
        <v>100000</v>
      </c>
      <c r="AO34" s="4" cm="1">
        <f t="array" ref="AO34">IF(Table1[[#This Row],[com_climate_change_impacts_and_adaptation]]="",0,IF(Table1[[#This Row],[com_undefined]:[com_undefined]]=1,0,Table1[[#This Row],[o_co_financing]:[o_co_financing]]/SUM(Table1[[#This Row],[com_ghg_inventory]:[com_support_needed_and_received]])))</f>
        <v>0</v>
      </c>
      <c r="AP34" s="4" cm="1">
        <f t="array" ref="AP34">IF(Table1[[#This Row],[com_support_needed_and_received]]="",0,IF(Table1[[#This Row],[com_undefined]:[com_undefined]]=1,0,Table1[[#This Row],[o_co_financing]:[o_co_financing]]/SUM(Table1[[#This Row],[com_ghg_inventory]:[com_support_needed_and_received]])))</f>
        <v>0</v>
      </c>
      <c r="AQ34" s="4">
        <f>IF(Table1[[#This Row],[com_undefined]]=1,Table1[[#This Row],[o_co_financing]],0)</f>
        <v>0</v>
      </c>
      <c r="AR34" s="4" t="str">
        <f>IF(Table1[[#This Row],[o_gef_funding]]=SUM(Table1[[#This Row],[ghg_inventory_gef]:[undefined_gef]]),"Good", "Problem")</f>
        <v>Good</v>
      </c>
      <c r="AS34" s="4" t="str">
        <f>IF(Table1[[#This Row],[o_co_financing]]=SUM(Table1[[#This Row],[ghg_inventory_co_finance]:[undefined_co_finance]]),"Good", "Problem")</f>
        <v>Good</v>
      </c>
    </row>
    <row r="35" spans="1:45">
      <c r="A35" s="11">
        <v>4</v>
      </c>
      <c r="B35" t="s">
        <v>26</v>
      </c>
      <c r="C35" t="str">
        <f>VLOOKUP(Table1[[#This Row],[pif_id]], Table7[#All],2,FALSE)</f>
        <v>Asia</v>
      </c>
      <c r="D35" t="str">
        <f>VLOOKUP(Table1[[#This Row],[pif_id]], Table7[#All],3,FALSE)</f>
        <v>UNEP</v>
      </c>
      <c r="E35" t="str">
        <f>VLOOKUP(Table1[[#This Row],[pif_id]], Table7[#All],4,FALSE)</f>
        <v>2019</v>
      </c>
      <c r="F35" t="e">
        <f>VLOOKUP(Table1[[#This Row],[pif_id]], Table7[#All],5,FALSE)</f>
        <v>#REF!</v>
      </c>
      <c r="G35">
        <v>9</v>
      </c>
      <c r="H35" t="s">
        <v>181</v>
      </c>
      <c r="J35">
        <v>1</v>
      </c>
      <c r="M35" t="str">
        <f>IF(SUM(Table1[[#This Row],[c_ghg_inventory]:[c_support_needed_and_received]])=0,1,"")</f>
        <v/>
      </c>
      <c r="N35" s="6">
        <v>600000</v>
      </c>
      <c r="O35" s="6">
        <v>300000</v>
      </c>
      <c r="P35" s="6">
        <f>N35/SUM(Table1[[#This Row],[c_ghg_inventory]:[c_undefined]])</f>
        <v>600000</v>
      </c>
      <c r="Q35" s="6">
        <f>O35/SUM(Table1[[#This Row],[c_ghg_inventory]:[c_undefined]])</f>
        <v>300000</v>
      </c>
      <c r="R35">
        <v>32</v>
      </c>
      <c r="S35" t="s">
        <v>183</v>
      </c>
      <c r="U35">
        <v>1</v>
      </c>
      <c r="X35" s="4" t="str">
        <f>IF(SUM(Table1[[#This Row],[o_ghg_inventory ]:[o_support_needed_and_received]])=0,1,"")</f>
        <v/>
      </c>
      <c r="Y35" s="10">
        <v>200000</v>
      </c>
      <c r="Z35" s="10">
        <v>100000</v>
      </c>
      <c r="AA35" s="5">
        <f>Table1[[#This Row],[o_gef_funding]]/SUM(Table1[[#This Row],[o_ghg_inventory ]:[o_undefined]])</f>
        <v>200000</v>
      </c>
      <c r="AB35" s="5">
        <f>Table1[[#This Row],[o_co_financing]]/SUM(Table1[[#This Row],[o_ghg_inventory ]:[o_undefined]])</f>
        <v>100000</v>
      </c>
      <c r="AC35" s="4" t="str" cm="1">
        <f t="array" ref="AC35">IF(Table1[[#This Row],[o_ghg_inventory ]]="",IF(AND(Table1[[#This Row],[o_undefined]:[o_undefined]]=1,Table1[[#This Row],[c_ghg_inventory]]=1),1,""),1)</f>
        <v/>
      </c>
      <c r="AD35" s="4" cm="1">
        <f t="array" ref="AD35">IF(Table1[[#This Row],[o_mitigation ]]="",IF(AND(Table1[[#This Row],[o_undefined]:[o_undefined]]=1,Table1[[#This Row],[c_mitigation]]=1),1,""),1)</f>
        <v>1</v>
      </c>
      <c r="AE35" s="4" t="str" cm="1">
        <f t="array" ref="AE35">IF(Table1[[#This Row],[o_climate_change_impacts_and_adaptation ]]="",IF(AND(Table1[[#This Row],[o_undefined]:[o_undefined]]=1,Table1[[#This Row],[c_climate_change_impacts_and_adaptation]]=1),1,""),1)</f>
        <v/>
      </c>
      <c r="AF35" s="4" t="str" cm="1">
        <f t="array" ref="AF35">IF(Table1[[#This Row],[o_support_needed_and_received]]="",IF(AND(Table1[[#This Row],[o_undefined]:[o_undefined]]=1,Table1[[#This Row],[c_support_needed_and_received]]=1),1,""),1)</f>
        <v/>
      </c>
      <c r="AG35" s="4" t="str">
        <f>IF(SUM(Table1[[#This Row],[com_ghg_inventory]:[com_support_needed_and_received]])=0,1,"")</f>
        <v/>
      </c>
      <c r="AH35" s="4" cm="1">
        <f t="array" ref="AH35">IF(Table1[[#This Row],[com_ghg_inventory]]="",0,IF(Table1[[#This Row],[com_undefined]:[com_undefined]]=1,0,Table1[[#This Row],[o_gef_funding]:[o_gef_funding]]/SUM(Table1[[#This Row],[com_ghg_inventory]:[com_support_needed_and_received]])))</f>
        <v>0</v>
      </c>
      <c r="AI35" s="4" cm="1">
        <f t="array" ref="AI35">IF(Table1[[#This Row],[com_mitigation]]="",0,IF(Table1[[#This Row],[com_undefined]:[com_undefined]]=1,0,Table1[[#This Row],[o_gef_funding]:[o_gef_funding]]/SUM(Table1[[#This Row],[com_ghg_inventory]:[com_support_needed_and_received]])))</f>
        <v>200000</v>
      </c>
      <c r="AJ35" s="4" cm="1">
        <f t="array" ref="AJ35">IF(Table1[[#This Row],[com_climate_change_impacts_and_adaptation]]="",0,IF(Table1[[#This Row],[com_undefined]:[com_undefined]]=1,0,Table1[[#This Row],[o_gef_funding]:[o_gef_funding]]/SUM(Table1[[#This Row],[com_ghg_inventory]:[com_support_needed_and_received]])))</f>
        <v>0</v>
      </c>
      <c r="AK35" s="4" cm="1">
        <f t="array" ref="AK35">IF(Table1[[#This Row],[com_support_needed_and_received]]="",0,IF(Table1[[#This Row],[com_undefined]:[com_undefined]]=1,0,Table1[[#This Row],[o_gef_funding]:[o_gef_funding]]/SUM(Table1[[#This Row],[com_ghg_inventory]:[com_support_needed_and_received]])))</f>
        <v>0</v>
      </c>
      <c r="AL35" s="4">
        <f>IF(Table1[[#This Row],[com_undefined]]=1,Table1[[#This Row],[o_gef_funding]],0)</f>
        <v>0</v>
      </c>
      <c r="AM35" s="4" cm="1">
        <f t="array" ref="AM35">IF(Table1[[#This Row],[com_ghg_inventory]]="",0,IF(Table1[[#This Row],[com_undefined]:[com_undefined]]=1,0,Table1[[#This Row],[o_co_financing]:[o_co_financing]]/SUM(Table1[[#This Row],[com_ghg_inventory]:[com_support_needed_and_received]])))</f>
        <v>0</v>
      </c>
      <c r="AN35" s="4" cm="1">
        <f t="array" ref="AN35">IF(Table1[[#This Row],[com_mitigation]]="",0,IF(Table1[[#This Row],[com_undefined]:[com_undefined]]=1,0,Table1[[#This Row],[o_co_financing]:[o_co_financing]]/SUM(Table1[[#This Row],[com_ghg_inventory]:[com_support_needed_and_received]])))</f>
        <v>100000</v>
      </c>
      <c r="AO35" s="4" cm="1">
        <f t="array" ref="AO35">IF(Table1[[#This Row],[com_climate_change_impacts_and_adaptation]]="",0,IF(Table1[[#This Row],[com_undefined]:[com_undefined]]=1,0,Table1[[#This Row],[o_co_financing]:[o_co_financing]]/SUM(Table1[[#This Row],[com_ghg_inventory]:[com_support_needed_and_received]])))</f>
        <v>0</v>
      </c>
      <c r="AP35" s="4" cm="1">
        <f t="array" ref="AP35">IF(Table1[[#This Row],[com_support_needed_and_received]]="",0,IF(Table1[[#This Row],[com_undefined]:[com_undefined]]=1,0,Table1[[#This Row],[o_co_financing]:[o_co_financing]]/SUM(Table1[[#This Row],[com_ghg_inventory]:[com_support_needed_and_received]])))</f>
        <v>0</v>
      </c>
      <c r="AQ35" s="4">
        <f>IF(Table1[[#This Row],[com_undefined]]=1,Table1[[#This Row],[o_co_financing]],0)</f>
        <v>0</v>
      </c>
      <c r="AR35" s="4" t="str">
        <f>IF(Table1[[#This Row],[o_gef_funding]]=SUM(Table1[[#This Row],[ghg_inventory_gef]:[undefined_gef]]),"Good", "Problem")</f>
        <v>Good</v>
      </c>
      <c r="AS35" s="4" t="str">
        <f>IF(Table1[[#This Row],[o_co_financing]]=SUM(Table1[[#This Row],[ghg_inventory_co_finance]:[undefined_co_finance]]),"Good", "Problem")</f>
        <v>Good</v>
      </c>
    </row>
    <row r="36" spans="1:45">
      <c r="A36" s="11">
        <v>4</v>
      </c>
      <c r="B36" t="s">
        <v>26</v>
      </c>
      <c r="C36" t="str">
        <f>VLOOKUP(Table1[[#This Row],[pif_id]], Table7[#All],2,FALSE)</f>
        <v>Asia</v>
      </c>
      <c r="D36" t="str">
        <f>VLOOKUP(Table1[[#This Row],[pif_id]], Table7[#All],3,FALSE)</f>
        <v>UNEP</v>
      </c>
      <c r="E36" t="str">
        <f>VLOOKUP(Table1[[#This Row],[pif_id]], Table7[#All],4,FALSE)</f>
        <v>2019</v>
      </c>
      <c r="F36" t="e">
        <f>VLOOKUP(Table1[[#This Row],[pif_id]], Table7[#All],5,FALSE)</f>
        <v>#REF!</v>
      </c>
      <c r="G36">
        <v>9</v>
      </c>
      <c r="H36" t="s">
        <v>181</v>
      </c>
      <c r="J36">
        <v>1</v>
      </c>
      <c r="M36" t="str">
        <f>IF(SUM(Table1[[#This Row],[c_ghg_inventory]:[c_support_needed_and_received]])=0,1,"")</f>
        <v/>
      </c>
      <c r="N36" s="6">
        <v>600000</v>
      </c>
      <c r="O36" s="6">
        <v>300000</v>
      </c>
      <c r="P36" s="6">
        <f>N36/SUM(Table1[[#This Row],[c_ghg_inventory]:[c_undefined]])</f>
        <v>600000</v>
      </c>
      <c r="Q36" s="6">
        <f>O36/SUM(Table1[[#This Row],[c_ghg_inventory]:[c_undefined]])</f>
        <v>300000</v>
      </c>
      <c r="R36">
        <v>33</v>
      </c>
      <c r="S36" t="s">
        <v>184</v>
      </c>
      <c r="U36">
        <v>1</v>
      </c>
      <c r="X36" s="4" t="str">
        <f>IF(SUM(Table1[[#This Row],[o_ghg_inventory ]:[o_support_needed_and_received]])=0,1,"")</f>
        <v/>
      </c>
      <c r="Y36" s="10">
        <v>200000</v>
      </c>
      <c r="Z36" s="10">
        <v>100000</v>
      </c>
      <c r="AA36" s="5">
        <f>Table1[[#This Row],[o_gef_funding]]/SUM(Table1[[#This Row],[o_ghg_inventory ]:[o_undefined]])</f>
        <v>200000</v>
      </c>
      <c r="AB36" s="5">
        <f>Table1[[#This Row],[o_co_financing]]/SUM(Table1[[#This Row],[o_ghg_inventory ]:[o_undefined]])</f>
        <v>100000</v>
      </c>
      <c r="AC36" s="4" t="str" cm="1">
        <f t="array" ref="AC36">IF(Table1[[#This Row],[o_ghg_inventory ]]="",IF(AND(Table1[[#This Row],[o_undefined]:[o_undefined]]=1,Table1[[#This Row],[c_ghg_inventory]]=1),1,""),1)</f>
        <v/>
      </c>
      <c r="AD36" s="4" cm="1">
        <f t="array" ref="AD36">IF(Table1[[#This Row],[o_mitigation ]]="",IF(AND(Table1[[#This Row],[o_undefined]:[o_undefined]]=1,Table1[[#This Row],[c_mitigation]]=1),1,""),1)</f>
        <v>1</v>
      </c>
      <c r="AE36" s="4" t="str" cm="1">
        <f t="array" ref="AE36">IF(Table1[[#This Row],[o_climate_change_impacts_and_adaptation ]]="",IF(AND(Table1[[#This Row],[o_undefined]:[o_undefined]]=1,Table1[[#This Row],[c_climate_change_impacts_and_adaptation]]=1),1,""),1)</f>
        <v/>
      </c>
      <c r="AF36" s="4" t="str" cm="1">
        <f t="array" ref="AF36">IF(Table1[[#This Row],[o_support_needed_and_received]]="",IF(AND(Table1[[#This Row],[o_undefined]:[o_undefined]]=1,Table1[[#This Row],[c_support_needed_and_received]]=1),1,""),1)</f>
        <v/>
      </c>
      <c r="AG36" s="4" t="str">
        <f>IF(SUM(Table1[[#This Row],[com_ghg_inventory]:[com_support_needed_and_received]])=0,1,"")</f>
        <v/>
      </c>
      <c r="AH36" s="4" cm="1">
        <f t="array" ref="AH36">IF(Table1[[#This Row],[com_ghg_inventory]]="",0,IF(Table1[[#This Row],[com_undefined]:[com_undefined]]=1,0,Table1[[#This Row],[o_gef_funding]:[o_gef_funding]]/SUM(Table1[[#This Row],[com_ghg_inventory]:[com_support_needed_and_received]])))</f>
        <v>0</v>
      </c>
      <c r="AI36" s="4" cm="1">
        <f t="array" ref="AI36">IF(Table1[[#This Row],[com_mitigation]]="",0,IF(Table1[[#This Row],[com_undefined]:[com_undefined]]=1,0,Table1[[#This Row],[o_gef_funding]:[o_gef_funding]]/SUM(Table1[[#This Row],[com_ghg_inventory]:[com_support_needed_and_received]])))</f>
        <v>200000</v>
      </c>
      <c r="AJ36" s="4" cm="1">
        <f t="array" ref="AJ36">IF(Table1[[#This Row],[com_climate_change_impacts_and_adaptation]]="",0,IF(Table1[[#This Row],[com_undefined]:[com_undefined]]=1,0,Table1[[#This Row],[o_gef_funding]:[o_gef_funding]]/SUM(Table1[[#This Row],[com_ghg_inventory]:[com_support_needed_and_received]])))</f>
        <v>0</v>
      </c>
      <c r="AK36" s="4" cm="1">
        <f t="array" ref="AK36">IF(Table1[[#This Row],[com_support_needed_and_received]]="",0,IF(Table1[[#This Row],[com_undefined]:[com_undefined]]=1,0,Table1[[#This Row],[o_gef_funding]:[o_gef_funding]]/SUM(Table1[[#This Row],[com_ghg_inventory]:[com_support_needed_and_received]])))</f>
        <v>0</v>
      </c>
      <c r="AL36" s="4">
        <f>IF(Table1[[#This Row],[com_undefined]]=1,Table1[[#This Row],[o_gef_funding]],0)</f>
        <v>0</v>
      </c>
      <c r="AM36" s="4" cm="1">
        <f t="array" ref="AM36">IF(Table1[[#This Row],[com_ghg_inventory]]="",0,IF(Table1[[#This Row],[com_undefined]:[com_undefined]]=1,0,Table1[[#This Row],[o_co_financing]:[o_co_financing]]/SUM(Table1[[#This Row],[com_ghg_inventory]:[com_support_needed_and_received]])))</f>
        <v>0</v>
      </c>
      <c r="AN36" s="4" cm="1">
        <f t="array" ref="AN36">IF(Table1[[#This Row],[com_mitigation]]="",0,IF(Table1[[#This Row],[com_undefined]:[com_undefined]]=1,0,Table1[[#This Row],[o_co_financing]:[o_co_financing]]/SUM(Table1[[#This Row],[com_ghg_inventory]:[com_support_needed_and_received]])))</f>
        <v>100000</v>
      </c>
      <c r="AO36" s="4" cm="1">
        <f t="array" ref="AO36">IF(Table1[[#This Row],[com_climate_change_impacts_and_adaptation]]="",0,IF(Table1[[#This Row],[com_undefined]:[com_undefined]]=1,0,Table1[[#This Row],[o_co_financing]:[o_co_financing]]/SUM(Table1[[#This Row],[com_ghg_inventory]:[com_support_needed_and_received]])))</f>
        <v>0</v>
      </c>
      <c r="AP36" s="4" cm="1">
        <f t="array" ref="AP36">IF(Table1[[#This Row],[com_support_needed_and_received]]="",0,IF(Table1[[#This Row],[com_undefined]:[com_undefined]]=1,0,Table1[[#This Row],[o_co_financing]:[o_co_financing]]/SUM(Table1[[#This Row],[com_ghg_inventory]:[com_support_needed_and_received]])))</f>
        <v>0</v>
      </c>
      <c r="AQ36" s="4">
        <f>IF(Table1[[#This Row],[com_undefined]]=1,Table1[[#This Row],[o_co_financing]],0)</f>
        <v>0</v>
      </c>
      <c r="AR36" s="4" t="str">
        <f>IF(Table1[[#This Row],[o_gef_funding]]=SUM(Table1[[#This Row],[ghg_inventory_gef]:[undefined_gef]]),"Good", "Problem")</f>
        <v>Good</v>
      </c>
      <c r="AS36" s="4" t="str">
        <f>IF(Table1[[#This Row],[o_co_financing]]=SUM(Table1[[#This Row],[ghg_inventory_co_finance]:[undefined_co_finance]]),"Good", "Problem")</f>
        <v>Good</v>
      </c>
    </row>
    <row r="37" spans="1:45">
      <c r="A37" s="11">
        <v>4</v>
      </c>
      <c r="B37" t="s">
        <v>26</v>
      </c>
      <c r="C37" t="str">
        <f>VLOOKUP(Table1[[#This Row],[pif_id]], Table7[#All],2,FALSE)</f>
        <v>Asia</v>
      </c>
      <c r="D37" t="str">
        <f>VLOOKUP(Table1[[#This Row],[pif_id]], Table7[#All],3,FALSE)</f>
        <v>UNEP</v>
      </c>
      <c r="E37" t="str">
        <f>VLOOKUP(Table1[[#This Row],[pif_id]], Table7[#All],4,FALSE)</f>
        <v>2019</v>
      </c>
      <c r="F37" t="e">
        <f>VLOOKUP(Table1[[#This Row],[pif_id]], Table7[#All],5,FALSE)</f>
        <v>#REF!</v>
      </c>
      <c r="G37">
        <v>10</v>
      </c>
      <c r="H37" t="s">
        <v>185</v>
      </c>
      <c r="L37">
        <v>1</v>
      </c>
      <c r="M37" t="str">
        <f>IF(SUM(Table1[[#This Row],[c_ghg_inventory]:[c_support_needed_and_received]])=0,1,"")</f>
        <v/>
      </c>
      <c r="N37" s="6">
        <v>326000</v>
      </c>
      <c r="O37" s="6">
        <v>190000</v>
      </c>
      <c r="P37" s="6">
        <f>N37/SUM(Table1[[#This Row],[c_ghg_inventory]:[c_undefined]])</f>
        <v>326000</v>
      </c>
      <c r="Q37" s="6">
        <f>O37/SUM(Table1[[#This Row],[c_ghg_inventory]:[c_undefined]])</f>
        <v>190000</v>
      </c>
      <c r="R37">
        <v>34</v>
      </c>
      <c r="S37" t="s">
        <v>186</v>
      </c>
      <c r="W37">
        <v>1</v>
      </c>
      <c r="X37" s="4" t="str">
        <f>IF(SUM(Table1[[#This Row],[o_ghg_inventory ]:[o_support_needed_and_received]])=0,1,"")</f>
        <v/>
      </c>
      <c r="Y37" s="10">
        <v>163000</v>
      </c>
      <c r="Z37" s="10">
        <v>95000</v>
      </c>
      <c r="AA37" s="5">
        <f>Table1[[#This Row],[o_gef_funding]]/SUM(Table1[[#This Row],[o_ghg_inventory ]:[o_undefined]])</f>
        <v>163000</v>
      </c>
      <c r="AB37" s="5">
        <f>Table1[[#This Row],[o_co_financing]]/SUM(Table1[[#This Row],[o_ghg_inventory ]:[o_undefined]])</f>
        <v>95000</v>
      </c>
      <c r="AC37" s="4" t="str" cm="1">
        <f t="array" ref="AC37">IF(Table1[[#This Row],[o_ghg_inventory ]]="",IF(AND(Table1[[#This Row],[o_undefined]:[o_undefined]]=1,Table1[[#This Row],[c_ghg_inventory]]=1),1,""),1)</f>
        <v/>
      </c>
      <c r="AD37" s="4" t="str" cm="1">
        <f t="array" ref="AD37">IF(Table1[[#This Row],[o_mitigation ]]="",IF(AND(Table1[[#This Row],[o_undefined]:[o_undefined]]=1,Table1[[#This Row],[c_mitigation]]=1),1,""),1)</f>
        <v/>
      </c>
      <c r="AE37" s="4" t="str" cm="1">
        <f t="array" ref="AE37">IF(Table1[[#This Row],[o_climate_change_impacts_and_adaptation ]]="",IF(AND(Table1[[#This Row],[o_undefined]:[o_undefined]]=1,Table1[[#This Row],[c_climate_change_impacts_and_adaptation]]=1),1,""),1)</f>
        <v/>
      </c>
      <c r="AF37" s="4" cm="1">
        <f t="array" ref="AF37">IF(Table1[[#This Row],[o_support_needed_and_received]]="",IF(AND(Table1[[#This Row],[o_undefined]:[o_undefined]]=1,Table1[[#This Row],[c_support_needed_and_received]]=1),1,""),1)</f>
        <v>1</v>
      </c>
      <c r="AG37" s="4" t="str">
        <f>IF(SUM(Table1[[#This Row],[com_ghg_inventory]:[com_support_needed_and_received]])=0,1,"")</f>
        <v/>
      </c>
      <c r="AH37" s="4" cm="1">
        <f t="array" ref="AH37">IF(Table1[[#This Row],[com_ghg_inventory]]="",0,IF(Table1[[#This Row],[com_undefined]:[com_undefined]]=1,0,Table1[[#This Row],[o_gef_funding]:[o_gef_funding]]/SUM(Table1[[#This Row],[com_ghg_inventory]:[com_support_needed_and_received]])))</f>
        <v>0</v>
      </c>
      <c r="AI37" s="4" cm="1">
        <f t="array" ref="AI37">IF(Table1[[#This Row],[com_mitigation]]="",0,IF(Table1[[#This Row],[com_undefined]:[com_undefined]]=1,0,Table1[[#This Row],[o_gef_funding]:[o_gef_funding]]/SUM(Table1[[#This Row],[com_ghg_inventory]:[com_support_needed_and_received]])))</f>
        <v>0</v>
      </c>
      <c r="AJ37" s="4" cm="1">
        <f t="array" ref="AJ37">IF(Table1[[#This Row],[com_climate_change_impacts_and_adaptation]]="",0,IF(Table1[[#This Row],[com_undefined]:[com_undefined]]=1,0,Table1[[#This Row],[o_gef_funding]:[o_gef_funding]]/SUM(Table1[[#This Row],[com_ghg_inventory]:[com_support_needed_and_received]])))</f>
        <v>0</v>
      </c>
      <c r="AK37" s="4" cm="1">
        <f t="array" ref="AK37">IF(Table1[[#This Row],[com_support_needed_and_received]]="",0,IF(Table1[[#This Row],[com_undefined]:[com_undefined]]=1,0,Table1[[#This Row],[o_gef_funding]:[o_gef_funding]]/SUM(Table1[[#This Row],[com_ghg_inventory]:[com_support_needed_and_received]])))</f>
        <v>163000</v>
      </c>
      <c r="AL37" s="4">
        <f>IF(Table1[[#This Row],[com_undefined]]=1,Table1[[#This Row],[o_gef_funding]],0)</f>
        <v>0</v>
      </c>
      <c r="AM37" s="4" cm="1">
        <f t="array" ref="AM37">IF(Table1[[#This Row],[com_ghg_inventory]]="",0,IF(Table1[[#This Row],[com_undefined]:[com_undefined]]=1,0,Table1[[#This Row],[o_co_financing]:[o_co_financing]]/SUM(Table1[[#This Row],[com_ghg_inventory]:[com_support_needed_and_received]])))</f>
        <v>0</v>
      </c>
      <c r="AN37" s="4" cm="1">
        <f t="array" ref="AN37">IF(Table1[[#This Row],[com_mitigation]]="",0,IF(Table1[[#This Row],[com_undefined]:[com_undefined]]=1,0,Table1[[#This Row],[o_co_financing]:[o_co_financing]]/SUM(Table1[[#This Row],[com_ghg_inventory]:[com_support_needed_and_received]])))</f>
        <v>0</v>
      </c>
      <c r="AO37" s="4" cm="1">
        <f t="array" ref="AO37">IF(Table1[[#This Row],[com_climate_change_impacts_and_adaptation]]="",0,IF(Table1[[#This Row],[com_undefined]:[com_undefined]]=1,0,Table1[[#This Row],[o_co_financing]:[o_co_financing]]/SUM(Table1[[#This Row],[com_ghg_inventory]:[com_support_needed_and_received]])))</f>
        <v>0</v>
      </c>
      <c r="AP37" s="4" cm="1">
        <f t="array" ref="AP37">IF(Table1[[#This Row],[com_support_needed_and_received]]="",0,IF(Table1[[#This Row],[com_undefined]:[com_undefined]]=1,0,Table1[[#This Row],[o_co_financing]:[o_co_financing]]/SUM(Table1[[#This Row],[com_ghg_inventory]:[com_support_needed_and_received]])))</f>
        <v>95000</v>
      </c>
      <c r="AQ37" s="4">
        <f>IF(Table1[[#This Row],[com_undefined]]=1,Table1[[#This Row],[o_co_financing]],0)</f>
        <v>0</v>
      </c>
      <c r="AR37" s="4" t="str">
        <f>IF(Table1[[#This Row],[o_gef_funding]]=SUM(Table1[[#This Row],[ghg_inventory_gef]:[undefined_gef]]),"Good", "Problem")</f>
        <v>Good</v>
      </c>
      <c r="AS37" s="4" t="str">
        <f>IF(Table1[[#This Row],[o_co_financing]]=SUM(Table1[[#This Row],[ghg_inventory_co_finance]:[undefined_co_finance]]),"Good", "Problem")</f>
        <v>Good</v>
      </c>
    </row>
    <row r="38" spans="1:45">
      <c r="A38" s="11">
        <v>4</v>
      </c>
      <c r="B38" t="s">
        <v>26</v>
      </c>
      <c r="C38" t="str">
        <f>VLOOKUP(Table1[[#This Row],[pif_id]], Table7[#All],2,FALSE)</f>
        <v>Asia</v>
      </c>
      <c r="D38" t="str">
        <f>VLOOKUP(Table1[[#This Row],[pif_id]], Table7[#All],3,FALSE)</f>
        <v>UNEP</v>
      </c>
      <c r="E38" t="str">
        <f>VLOOKUP(Table1[[#This Row],[pif_id]], Table7[#All],4,FALSE)</f>
        <v>2019</v>
      </c>
      <c r="F38" t="e">
        <f>VLOOKUP(Table1[[#This Row],[pif_id]], Table7[#All],5,FALSE)</f>
        <v>#REF!</v>
      </c>
      <c r="G38">
        <v>10</v>
      </c>
      <c r="H38" t="s">
        <v>185</v>
      </c>
      <c r="L38">
        <v>1</v>
      </c>
      <c r="M38" t="str">
        <f>IF(SUM(Table1[[#This Row],[c_ghg_inventory]:[c_support_needed_and_received]])=0,1,"")</f>
        <v/>
      </c>
      <c r="N38" s="6">
        <v>326000</v>
      </c>
      <c r="O38" s="6">
        <v>190000</v>
      </c>
      <c r="P38" s="6">
        <f>N38/SUM(Table1[[#This Row],[c_ghg_inventory]:[c_undefined]])</f>
        <v>326000</v>
      </c>
      <c r="Q38" s="6">
        <f>O38/SUM(Table1[[#This Row],[c_ghg_inventory]:[c_undefined]])</f>
        <v>190000</v>
      </c>
      <c r="R38">
        <v>35</v>
      </c>
      <c r="S38" t="s">
        <v>187</v>
      </c>
      <c r="W38">
        <v>1</v>
      </c>
      <c r="X38" s="4" t="str">
        <f>IF(SUM(Table1[[#This Row],[o_ghg_inventory ]:[o_support_needed_and_received]])=0,1,"")</f>
        <v/>
      </c>
      <c r="Y38" s="10">
        <v>163000</v>
      </c>
      <c r="Z38" s="10">
        <v>95000</v>
      </c>
      <c r="AA38" s="5">
        <f>Table1[[#This Row],[o_gef_funding]]/SUM(Table1[[#This Row],[o_ghg_inventory ]:[o_undefined]])</f>
        <v>163000</v>
      </c>
      <c r="AB38" s="5">
        <f>Table1[[#This Row],[o_co_financing]]/SUM(Table1[[#This Row],[o_ghg_inventory ]:[o_undefined]])</f>
        <v>95000</v>
      </c>
      <c r="AC38" s="4" t="str" cm="1">
        <f t="array" ref="AC38">IF(Table1[[#This Row],[o_ghg_inventory ]]="",IF(AND(Table1[[#This Row],[o_undefined]:[o_undefined]]=1,Table1[[#This Row],[c_ghg_inventory]]=1),1,""),1)</f>
        <v/>
      </c>
      <c r="AD38" s="4" t="str" cm="1">
        <f t="array" ref="AD38">IF(Table1[[#This Row],[o_mitigation ]]="",IF(AND(Table1[[#This Row],[o_undefined]:[o_undefined]]=1,Table1[[#This Row],[c_mitigation]]=1),1,""),1)</f>
        <v/>
      </c>
      <c r="AE38" s="4" t="str" cm="1">
        <f t="array" ref="AE38">IF(Table1[[#This Row],[o_climate_change_impacts_and_adaptation ]]="",IF(AND(Table1[[#This Row],[o_undefined]:[o_undefined]]=1,Table1[[#This Row],[c_climate_change_impacts_and_adaptation]]=1),1,""),1)</f>
        <v/>
      </c>
      <c r="AF38" s="4" cm="1">
        <f t="array" ref="AF38">IF(Table1[[#This Row],[o_support_needed_and_received]]="",IF(AND(Table1[[#This Row],[o_undefined]:[o_undefined]]=1,Table1[[#This Row],[c_support_needed_and_received]]=1),1,""),1)</f>
        <v>1</v>
      </c>
      <c r="AG38" s="4" t="str">
        <f>IF(SUM(Table1[[#This Row],[com_ghg_inventory]:[com_support_needed_and_received]])=0,1,"")</f>
        <v/>
      </c>
      <c r="AH38" s="4" cm="1">
        <f t="array" ref="AH38">IF(Table1[[#This Row],[com_ghg_inventory]]="",0,IF(Table1[[#This Row],[com_undefined]:[com_undefined]]=1,0,Table1[[#This Row],[o_gef_funding]:[o_gef_funding]]/SUM(Table1[[#This Row],[com_ghg_inventory]:[com_support_needed_and_received]])))</f>
        <v>0</v>
      </c>
      <c r="AI38" s="4" cm="1">
        <f t="array" ref="AI38">IF(Table1[[#This Row],[com_mitigation]]="",0,IF(Table1[[#This Row],[com_undefined]:[com_undefined]]=1,0,Table1[[#This Row],[o_gef_funding]:[o_gef_funding]]/SUM(Table1[[#This Row],[com_ghg_inventory]:[com_support_needed_and_received]])))</f>
        <v>0</v>
      </c>
      <c r="AJ38" s="4" cm="1">
        <f t="array" ref="AJ38">IF(Table1[[#This Row],[com_climate_change_impacts_and_adaptation]]="",0,IF(Table1[[#This Row],[com_undefined]:[com_undefined]]=1,0,Table1[[#This Row],[o_gef_funding]:[o_gef_funding]]/SUM(Table1[[#This Row],[com_ghg_inventory]:[com_support_needed_and_received]])))</f>
        <v>0</v>
      </c>
      <c r="AK38" s="4" cm="1">
        <f t="array" ref="AK38">IF(Table1[[#This Row],[com_support_needed_and_received]]="",0,IF(Table1[[#This Row],[com_undefined]:[com_undefined]]=1,0,Table1[[#This Row],[o_gef_funding]:[o_gef_funding]]/SUM(Table1[[#This Row],[com_ghg_inventory]:[com_support_needed_and_received]])))</f>
        <v>163000</v>
      </c>
      <c r="AL38" s="4">
        <f>IF(Table1[[#This Row],[com_undefined]]=1,Table1[[#This Row],[o_gef_funding]],0)</f>
        <v>0</v>
      </c>
      <c r="AM38" s="4" cm="1">
        <f t="array" ref="AM38">IF(Table1[[#This Row],[com_ghg_inventory]]="",0,IF(Table1[[#This Row],[com_undefined]:[com_undefined]]=1,0,Table1[[#This Row],[o_co_financing]:[o_co_financing]]/SUM(Table1[[#This Row],[com_ghg_inventory]:[com_support_needed_and_received]])))</f>
        <v>0</v>
      </c>
      <c r="AN38" s="4" cm="1">
        <f t="array" ref="AN38">IF(Table1[[#This Row],[com_mitigation]]="",0,IF(Table1[[#This Row],[com_undefined]:[com_undefined]]=1,0,Table1[[#This Row],[o_co_financing]:[o_co_financing]]/SUM(Table1[[#This Row],[com_ghg_inventory]:[com_support_needed_and_received]])))</f>
        <v>0</v>
      </c>
      <c r="AO38" s="4" cm="1">
        <f t="array" ref="AO38">IF(Table1[[#This Row],[com_climate_change_impacts_and_adaptation]]="",0,IF(Table1[[#This Row],[com_undefined]:[com_undefined]]=1,0,Table1[[#This Row],[o_co_financing]:[o_co_financing]]/SUM(Table1[[#This Row],[com_ghg_inventory]:[com_support_needed_and_received]])))</f>
        <v>0</v>
      </c>
      <c r="AP38" s="4" cm="1">
        <f t="array" ref="AP38">IF(Table1[[#This Row],[com_support_needed_and_received]]="",0,IF(Table1[[#This Row],[com_undefined]:[com_undefined]]=1,0,Table1[[#This Row],[o_co_financing]:[o_co_financing]]/SUM(Table1[[#This Row],[com_ghg_inventory]:[com_support_needed_and_received]])))</f>
        <v>95000</v>
      </c>
      <c r="AQ38" s="4">
        <f>IF(Table1[[#This Row],[com_undefined]]=1,Table1[[#This Row],[o_co_financing]],0)</f>
        <v>0</v>
      </c>
      <c r="AR38" s="4" t="str">
        <f>IF(Table1[[#This Row],[o_gef_funding]]=SUM(Table1[[#This Row],[ghg_inventory_gef]:[undefined_gef]]),"Good", "Problem")</f>
        <v>Good</v>
      </c>
      <c r="AS38" s="4" t="str">
        <f>IF(Table1[[#This Row],[o_co_financing]]=SUM(Table1[[#This Row],[ghg_inventory_co_finance]:[undefined_co_finance]]),"Good", "Problem")</f>
        <v>Good</v>
      </c>
    </row>
    <row r="39" spans="1:45">
      <c r="A39" s="11">
        <v>4</v>
      </c>
      <c r="B39" t="s">
        <v>26</v>
      </c>
      <c r="C39" t="str">
        <f>VLOOKUP(Table1[[#This Row],[pif_id]], Table7[#All],2,FALSE)</f>
        <v>Asia</v>
      </c>
      <c r="D39" t="str">
        <f>VLOOKUP(Table1[[#This Row],[pif_id]], Table7[#All],3,FALSE)</f>
        <v>UNEP</v>
      </c>
      <c r="E39" t="str">
        <f>VLOOKUP(Table1[[#This Row],[pif_id]], Table7[#All],4,FALSE)</f>
        <v>2019</v>
      </c>
      <c r="F39" t="e">
        <f>VLOOKUP(Table1[[#This Row],[pif_id]], Table7[#All],5,FALSE)</f>
        <v>#REF!</v>
      </c>
      <c r="G39">
        <v>11</v>
      </c>
      <c r="H39" t="s">
        <v>188</v>
      </c>
      <c r="K39">
        <v>1</v>
      </c>
      <c r="M39" t="str">
        <f>IF(SUM(Table1[[#This Row],[c_ghg_inventory]:[c_support_needed_and_received]])=0,1,"")</f>
        <v/>
      </c>
      <c r="N39" s="6">
        <v>404000</v>
      </c>
      <c r="O39" s="6">
        <v>200000</v>
      </c>
      <c r="P39" s="6">
        <f>N39/SUM(Table1[[#This Row],[c_ghg_inventory]:[c_undefined]])</f>
        <v>404000</v>
      </c>
      <c r="Q39" s="6">
        <f>O39/SUM(Table1[[#This Row],[c_ghg_inventory]:[c_undefined]])</f>
        <v>200000</v>
      </c>
      <c r="R39">
        <v>36</v>
      </c>
      <c r="S39" t="s">
        <v>189</v>
      </c>
      <c r="V39">
        <v>1</v>
      </c>
      <c r="X39" s="4" t="str">
        <f>IF(SUM(Table1[[#This Row],[o_ghg_inventory ]:[o_support_needed_and_received]])=0,1,"")</f>
        <v/>
      </c>
      <c r="Y39" s="10">
        <v>134666.66666666666</v>
      </c>
      <c r="Z39" s="10">
        <v>66666.666666666672</v>
      </c>
      <c r="AA39" s="5">
        <f>Table1[[#This Row],[o_gef_funding]]/SUM(Table1[[#This Row],[o_ghg_inventory ]:[o_undefined]])</f>
        <v>134666.66666666666</v>
      </c>
      <c r="AB39" s="5">
        <f>Table1[[#This Row],[o_co_financing]]/SUM(Table1[[#This Row],[o_ghg_inventory ]:[o_undefined]])</f>
        <v>66666.666666666672</v>
      </c>
      <c r="AC39" s="4" t="str" cm="1">
        <f t="array" ref="AC39">IF(Table1[[#This Row],[o_ghg_inventory ]]="",IF(AND(Table1[[#This Row],[o_undefined]:[o_undefined]]=1,Table1[[#This Row],[c_ghg_inventory]]=1),1,""),1)</f>
        <v/>
      </c>
      <c r="AD39" s="4" t="str" cm="1">
        <f t="array" ref="AD39">IF(Table1[[#This Row],[o_mitigation ]]="",IF(AND(Table1[[#This Row],[o_undefined]:[o_undefined]]=1,Table1[[#This Row],[c_mitigation]]=1),1,""),1)</f>
        <v/>
      </c>
      <c r="AE39" s="4" cm="1">
        <f t="array" ref="AE39">IF(Table1[[#This Row],[o_climate_change_impacts_and_adaptation ]]="",IF(AND(Table1[[#This Row],[o_undefined]:[o_undefined]]=1,Table1[[#This Row],[c_climate_change_impacts_and_adaptation]]=1),1,""),1)</f>
        <v>1</v>
      </c>
      <c r="AF39" s="4" t="str" cm="1">
        <f t="array" ref="AF39">IF(Table1[[#This Row],[o_support_needed_and_received]]="",IF(AND(Table1[[#This Row],[o_undefined]:[o_undefined]]=1,Table1[[#This Row],[c_support_needed_and_received]]=1),1,""),1)</f>
        <v/>
      </c>
      <c r="AG39" s="4" t="str">
        <f>IF(SUM(Table1[[#This Row],[com_ghg_inventory]:[com_support_needed_and_received]])=0,1,"")</f>
        <v/>
      </c>
      <c r="AH39" s="4" cm="1">
        <f t="array" ref="AH39">IF(Table1[[#This Row],[com_ghg_inventory]]="",0,IF(Table1[[#This Row],[com_undefined]:[com_undefined]]=1,0,Table1[[#This Row],[o_gef_funding]:[o_gef_funding]]/SUM(Table1[[#This Row],[com_ghg_inventory]:[com_support_needed_and_received]])))</f>
        <v>0</v>
      </c>
      <c r="AI39" s="4" cm="1">
        <f t="array" ref="AI39">IF(Table1[[#This Row],[com_mitigation]]="",0,IF(Table1[[#This Row],[com_undefined]:[com_undefined]]=1,0,Table1[[#This Row],[o_gef_funding]:[o_gef_funding]]/SUM(Table1[[#This Row],[com_ghg_inventory]:[com_support_needed_and_received]])))</f>
        <v>0</v>
      </c>
      <c r="AJ39" s="4" cm="1">
        <f t="array" ref="AJ39">IF(Table1[[#This Row],[com_climate_change_impacts_and_adaptation]]="",0,IF(Table1[[#This Row],[com_undefined]:[com_undefined]]=1,0,Table1[[#This Row],[o_gef_funding]:[o_gef_funding]]/SUM(Table1[[#This Row],[com_ghg_inventory]:[com_support_needed_and_received]])))</f>
        <v>134666.66666666666</v>
      </c>
      <c r="AK39" s="4" cm="1">
        <f t="array" ref="AK39">IF(Table1[[#This Row],[com_support_needed_and_received]]="",0,IF(Table1[[#This Row],[com_undefined]:[com_undefined]]=1,0,Table1[[#This Row],[o_gef_funding]:[o_gef_funding]]/SUM(Table1[[#This Row],[com_ghg_inventory]:[com_support_needed_and_received]])))</f>
        <v>0</v>
      </c>
      <c r="AL39" s="4">
        <f>IF(Table1[[#This Row],[com_undefined]]=1,Table1[[#This Row],[o_gef_funding]],0)</f>
        <v>0</v>
      </c>
      <c r="AM39" s="4" cm="1">
        <f t="array" ref="AM39">IF(Table1[[#This Row],[com_ghg_inventory]]="",0,IF(Table1[[#This Row],[com_undefined]:[com_undefined]]=1,0,Table1[[#This Row],[o_co_financing]:[o_co_financing]]/SUM(Table1[[#This Row],[com_ghg_inventory]:[com_support_needed_and_received]])))</f>
        <v>0</v>
      </c>
      <c r="AN39" s="4" cm="1">
        <f t="array" ref="AN39">IF(Table1[[#This Row],[com_mitigation]]="",0,IF(Table1[[#This Row],[com_undefined]:[com_undefined]]=1,0,Table1[[#This Row],[o_co_financing]:[o_co_financing]]/SUM(Table1[[#This Row],[com_ghg_inventory]:[com_support_needed_and_received]])))</f>
        <v>0</v>
      </c>
      <c r="AO39" s="4" cm="1">
        <f t="array" ref="AO39">IF(Table1[[#This Row],[com_climate_change_impacts_and_adaptation]]="",0,IF(Table1[[#This Row],[com_undefined]:[com_undefined]]=1,0,Table1[[#This Row],[o_co_financing]:[o_co_financing]]/SUM(Table1[[#This Row],[com_ghg_inventory]:[com_support_needed_and_received]])))</f>
        <v>66666.666666666672</v>
      </c>
      <c r="AP39" s="4" cm="1">
        <f t="array" ref="AP39">IF(Table1[[#This Row],[com_support_needed_and_received]]="",0,IF(Table1[[#This Row],[com_undefined]:[com_undefined]]=1,0,Table1[[#This Row],[o_co_financing]:[o_co_financing]]/SUM(Table1[[#This Row],[com_ghg_inventory]:[com_support_needed_and_received]])))</f>
        <v>0</v>
      </c>
      <c r="AQ39" s="4">
        <f>IF(Table1[[#This Row],[com_undefined]]=1,Table1[[#This Row],[o_co_financing]],0)</f>
        <v>0</v>
      </c>
      <c r="AR39" s="4" t="str">
        <f>IF(Table1[[#This Row],[o_gef_funding]]=SUM(Table1[[#This Row],[ghg_inventory_gef]:[undefined_gef]]),"Good", "Problem")</f>
        <v>Good</v>
      </c>
      <c r="AS39" s="4" t="str">
        <f>IF(Table1[[#This Row],[o_co_financing]]=SUM(Table1[[#This Row],[ghg_inventory_co_finance]:[undefined_co_finance]]),"Good", "Problem")</f>
        <v>Good</v>
      </c>
    </row>
    <row r="40" spans="1:45">
      <c r="A40" s="11">
        <v>4</v>
      </c>
      <c r="B40" t="s">
        <v>26</v>
      </c>
      <c r="C40" t="str">
        <f>VLOOKUP(Table1[[#This Row],[pif_id]], Table7[#All],2,FALSE)</f>
        <v>Asia</v>
      </c>
      <c r="D40" t="str">
        <f>VLOOKUP(Table1[[#This Row],[pif_id]], Table7[#All],3,FALSE)</f>
        <v>UNEP</v>
      </c>
      <c r="E40" t="str">
        <f>VLOOKUP(Table1[[#This Row],[pif_id]], Table7[#All],4,FALSE)</f>
        <v>2019</v>
      </c>
      <c r="F40" t="e">
        <f>VLOOKUP(Table1[[#This Row],[pif_id]], Table7[#All],5,FALSE)</f>
        <v>#REF!</v>
      </c>
      <c r="G40">
        <v>11</v>
      </c>
      <c r="H40" t="s">
        <v>188</v>
      </c>
      <c r="K40">
        <v>1</v>
      </c>
      <c r="M40" t="str">
        <f>IF(SUM(Table1[[#This Row],[c_ghg_inventory]:[c_support_needed_and_received]])=0,1,"")</f>
        <v/>
      </c>
      <c r="N40" s="6">
        <v>404000</v>
      </c>
      <c r="O40" s="6">
        <v>200000</v>
      </c>
      <c r="P40" s="6">
        <f>N40/SUM(Table1[[#This Row],[c_ghg_inventory]:[c_undefined]])</f>
        <v>404000</v>
      </c>
      <c r="Q40" s="6">
        <f>O40/SUM(Table1[[#This Row],[c_ghg_inventory]:[c_undefined]])</f>
        <v>200000</v>
      </c>
      <c r="R40">
        <v>37</v>
      </c>
      <c r="S40" t="s">
        <v>190</v>
      </c>
      <c r="V40">
        <v>1</v>
      </c>
      <c r="X40" s="4" t="str">
        <f>IF(SUM(Table1[[#This Row],[o_ghg_inventory ]:[o_support_needed_and_received]])=0,1,"")</f>
        <v/>
      </c>
      <c r="Y40" s="10">
        <v>134666.66666666666</v>
      </c>
      <c r="Z40" s="10">
        <v>66666.666666666672</v>
      </c>
      <c r="AA40" s="5">
        <f>Table1[[#This Row],[o_gef_funding]]/SUM(Table1[[#This Row],[o_ghg_inventory ]:[o_undefined]])</f>
        <v>134666.66666666666</v>
      </c>
      <c r="AB40" s="5">
        <f>Table1[[#This Row],[o_co_financing]]/SUM(Table1[[#This Row],[o_ghg_inventory ]:[o_undefined]])</f>
        <v>66666.666666666672</v>
      </c>
      <c r="AC40" s="4" t="str" cm="1">
        <f t="array" ref="AC40">IF(Table1[[#This Row],[o_ghg_inventory ]]="",IF(AND(Table1[[#This Row],[o_undefined]:[o_undefined]]=1,Table1[[#This Row],[c_ghg_inventory]]=1),1,""),1)</f>
        <v/>
      </c>
      <c r="AD40" s="4" t="str" cm="1">
        <f t="array" ref="AD40">IF(Table1[[#This Row],[o_mitigation ]]="",IF(AND(Table1[[#This Row],[o_undefined]:[o_undefined]]=1,Table1[[#This Row],[c_mitigation]]=1),1,""),1)</f>
        <v/>
      </c>
      <c r="AE40" s="4" cm="1">
        <f t="array" ref="AE40">IF(Table1[[#This Row],[o_climate_change_impacts_and_adaptation ]]="",IF(AND(Table1[[#This Row],[o_undefined]:[o_undefined]]=1,Table1[[#This Row],[c_climate_change_impacts_and_adaptation]]=1),1,""),1)</f>
        <v>1</v>
      </c>
      <c r="AF40" s="4" t="str" cm="1">
        <f t="array" ref="AF40">IF(Table1[[#This Row],[o_support_needed_and_received]]="",IF(AND(Table1[[#This Row],[o_undefined]:[o_undefined]]=1,Table1[[#This Row],[c_support_needed_and_received]]=1),1,""),1)</f>
        <v/>
      </c>
      <c r="AG40" s="4" t="str">
        <f>IF(SUM(Table1[[#This Row],[com_ghg_inventory]:[com_support_needed_and_received]])=0,1,"")</f>
        <v/>
      </c>
      <c r="AH40" s="4" cm="1">
        <f t="array" ref="AH40">IF(Table1[[#This Row],[com_ghg_inventory]]="",0,IF(Table1[[#This Row],[com_undefined]:[com_undefined]]=1,0,Table1[[#This Row],[o_gef_funding]:[o_gef_funding]]/SUM(Table1[[#This Row],[com_ghg_inventory]:[com_support_needed_and_received]])))</f>
        <v>0</v>
      </c>
      <c r="AI40" s="4" cm="1">
        <f t="array" ref="AI40">IF(Table1[[#This Row],[com_mitigation]]="",0,IF(Table1[[#This Row],[com_undefined]:[com_undefined]]=1,0,Table1[[#This Row],[o_gef_funding]:[o_gef_funding]]/SUM(Table1[[#This Row],[com_ghg_inventory]:[com_support_needed_and_received]])))</f>
        <v>0</v>
      </c>
      <c r="AJ40" s="4" cm="1">
        <f t="array" ref="AJ40">IF(Table1[[#This Row],[com_climate_change_impacts_and_adaptation]]="",0,IF(Table1[[#This Row],[com_undefined]:[com_undefined]]=1,0,Table1[[#This Row],[o_gef_funding]:[o_gef_funding]]/SUM(Table1[[#This Row],[com_ghg_inventory]:[com_support_needed_and_received]])))</f>
        <v>134666.66666666666</v>
      </c>
      <c r="AK40" s="4" cm="1">
        <f t="array" ref="AK40">IF(Table1[[#This Row],[com_support_needed_and_received]]="",0,IF(Table1[[#This Row],[com_undefined]:[com_undefined]]=1,0,Table1[[#This Row],[o_gef_funding]:[o_gef_funding]]/SUM(Table1[[#This Row],[com_ghg_inventory]:[com_support_needed_and_received]])))</f>
        <v>0</v>
      </c>
      <c r="AL40" s="4">
        <f>IF(Table1[[#This Row],[com_undefined]]=1,Table1[[#This Row],[o_gef_funding]],0)</f>
        <v>0</v>
      </c>
      <c r="AM40" s="4" cm="1">
        <f t="array" ref="AM40">IF(Table1[[#This Row],[com_ghg_inventory]]="",0,IF(Table1[[#This Row],[com_undefined]:[com_undefined]]=1,0,Table1[[#This Row],[o_co_financing]:[o_co_financing]]/SUM(Table1[[#This Row],[com_ghg_inventory]:[com_support_needed_and_received]])))</f>
        <v>0</v>
      </c>
      <c r="AN40" s="4" cm="1">
        <f t="array" ref="AN40">IF(Table1[[#This Row],[com_mitigation]]="",0,IF(Table1[[#This Row],[com_undefined]:[com_undefined]]=1,0,Table1[[#This Row],[o_co_financing]:[o_co_financing]]/SUM(Table1[[#This Row],[com_ghg_inventory]:[com_support_needed_and_received]])))</f>
        <v>0</v>
      </c>
      <c r="AO40" s="4" cm="1">
        <f t="array" ref="AO40">IF(Table1[[#This Row],[com_climate_change_impacts_and_adaptation]]="",0,IF(Table1[[#This Row],[com_undefined]:[com_undefined]]=1,0,Table1[[#This Row],[o_co_financing]:[o_co_financing]]/SUM(Table1[[#This Row],[com_ghg_inventory]:[com_support_needed_and_received]])))</f>
        <v>66666.666666666672</v>
      </c>
      <c r="AP40" s="4" cm="1">
        <f t="array" ref="AP40">IF(Table1[[#This Row],[com_support_needed_and_received]]="",0,IF(Table1[[#This Row],[com_undefined]:[com_undefined]]=1,0,Table1[[#This Row],[o_co_financing]:[o_co_financing]]/SUM(Table1[[#This Row],[com_ghg_inventory]:[com_support_needed_and_received]])))</f>
        <v>0</v>
      </c>
      <c r="AQ40" s="4">
        <f>IF(Table1[[#This Row],[com_undefined]]=1,Table1[[#This Row],[o_co_financing]],0)</f>
        <v>0</v>
      </c>
      <c r="AR40" s="4" t="str">
        <f>IF(Table1[[#This Row],[o_gef_funding]]=SUM(Table1[[#This Row],[ghg_inventory_gef]:[undefined_gef]]),"Good", "Problem")</f>
        <v>Good</v>
      </c>
      <c r="AS40" s="4" t="str">
        <f>IF(Table1[[#This Row],[o_co_financing]]=SUM(Table1[[#This Row],[ghg_inventory_co_finance]:[undefined_co_finance]]),"Good", "Problem")</f>
        <v>Good</v>
      </c>
    </row>
    <row r="41" spans="1:45">
      <c r="A41" s="11">
        <v>4</v>
      </c>
      <c r="B41" t="s">
        <v>26</v>
      </c>
      <c r="C41" t="str">
        <f>VLOOKUP(Table1[[#This Row],[pif_id]], Table7[#All],2,FALSE)</f>
        <v>Asia</v>
      </c>
      <c r="D41" t="str">
        <f>VLOOKUP(Table1[[#This Row],[pif_id]], Table7[#All],3,FALSE)</f>
        <v>UNEP</v>
      </c>
      <c r="E41" t="str">
        <f>VLOOKUP(Table1[[#This Row],[pif_id]], Table7[#All],4,FALSE)</f>
        <v>2019</v>
      </c>
      <c r="F41" t="e">
        <f>VLOOKUP(Table1[[#This Row],[pif_id]], Table7[#All],5,FALSE)</f>
        <v>#REF!</v>
      </c>
      <c r="G41">
        <v>11</v>
      </c>
      <c r="H41" t="s">
        <v>188</v>
      </c>
      <c r="K41">
        <v>1</v>
      </c>
      <c r="M41" t="str">
        <f>IF(SUM(Table1[[#This Row],[c_ghg_inventory]:[c_support_needed_and_received]])=0,1,"")</f>
        <v/>
      </c>
      <c r="N41" s="6">
        <v>404000</v>
      </c>
      <c r="O41" s="6">
        <v>200000</v>
      </c>
      <c r="P41" s="6">
        <f>N41/SUM(Table1[[#This Row],[c_ghg_inventory]:[c_undefined]])</f>
        <v>404000</v>
      </c>
      <c r="Q41" s="6">
        <f>O41/SUM(Table1[[#This Row],[c_ghg_inventory]:[c_undefined]])</f>
        <v>200000</v>
      </c>
      <c r="R41">
        <v>38</v>
      </c>
      <c r="S41" t="s">
        <v>191</v>
      </c>
      <c r="V41">
        <v>1</v>
      </c>
      <c r="X41" s="4" t="str">
        <f>IF(SUM(Table1[[#This Row],[o_ghg_inventory ]:[o_support_needed_and_received]])=0,1,"")</f>
        <v/>
      </c>
      <c r="Y41" s="10">
        <v>134666.66666666666</v>
      </c>
      <c r="Z41" s="10">
        <v>66666.666666666672</v>
      </c>
      <c r="AA41" s="5">
        <f>Table1[[#This Row],[o_gef_funding]]/SUM(Table1[[#This Row],[o_ghg_inventory ]:[o_undefined]])</f>
        <v>134666.66666666666</v>
      </c>
      <c r="AB41" s="5">
        <f>Table1[[#This Row],[o_co_financing]]/SUM(Table1[[#This Row],[o_ghg_inventory ]:[o_undefined]])</f>
        <v>66666.666666666672</v>
      </c>
      <c r="AC41" s="4" t="str" cm="1">
        <f t="array" ref="AC41">IF(Table1[[#This Row],[o_ghg_inventory ]]="",IF(AND(Table1[[#This Row],[o_undefined]:[o_undefined]]=1,Table1[[#This Row],[c_ghg_inventory]]=1),1,""),1)</f>
        <v/>
      </c>
      <c r="AD41" s="4" t="str" cm="1">
        <f t="array" ref="AD41">IF(Table1[[#This Row],[o_mitigation ]]="",IF(AND(Table1[[#This Row],[o_undefined]:[o_undefined]]=1,Table1[[#This Row],[c_mitigation]]=1),1,""),1)</f>
        <v/>
      </c>
      <c r="AE41" s="4" cm="1">
        <f t="array" ref="AE41">IF(Table1[[#This Row],[o_climate_change_impacts_and_adaptation ]]="",IF(AND(Table1[[#This Row],[o_undefined]:[o_undefined]]=1,Table1[[#This Row],[c_climate_change_impacts_and_adaptation]]=1),1,""),1)</f>
        <v>1</v>
      </c>
      <c r="AF41" s="4" t="str" cm="1">
        <f t="array" ref="AF41">IF(Table1[[#This Row],[o_support_needed_and_received]]="",IF(AND(Table1[[#This Row],[o_undefined]:[o_undefined]]=1,Table1[[#This Row],[c_support_needed_and_received]]=1),1,""),1)</f>
        <v/>
      </c>
      <c r="AG41" s="4" t="str">
        <f>IF(SUM(Table1[[#This Row],[com_ghg_inventory]:[com_support_needed_and_received]])=0,1,"")</f>
        <v/>
      </c>
      <c r="AH41" s="4" cm="1">
        <f t="array" ref="AH41">IF(Table1[[#This Row],[com_ghg_inventory]]="",0,IF(Table1[[#This Row],[com_undefined]:[com_undefined]]=1,0,Table1[[#This Row],[o_gef_funding]:[o_gef_funding]]/SUM(Table1[[#This Row],[com_ghg_inventory]:[com_support_needed_and_received]])))</f>
        <v>0</v>
      </c>
      <c r="AI41" s="4" cm="1">
        <f t="array" ref="AI41">IF(Table1[[#This Row],[com_mitigation]]="",0,IF(Table1[[#This Row],[com_undefined]:[com_undefined]]=1,0,Table1[[#This Row],[o_gef_funding]:[o_gef_funding]]/SUM(Table1[[#This Row],[com_ghg_inventory]:[com_support_needed_and_received]])))</f>
        <v>0</v>
      </c>
      <c r="AJ41" s="4" cm="1">
        <f t="array" ref="AJ41">IF(Table1[[#This Row],[com_climate_change_impacts_and_adaptation]]="",0,IF(Table1[[#This Row],[com_undefined]:[com_undefined]]=1,0,Table1[[#This Row],[o_gef_funding]:[o_gef_funding]]/SUM(Table1[[#This Row],[com_ghg_inventory]:[com_support_needed_and_received]])))</f>
        <v>134666.66666666666</v>
      </c>
      <c r="AK41" s="4" cm="1">
        <f t="array" ref="AK41">IF(Table1[[#This Row],[com_support_needed_and_received]]="",0,IF(Table1[[#This Row],[com_undefined]:[com_undefined]]=1,0,Table1[[#This Row],[o_gef_funding]:[o_gef_funding]]/SUM(Table1[[#This Row],[com_ghg_inventory]:[com_support_needed_and_received]])))</f>
        <v>0</v>
      </c>
      <c r="AL41" s="4">
        <f>IF(Table1[[#This Row],[com_undefined]]=1,Table1[[#This Row],[o_gef_funding]],0)</f>
        <v>0</v>
      </c>
      <c r="AM41" s="4" cm="1">
        <f t="array" ref="AM41">IF(Table1[[#This Row],[com_ghg_inventory]]="",0,IF(Table1[[#This Row],[com_undefined]:[com_undefined]]=1,0,Table1[[#This Row],[o_co_financing]:[o_co_financing]]/SUM(Table1[[#This Row],[com_ghg_inventory]:[com_support_needed_and_received]])))</f>
        <v>0</v>
      </c>
      <c r="AN41" s="4" cm="1">
        <f t="array" ref="AN41">IF(Table1[[#This Row],[com_mitigation]]="",0,IF(Table1[[#This Row],[com_undefined]:[com_undefined]]=1,0,Table1[[#This Row],[o_co_financing]:[o_co_financing]]/SUM(Table1[[#This Row],[com_ghg_inventory]:[com_support_needed_and_received]])))</f>
        <v>0</v>
      </c>
      <c r="AO41" s="4" cm="1">
        <f t="array" ref="AO41">IF(Table1[[#This Row],[com_climate_change_impacts_and_adaptation]]="",0,IF(Table1[[#This Row],[com_undefined]:[com_undefined]]=1,0,Table1[[#This Row],[o_co_financing]:[o_co_financing]]/SUM(Table1[[#This Row],[com_ghg_inventory]:[com_support_needed_and_received]])))</f>
        <v>66666.666666666672</v>
      </c>
      <c r="AP41" s="4" cm="1">
        <f t="array" ref="AP41">IF(Table1[[#This Row],[com_support_needed_and_received]]="",0,IF(Table1[[#This Row],[com_undefined]:[com_undefined]]=1,0,Table1[[#This Row],[o_co_financing]:[o_co_financing]]/SUM(Table1[[#This Row],[com_ghg_inventory]:[com_support_needed_and_received]])))</f>
        <v>0</v>
      </c>
      <c r="AQ41" s="4">
        <f>IF(Table1[[#This Row],[com_undefined]]=1,Table1[[#This Row],[o_co_financing]],0)</f>
        <v>0</v>
      </c>
      <c r="AR41" s="4" t="str">
        <f>IF(Table1[[#This Row],[o_gef_funding]]=SUM(Table1[[#This Row],[ghg_inventory_gef]:[undefined_gef]]),"Good", "Problem")</f>
        <v>Good</v>
      </c>
      <c r="AS41" s="4" t="str">
        <f>IF(Table1[[#This Row],[o_co_financing]]=SUM(Table1[[#This Row],[ghg_inventory_co_finance]:[undefined_co_finance]]),"Good", "Problem")</f>
        <v>Good</v>
      </c>
    </row>
    <row r="42" spans="1:45">
      <c r="A42" s="11">
        <v>5</v>
      </c>
      <c r="B42" t="s">
        <v>29</v>
      </c>
      <c r="C42" t="str">
        <f>VLOOKUP(Table1[[#This Row],[pif_id]], Table7[#All],2,FALSE)</f>
        <v>America</v>
      </c>
      <c r="D42" t="str">
        <f>VLOOKUP(Table1[[#This Row],[pif_id]], Table7[#All],3,FALSE)</f>
        <v>UNEP</v>
      </c>
      <c r="E42" t="str">
        <f>VLOOKUP(Table1[[#This Row],[pif_id]], Table7[#All],4,FALSE)</f>
        <v>2018</v>
      </c>
      <c r="F42" t="e">
        <f>VLOOKUP(Table1[[#This Row],[pif_id]], Table7[#All],5,FALSE)</f>
        <v>#REF!</v>
      </c>
      <c r="G42">
        <v>12</v>
      </c>
      <c r="H42" t="s">
        <v>192</v>
      </c>
      <c r="M42">
        <f>IF(SUM(Table1[[#This Row],[c_ghg_inventory]:[c_support_needed_and_received]])=0,1,"")</f>
        <v>1</v>
      </c>
      <c r="N42" s="6">
        <v>954546</v>
      </c>
      <c r="O42" s="6">
        <v>135000</v>
      </c>
      <c r="P42" s="6">
        <f>N42/SUM(Table1[[#This Row],[c_ghg_inventory]:[c_undefined]])</f>
        <v>954546</v>
      </c>
      <c r="Q42" s="6">
        <f>O42/SUM(Table1[[#This Row],[c_ghg_inventory]:[c_undefined]])</f>
        <v>135000</v>
      </c>
      <c r="R42">
        <v>39</v>
      </c>
      <c r="S42" s="9" t="s">
        <v>193</v>
      </c>
      <c r="X42" s="4">
        <f>IF(SUM(Table1[[#This Row],[o_ghg_inventory ]:[o_support_needed_and_received]])=0,1,"")</f>
        <v>1</v>
      </c>
      <c r="Y42" s="10">
        <v>190909.2</v>
      </c>
      <c r="Z42" s="10">
        <v>27000</v>
      </c>
      <c r="AA42" s="5">
        <f>Table1[[#This Row],[o_gef_funding]]/SUM(Table1[[#This Row],[o_ghg_inventory ]:[o_undefined]])</f>
        <v>190909.2</v>
      </c>
      <c r="AB42" s="5">
        <f>Table1[[#This Row],[o_co_financing]]/SUM(Table1[[#This Row],[o_ghg_inventory ]:[o_undefined]])</f>
        <v>27000</v>
      </c>
      <c r="AC42" s="4" t="str" cm="1">
        <f t="array" ref="AC42">IF(Table1[[#This Row],[o_ghg_inventory ]]="",IF(AND(Table1[[#This Row],[o_undefined]:[o_undefined]]=1,Table1[[#This Row],[c_ghg_inventory]]=1),1,""),1)</f>
        <v/>
      </c>
      <c r="AD42" s="4" t="str" cm="1">
        <f t="array" ref="AD42">IF(Table1[[#This Row],[o_mitigation ]]="",IF(AND(Table1[[#This Row],[o_undefined]:[o_undefined]]=1,Table1[[#This Row],[c_mitigation]]=1),1,""),1)</f>
        <v/>
      </c>
      <c r="AE42" s="4" t="str" cm="1">
        <f t="array" ref="AE42">IF(Table1[[#This Row],[o_climate_change_impacts_and_adaptation ]]="",IF(AND(Table1[[#This Row],[o_undefined]:[o_undefined]]=1,Table1[[#This Row],[c_climate_change_impacts_and_adaptation]]=1),1,""),1)</f>
        <v/>
      </c>
      <c r="AF42" s="4" t="str" cm="1">
        <f t="array" ref="AF42">IF(Table1[[#This Row],[o_support_needed_and_received]]="",IF(AND(Table1[[#This Row],[o_undefined]:[o_undefined]]=1,Table1[[#This Row],[c_support_needed_and_received]]=1),1,""),1)</f>
        <v/>
      </c>
      <c r="AG42" s="4">
        <f>IF(SUM(Table1[[#This Row],[com_ghg_inventory]:[com_support_needed_and_received]])=0,1,"")</f>
        <v>1</v>
      </c>
      <c r="AH42" s="4" cm="1">
        <f t="array" ref="AH42">IF(Table1[[#This Row],[com_ghg_inventory]]="",0,IF(Table1[[#This Row],[com_undefined]:[com_undefined]]=1,0,Table1[[#This Row],[o_gef_funding]:[o_gef_funding]]/SUM(Table1[[#This Row],[com_ghg_inventory]:[com_support_needed_and_received]])))</f>
        <v>0</v>
      </c>
      <c r="AI42" s="4" cm="1">
        <f t="array" ref="AI42">IF(Table1[[#This Row],[com_mitigation]]="",0,IF(Table1[[#This Row],[com_undefined]:[com_undefined]]=1,0,Table1[[#This Row],[o_gef_funding]:[o_gef_funding]]/SUM(Table1[[#This Row],[com_ghg_inventory]:[com_support_needed_and_received]])))</f>
        <v>0</v>
      </c>
      <c r="AJ42" s="4" cm="1">
        <f t="array" ref="AJ42">IF(Table1[[#This Row],[com_climate_change_impacts_and_adaptation]]="",0,IF(Table1[[#This Row],[com_undefined]:[com_undefined]]=1,0,Table1[[#This Row],[o_gef_funding]:[o_gef_funding]]/SUM(Table1[[#This Row],[com_ghg_inventory]:[com_support_needed_and_received]])))</f>
        <v>0</v>
      </c>
      <c r="AK42" s="4" cm="1">
        <f t="array" ref="AK42">IF(Table1[[#This Row],[com_support_needed_and_received]]="",0,IF(Table1[[#This Row],[com_undefined]:[com_undefined]]=1,0,Table1[[#This Row],[o_gef_funding]:[o_gef_funding]]/SUM(Table1[[#This Row],[com_ghg_inventory]:[com_support_needed_and_received]])))</f>
        <v>0</v>
      </c>
      <c r="AL42" s="4">
        <f>IF(Table1[[#This Row],[com_undefined]]=1,Table1[[#This Row],[o_gef_funding]],0)</f>
        <v>190909.2</v>
      </c>
      <c r="AM42" s="4" cm="1">
        <f t="array" ref="AM42">IF(Table1[[#This Row],[com_ghg_inventory]]="",0,IF(Table1[[#This Row],[com_undefined]:[com_undefined]]=1,0,Table1[[#This Row],[o_co_financing]:[o_co_financing]]/SUM(Table1[[#This Row],[com_ghg_inventory]:[com_support_needed_and_received]])))</f>
        <v>0</v>
      </c>
      <c r="AN42" s="4" cm="1">
        <f t="array" ref="AN42">IF(Table1[[#This Row],[com_mitigation]]="",0,IF(Table1[[#This Row],[com_undefined]:[com_undefined]]=1,0,Table1[[#This Row],[o_co_financing]:[o_co_financing]]/SUM(Table1[[#This Row],[com_ghg_inventory]:[com_support_needed_and_received]])))</f>
        <v>0</v>
      </c>
      <c r="AO42" s="4" cm="1">
        <f t="array" ref="AO42">IF(Table1[[#This Row],[com_climate_change_impacts_and_adaptation]]="",0,IF(Table1[[#This Row],[com_undefined]:[com_undefined]]=1,0,Table1[[#This Row],[o_co_financing]:[o_co_financing]]/SUM(Table1[[#This Row],[com_ghg_inventory]:[com_support_needed_and_received]])))</f>
        <v>0</v>
      </c>
      <c r="AP42" s="4" cm="1">
        <f t="array" ref="AP42">IF(Table1[[#This Row],[com_support_needed_and_received]]="",0,IF(Table1[[#This Row],[com_undefined]:[com_undefined]]=1,0,Table1[[#This Row],[o_co_financing]:[o_co_financing]]/SUM(Table1[[#This Row],[com_ghg_inventory]:[com_support_needed_and_received]])))</f>
        <v>0</v>
      </c>
      <c r="AQ42" s="4">
        <f>IF(Table1[[#This Row],[com_undefined]]=1,Table1[[#This Row],[o_co_financing]],0)</f>
        <v>27000</v>
      </c>
      <c r="AR42" s="4" t="str">
        <f>IF(Table1[[#This Row],[o_gef_funding]]=SUM(Table1[[#This Row],[ghg_inventory_gef]:[undefined_gef]]),"Good", "Problem")</f>
        <v>Good</v>
      </c>
      <c r="AS42" s="4" t="str">
        <f>IF(Table1[[#This Row],[o_co_financing]]=SUM(Table1[[#This Row],[ghg_inventory_co_finance]:[undefined_co_finance]]),"Good", "Problem")</f>
        <v>Good</v>
      </c>
    </row>
    <row r="43" spans="1:45">
      <c r="A43" s="11">
        <v>5</v>
      </c>
      <c r="B43" t="s">
        <v>29</v>
      </c>
      <c r="C43" t="str">
        <f>VLOOKUP(Table1[[#This Row],[pif_id]], Table7[#All],2,FALSE)</f>
        <v>America</v>
      </c>
      <c r="D43" t="str">
        <f>VLOOKUP(Table1[[#This Row],[pif_id]], Table7[#All],3,FALSE)</f>
        <v>UNEP</v>
      </c>
      <c r="E43" t="str">
        <f>VLOOKUP(Table1[[#This Row],[pif_id]], Table7[#All],4,FALSE)</f>
        <v>2018</v>
      </c>
      <c r="F43" t="e">
        <f>VLOOKUP(Table1[[#This Row],[pif_id]], Table7[#All],5,FALSE)</f>
        <v>#REF!</v>
      </c>
      <c r="G43">
        <v>12</v>
      </c>
      <c r="H43" t="s">
        <v>192</v>
      </c>
      <c r="M43">
        <f>IF(SUM(Table1[[#This Row],[c_ghg_inventory]:[c_support_needed_and_received]])=0,1,"")</f>
        <v>1</v>
      </c>
      <c r="N43" s="6">
        <v>954546</v>
      </c>
      <c r="O43" s="6">
        <v>135000</v>
      </c>
      <c r="P43" s="6">
        <f>N43/SUM(Table1[[#This Row],[c_ghg_inventory]:[c_undefined]])</f>
        <v>954546</v>
      </c>
      <c r="Q43" s="6">
        <f>O43/SUM(Table1[[#This Row],[c_ghg_inventory]:[c_undefined]])</f>
        <v>135000</v>
      </c>
      <c r="R43">
        <v>40</v>
      </c>
      <c r="S43" s="9" t="s">
        <v>194</v>
      </c>
      <c r="X43" s="4">
        <f>IF(SUM(Table1[[#This Row],[o_ghg_inventory ]:[o_support_needed_and_received]])=0,1,"")</f>
        <v>1</v>
      </c>
      <c r="Y43" s="10">
        <v>190909.2</v>
      </c>
      <c r="Z43" s="10">
        <v>27000</v>
      </c>
      <c r="AA43" s="5">
        <f>Table1[[#This Row],[o_gef_funding]]/SUM(Table1[[#This Row],[o_ghg_inventory ]:[o_undefined]])</f>
        <v>190909.2</v>
      </c>
      <c r="AB43" s="5">
        <f>Table1[[#This Row],[o_co_financing]]/SUM(Table1[[#This Row],[o_ghg_inventory ]:[o_undefined]])</f>
        <v>27000</v>
      </c>
      <c r="AC43" s="4" t="str" cm="1">
        <f t="array" ref="AC43">IF(Table1[[#This Row],[o_ghg_inventory ]]="",IF(AND(Table1[[#This Row],[o_undefined]:[o_undefined]]=1,Table1[[#This Row],[c_ghg_inventory]]=1),1,""),1)</f>
        <v/>
      </c>
      <c r="AD43" s="4" t="str" cm="1">
        <f t="array" ref="AD43">IF(Table1[[#This Row],[o_mitigation ]]="",IF(AND(Table1[[#This Row],[o_undefined]:[o_undefined]]=1,Table1[[#This Row],[c_mitigation]]=1),1,""),1)</f>
        <v/>
      </c>
      <c r="AE43" s="4" t="str" cm="1">
        <f t="array" ref="AE43">IF(Table1[[#This Row],[o_climate_change_impacts_and_adaptation ]]="",IF(AND(Table1[[#This Row],[o_undefined]:[o_undefined]]=1,Table1[[#This Row],[c_climate_change_impacts_and_adaptation]]=1),1,""),1)</f>
        <v/>
      </c>
      <c r="AF43" s="4" t="str" cm="1">
        <f t="array" ref="AF43">IF(Table1[[#This Row],[o_support_needed_and_received]]="",IF(AND(Table1[[#This Row],[o_undefined]:[o_undefined]]=1,Table1[[#This Row],[c_support_needed_and_received]]=1),1,""),1)</f>
        <v/>
      </c>
      <c r="AG43" s="4">
        <f>IF(SUM(Table1[[#This Row],[com_ghg_inventory]:[com_support_needed_and_received]])=0,1,"")</f>
        <v>1</v>
      </c>
      <c r="AH43" s="4" cm="1">
        <f t="array" ref="AH43">IF(Table1[[#This Row],[com_ghg_inventory]]="",0,IF(Table1[[#This Row],[com_undefined]:[com_undefined]]=1,0,Table1[[#This Row],[o_gef_funding]:[o_gef_funding]]/SUM(Table1[[#This Row],[com_ghg_inventory]:[com_support_needed_and_received]])))</f>
        <v>0</v>
      </c>
      <c r="AI43" s="4" cm="1">
        <f t="array" ref="AI43">IF(Table1[[#This Row],[com_mitigation]]="",0,IF(Table1[[#This Row],[com_undefined]:[com_undefined]]=1,0,Table1[[#This Row],[o_gef_funding]:[o_gef_funding]]/SUM(Table1[[#This Row],[com_ghg_inventory]:[com_support_needed_and_received]])))</f>
        <v>0</v>
      </c>
      <c r="AJ43" s="4" cm="1">
        <f t="array" ref="AJ43">IF(Table1[[#This Row],[com_climate_change_impacts_and_adaptation]]="",0,IF(Table1[[#This Row],[com_undefined]:[com_undefined]]=1,0,Table1[[#This Row],[o_gef_funding]:[o_gef_funding]]/SUM(Table1[[#This Row],[com_ghg_inventory]:[com_support_needed_and_received]])))</f>
        <v>0</v>
      </c>
      <c r="AK43" s="4" cm="1">
        <f t="array" ref="AK43">IF(Table1[[#This Row],[com_support_needed_and_received]]="",0,IF(Table1[[#This Row],[com_undefined]:[com_undefined]]=1,0,Table1[[#This Row],[o_gef_funding]:[o_gef_funding]]/SUM(Table1[[#This Row],[com_ghg_inventory]:[com_support_needed_and_received]])))</f>
        <v>0</v>
      </c>
      <c r="AL43" s="4">
        <f>IF(Table1[[#This Row],[com_undefined]]=1,Table1[[#This Row],[o_gef_funding]],0)</f>
        <v>190909.2</v>
      </c>
      <c r="AM43" s="4" cm="1">
        <f t="array" ref="AM43">IF(Table1[[#This Row],[com_ghg_inventory]]="",0,IF(Table1[[#This Row],[com_undefined]:[com_undefined]]=1,0,Table1[[#This Row],[o_co_financing]:[o_co_financing]]/SUM(Table1[[#This Row],[com_ghg_inventory]:[com_support_needed_and_received]])))</f>
        <v>0</v>
      </c>
      <c r="AN43" s="4" cm="1">
        <f t="array" ref="AN43">IF(Table1[[#This Row],[com_mitigation]]="",0,IF(Table1[[#This Row],[com_undefined]:[com_undefined]]=1,0,Table1[[#This Row],[o_co_financing]:[o_co_financing]]/SUM(Table1[[#This Row],[com_ghg_inventory]:[com_support_needed_and_received]])))</f>
        <v>0</v>
      </c>
      <c r="AO43" s="4" cm="1">
        <f t="array" ref="AO43">IF(Table1[[#This Row],[com_climate_change_impacts_and_adaptation]]="",0,IF(Table1[[#This Row],[com_undefined]:[com_undefined]]=1,0,Table1[[#This Row],[o_co_financing]:[o_co_financing]]/SUM(Table1[[#This Row],[com_ghg_inventory]:[com_support_needed_and_received]])))</f>
        <v>0</v>
      </c>
      <c r="AP43" s="4" cm="1">
        <f t="array" ref="AP43">IF(Table1[[#This Row],[com_support_needed_and_received]]="",0,IF(Table1[[#This Row],[com_undefined]:[com_undefined]]=1,0,Table1[[#This Row],[o_co_financing]:[o_co_financing]]/SUM(Table1[[#This Row],[com_ghg_inventory]:[com_support_needed_and_received]])))</f>
        <v>0</v>
      </c>
      <c r="AQ43" s="4">
        <f>IF(Table1[[#This Row],[com_undefined]]=1,Table1[[#This Row],[o_co_financing]],0)</f>
        <v>27000</v>
      </c>
      <c r="AR43" s="4" t="str">
        <f>IF(Table1[[#This Row],[o_gef_funding]]=SUM(Table1[[#This Row],[ghg_inventory_gef]:[undefined_gef]]),"Good", "Problem")</f>
        <v>Good</v>
      </c>
      <c r="AS43" s="4" t="str">
        <f>IF(Table1[[#This Row],[o_co_financing]]=SUM(Table1[[#This Row],[ghg_inventory_co_finance]:[undefined_co_finance]]),"Good", "Problem")</f>
        <v>Good</v>
      </c>
    </row>
    <row r="44" spans="1:45">
      <c r="A44" s="11">
        <v>5</v>
      </c>
      <c r="B44" t="s">
        <v>29</v>
      </c>
      <c r="C44" t="str">
        <f>VLOOKUP(Table1[[#This Row],[pif_id]], Table7[#All],2,FALSE)</f>
        <v>America</v>
      </c>
      <c r="D44" t="str">
        <f>VLOOKUP(Table1[[#This Row],[pif_id]], Table7[#All],3,FALSE)</f>
        <v>UNEP</v>
      </c>
      <c r="E44" t="str">
        <f>VLOOKUP(Table1[[#This Row],[pif_id]], Table7[#All],4,FALSE)</f>
        <v>2018</v>
      </c>
      <c r="F44" t="e">
        <f>VLOOKUP(Table1[[#This Row],[pif_id]], Table7[#All],5,FALSE)</f>
        <v>#REF!</v>
      </c>
      <c r="G44">
        <v>12</v>
      </c>
      <c r="H44" t="s">
        <v>192</v>
      </c>
      <c r="M44">
        <f>IF(SUM(Table1[[#This Row],[c_ghg_inventory]:[c_support_needed_and_received]])=0,1,"")</f>
        <v>1</v>
      </c>
      <c r="N44" s="6">
        <v>954546</v>
      </c>
      <c r="O44" s="6">
        <v>135000</v>
      </c>
      <c r="P44" s="6">
        <f>N44/SUM(Table1[[#This Row],[c_ghg_inventory]:[c_undefined]])</f>
        <v>954546</v>
      </c>
      <c r="Q44" s="6">
        <f>O44/SUM(Table1[[#This Row],[c_ghg_inventory]:[c_undefined]])</f>
        <v>135000</v>
      </c>
      <c r="R44">
        <v>41</v>
      </c>
      <c r="S44" s="9" t="s">
        <v>195</v>
      </c>
      <c r="X44" s="4">
        <f>IF(SUM(Table1[[#This Row],[o_ghg_inventory ]:[o_support_needed_and_received]])=0,1,"")</f>
        <v>1</v>
      </c>
      <c r="Y44" s="10">
        <v>190909.2</v>
      </c>
      <c r="Z44" s="10">
        <v>27000</v>
      </c>
      <c r="AA44" s="5">
        <f>Table1[[#This Row],[o_gef_funding]]/SUM(Table1[[#This Row],[o_ghg_inventory ]:[o_undefined]])</f>
        <v>190909.2</v>
      </c>
      <c r="AB44" s="5">
        <f>Table1[[#This Row],[o_co_financing]]/SUM(Table1[[#This Row],[o_ghg_inventory ]:[o_undefined]])</f>
        <v>27000</v>
      </c>
      <c r="AC44" s="4" t="str" cm="1">
        <f t="array" ref="AC44">IF(Table1[[#This Row],[o_ghg_inventory ]]="",IF(AND(Table1[[#This Row],[o_undefined]:[o_undefined]]=1,Table1[[#This Row],[c_ghg_inventory]]=1),1,""),1)</f>
        <v/>
      </c>
      <c r="AD44" s="4" t="str" cm="1">
        <f t="array" ref="AD44">IF(Table1[[#This Row],[o_mitigation ]]="",IF(AND(Table1[[#This Row],[o_undefined]:[o_undefined]]=1,Table1[[#This Row],[c_mitigation]]=1),1,""),1)</f>
        <v/>
      </c>
      <c r="AE44" s="4" t="str" cm="1">
        <f t="array" ref="AE44">IF(Table1[[#This Row],[o_climate_change_impacts_and_adaptation ]]="",IF(AND(Table1[[#This Row],[o_undefined]:[o_undefined]]=1,Table1[[#This Row],[c_climate_change_impacts_and_adaptation]]=1),1,""),1)</f>
        <v/>
      </c>
      <c r="AF44" s="4" t="str" cm="1">
        <f t="array" ref="AF44">IF(Table1[[#This Row],[o_support_needed_and_received]]="",IF(AND(Table1[[#This Row],[o_undefined]:[o_undefined]]=1,Table1[[#This Row],[c_support_needed_and_received]]=1),1,""),1)</f>
        <v/>
      </c>
      <c r="AG44" s="4">
        <f>IF(SUM(Table1[[#This Row],[com_ghg_inventory]:[com_support_needed_and_received]])=0,1,"")</f>
        <v>1</v>
      </c>
      <c r="AH44" s="4" cm="1">
        <f t="array" ref="AH44">IF(Table1[[#This Row],[com_ghg_inventory]]="",0,IF(Table1[[#This Row],[com_undefined]:[com_undefined]]=1,0,Table1[[#This Row],[o_gef_funding]:[o_gef_funding]]/SUM(Table1[[#This Row],[com_ghg_inventory]:[com_support_needed_and_received]])))</f>
        <v>0</v>
      </c>
      <c r="AI44" s="4" cm="1">
        <f t="array" ref="AI44">IF(Table1[[#This Row],[com_mitigation]]="",0,IF(Table1[[#This Row],[com_undefined]:[com_undefined]]=1,0,Table1[[#This Row],[o_gef_funding]:[o_gef_funding]]/SUM(Table1[[#This Row],[com_ghg_inventory]:[com_support_needed_and_received]])))</f>
        <v>0</v>
      </c>
      <c r="AJ44" s="4" cm="1">
        <f t="array" ref="AJ44">IF(Table1[[#This Row],[com_climate_change_impacts_and_adaptation]]="",0,IF(Table1[[#This Row],[com_undefined]:[com_undefined]]=1,0,Table1[[#This Row],[o_gef_funding]:[o_gef_funding]]/SUM(Table1[[#This Row],[com_ghg_inventory]:[com_support_needed_and_received]])))</f>
        <v>0</v>
      </c>
      <c r="AK44" s="4" cm="1">
        <f t="array" ref="AK44">IF(Table1[[#This Row],[com_support_needed_and_received]]="",0,IF(Table1[[#This Row],[com_undefined]:[com_undefined]]=1,0,Table1[[#This Row],[o_gef_funding]:[o_gef_funding]]/SUM(Table1[[#This Row],[com_ghg_inventory]:[com_support_needed_and_received]])))</f>
        <v>0</v>
      </c>
      <c r="AL44" s="4">
        <f>IF(Table1[[#This Row],[com_undefined]]=1,Table1[[#This Row],[o_gef_funding]],0)</f>
        <v>190909.2</v>
      </c>
      <c r="AM44" s="4" cm="1">
        <f t="array" ref="AM44">IF(Table1[[#This Row],[com_ghg_inventory]]="",0,IF(Table1[[#This Row],[com_undefined]:[com_undefined]]=1,0,Table1[[#This Row],[o_co_financing]:[o_co_financing]]/SUM(Table1[[#This Row],[com_ghg_inventory]:[com_support_needed_and_received]])))</f>
        <v>0</v>
      </c>
      <c r="AN44" s="4" cm="1">
        <f t="array" ref="AN44">IF(Table1[[#This Row],[com_mitigation]]="",0,IF(Table1[[#This Row],[com_undefined]:[com_undefined]]=1,0,Table1[[#This Row],[o_co_financing]:[o_co_financing]]/SUM(Table1[[#This Row],[com_ghg_inventory]:[com_support_needed_and_received]])))</f>
        <v>0</v>
      </c>
      <c r="AO44" s="4" cm="1">
        <f t="array" ref="AO44">IF(Table1[[#This Row],[com_climate_change_impacts_and_adaptation]]="",0,IF(Table1[[#This Row],[com_undefined]:[com_undefined]]=1,0,Table1[[#This Row],[o_co_financing]:[o_co_financing]]/SUM(Table1[[#This Row],[com_ghg_inventory]:[com_support_needed_and_received]])))</f>
        <v>0</v>
      </c>
      <c r="AP44" s="4" cm="1">
        <f t="array" ref="AP44">IF(Table1[[#This Row],[com_support_needed_and_received]]="",0,IF(Table1[[#This Row],[com_undefined]:[com_undefined]]=1,0,Table1[[#This Row],[o_co_financing]:[o_co_financing]]/SUM(Table1[[#This Row],[com_ghg_inventory]:[com_support_needed_and_received]])))</f>
        <v>0</v>
      </c>
      <c r="AQ44" s="4">
        <f>IF(Table1[[#This Row],[com_undefined]]=1,Table1[[#This Row],[o_co_financing]],0)</f>
        <v>27000</v>
      </c>
      <c r="AR44" s="4" t="str">
        <f>IF(Table1[[#This Row],[o_gef_funding]]=SUM(Table1[[#This Row],[ghg_inventory_gef]:[undefined_gef]]),"Good", "Problem")</f>
        <v>Good</v>
      </c>
      <c r="AS44" s="4" t="str">
        <f>IF(Table1[[#This Row],[o_co_financing]]=SUM(Table1[[#This Row],[ghg_inventory_co_finance]:[undefined_co_finance]]),"Good", "Problem")</f>
        <v>Good</v>
      </c>
    </row>
    <row r="45" spans="1:45">
      <c r="A45" s="11">
        <v>5</v>
      </c>
      <c r="B45" t="s">
        <v>29</v>
      </c>
      <c r="C45" t="str">
        <f>VLOOKUP(Table1[[#This Row],[pif_id]], Table7[#All],2,FALSE)</f>
        <v>America</v>
      </c>
      <c r="D45" t="str">
        <f>VLOOKUP(Table1[[#This Row],[pif_id]], Table7[#All],3,FALSE)</f>
        <v>UNEP</v>
      </c>
      <c r="E45" t="str">
        <f>VLOOKUP(Table1[[#This Row],[pif_id]], Table7[#All],4,FALSE)</f>
        <v>2018</v>
      </c>
      <c r="F45" t="e">
        <f>VLOOKUP(Table1[[#This Row],[pif_id]], Table7[#All],5,FALSE)</f>
        <v>#REF!</v>
      </c>
      <c r="G45">
        <v>12</v>
      </c>
      <c r="H45" t="s">
        <v>192</v>
      </c>
      <c r="M45">
        <f>IF(SUM(Table1[[#This Row],[c_ghg_inventory]:[c_support_needed_and_received]])=0,1,"")</f>
        <v>1</v>
      </c>
      <c r="N45" s="6">
        <v>954546</v>
      </c>
      <c r="O45" s="6">
        <v>135000</v>
      </c>
      <c r="P45" s="6">
        <f>N45/SUM(Table1[[#This Row],[c_ghg_inventory]:[c_undefined]])</f>
        <v>954546</v>
      </c>
      <c r="Q45" s="6">
        <f>O45/SUM(Table1[[#This Row],[c_ghg_inventory]:[c_undefined]])</f>
        <v>135000</v>
      </c>
      <c r="R45">
        <v>42</v>
      </c>
      <c r="S45" s="9" t="s">
        <v>196</v>
      </c>
      <c r="X45" s="4">
        <f>IF(SUM(Table1[[#This Row],[o_ghg_inventory ]:[o_support_needed_and_received]])=0,1,"")</f>
        <v>1</v>
      </c>
      <c r="Y45" s="10">
        <v>190909.2</v>
      </c>
      <c r="Z45" s="10">
        <v>27000</v>
      </c>
      <c r="AA45" s="5">
        <f>Table1[[#This Row],[o_gef_funding]]/SUM(Table1[[#This Row],[o_ghg_inventory ]:[o_undefined]])</f>
        <v>190909.2</v>
      </c>
      <c r="AB45" s="5">
        <f>Table1[[#This Row],[o_co_financing]]/SUM(Table1[[#This Row],[o_ghg_inventory ]:[o_undefined]])</f>
        <v>27000</v>
      </c>
      <c r="AC45" s="4" t="str" cm="1">
        <f t="array" ref="AC45">IF(Table1[[#This Row],[o_ghg_inventory ]]="",IF(AND(Table1[[#This Row],[o_undefined]:[o_undefined]]=1,Table1[[#This Row],[c_ghg_inventory]]=1),1,""),1)</f>
        <v/>
      </c>
      <c r="AD45" s="4" t="str" cm="1">
        <f t="array" ref="AD45">IF(Table1[[#This Row],[o_mitigation ]]="",IF(AND(Table1[[#This Row],[o_undefined]:[o_undefined]]=1,Table1[[#This Row],[c_mitigation]]=1),1,""),1)</f>
        <v/>
      </c>
      <c r="AE45" s="4" t="str" cm="1">
        <f t="array" ref="AE45">IF(Table1[[#This Row],[o_climate_change_impacts_and_adaptation ]]="",IF(AND(Table1[[#This Row],[o_undefined]:[o_undefined]]=1,Table1[[#This Row],[c_climate_change_impacts_and_adaptation]]=1),1,""),1)</f>
        <v/>
      </c>
      <c r="AF45" s="4" t="str" cm="1">
        <f t="array" ref="AF45">IF(Table1[[#This Row],[o_support_needed_and_received]]="",IF(AND(Table1[[#This Row],[o_undefined]:[o_undefined]]=1,Table1[[#This Row],[c_support_needed_and_received]]=1),1,""),1)</f>
        <v/>
      </c>
      <c r="AG45" s="4">
        <f>IF(SUM(Table1[[#This Row],[com_ghg_inventory]:[com_support_needed_and_received]])=0,1,"")</f>
        <v>1</v>
      </c>
      <c r="AH45" s="4" cm="1">
        <f t="array" ref="AH45">IF(Table1[[#This Row],[com_ghg_inventory]]="",0,IF(Table1[[#This Row],[com_undefined]:[com_undefined]]=1,0,Table1[[#This Row],[o_gef_funding]:[o_gef_funding]]/SUM(Table1[[#This Row],[com_ghg_inventory]:[com_support_needed_and_received]])))</f>
        <v>0</v>
      </c>
      <c r="AI45" s="4" cm="1">
        <f t="array" ref="AI45">IF(Table1[[#This Row],[com_mitigation]]="",0,IF(Table1[[#This Row],[com_undefined]:[com_undefined]]=1,0,Table1[[#This Row],[o_gef_funding]:[o_gef_funding]]/SUM(Table1[[#This Row],[com_ghg_inventory]:[com_support_needed_and_received]])))</f>
        <v>0</v>
      </c>
      <c r="AJ45" s="4" cm="1">
        <f t="array" ref="AJ45">IF(Table1[[#This Row],[com_climate_change_impacts_and_adaptation]]="",0,IF(Table1[[#This Row],[com_undefined]:[com_undefined]]=1,0,Table1[[#This Row],[o_gef_funding]:[o_gef_funding]]/SUM(Table1[[#This Row],[com_ghg_inventory]:[com_support_needed_and_received]])))</f>
        <v>0</v>
      </c>
      <c r="AK45" s="4" cm="1">
        <f t="array" ref="AK45">IF(Table1[[#This Row],[com_support_needed_and_received]]="",0,IF(Table1[[#This Row],[com_undefined]:[com_undefined]]=1,0,Table1[[#This Row],[o_gef_funding]:[o_gef_funding]]/SUM(Table1[[#This Row],[com_ghg_inventory]:[com_support_needed_and_received]])))</f>
        <v>0</v>
      </c>
      <c r="AL45" s="4">
        <f>IF(Table1[[#This Row],[com_undefined]]=1,Table1[[#This Row],[o_gef_funding]],0)</f>
        <v>190909.2</v>
      </c>
      <c r="AM45" s="4" cm="1">
        <f t="array" ref="AM45">IF(Table1[[#This Row],[com_ghg_inventory]]="",0,IF(Table1[[#This Row],[com_undefined]:[com_undefined]]=1,0,Table1[[#This Row],[o_co_financing]:[o_co_financing]]/SUM(Table1[[#This Row],[com_ghg_inventory]:[com_support_needed_and_received]])))</f>
        <v>0</v>
      </c>
      <c r="AN45" s="4" cm="1">
        <f t="array" ref="AN45">IF(Table1[[#This Row],[com_mitigation]]="",0,IF(Table1[[#This Row],[com_undefined]:[com_undefined]]=1,0,Table1[[#This Row],[o_co_financing]:[o_co_financing]]/SUM(Table1[[#This Row],[com_ghg_inventory]:[com_support_needed_and_received]])))</f>
        <v>0</v>
      </c>
      <c r="AO45" s="4" cm="1">
        <f t="array" ref="AO45">IF(Table1[[#This Row],[com_climate_change_impacts_and_adaptation]]="",0,IF(Table1[[#This Row],[com_undefined]:[com_undefined]]=1,0,Table1[[#This Row],[o_co_financing]:[o_co_financing]]/SUM(Table1[[#This Row],[com_ghg_inventory]:[com_support_needed_and_received]])))</f>
        <v>0</v>
      </c>
      <c r="AP45" s="4" cm="1">
        <f t="array" ref="AP45">IF(Table1[[#This Row],[com_support_needed_and_received]]="",0,IF(Table1[[#This Row],[com_undefined]:[com_undefined]]=1,0,Table1[[#This Row],[o_co_financing]:[o_co_financing]]/SUM(Table1[[#This Row],[com_ghg_inventory]:[com_support_needed_and_received]])))</f>
        <v>0</v>
      </c>
      <c r="AQ45" s="4">
        <f>IF(Table1[[#This Row],[com_undefined]]=1,Table1[[#This Row],[o_co_financing]],0)</f>
        <v>27000</v>
      </c>
      <c r="AR45" s="4" t="str">
        <f>IF(Table1[[#This Row],[o_gef_funding]]=SUM(Table1[[#This Row],[ghg_inventory_gef]:[undefined_gef]]),"Good", "Problem")</f>
        <v>Good</v>
      </c>
      <c r="AS45" s="4" t="str">
        <f>IF(Table1[[#This Row],[o_co_financing]]=SUM(Table1[[#This Row],[ghg_inventory_co_finance]:[undefined_co_finance]]),"Good", "Problem")</f>
        <v>Good</v>
      </c>
    </row>
    <row r="46" spans="1:45">
      <c r="A46" s="11">
        <v>5</v>
      </c>
      <c r="B46" t="s">
        <v>29</v>
      </c>
      <c r="C46" t="str">
        <f>VLOOKUP(Table1[[#This Row],[pif_id]], Table7[#All],2,FALSE)</f>
        <v>America</v>
      </c>
      <c r="D46" t="str">
        <f>VLOOKUP(Table1[[#This Row],[pif_id]], Table7[#All],3,FALSE)</f>
        <v>UNEP</v>
      </c>
      <c r="E46" t="str">
        <f>VLOOKUP(Table1[[#This Row],[pif_id]], Table7[#All],4,FALSE)</f>
        <v>2018</v>
      </c>
      <c r="F46" t="e">
        <f>VLOOKUP(Table1[[#This Row],[pif_id]], Table7[#All],5,FALSE)</f>
        <v>#REF!</v>
      </c>
      <c r="G46">
        <v>12</v>
      </c>
      <c r="H46" t="s">
        <v>192</v>
      </c>
      <c r="M46">
        <f>IF(SUM(Table1[[#This Row],[c_ghg_inventory]:[c_support_needed_and_received]])=0,1,"")</f>
        <v>1</v>
      </c>
      <c r="N46" s="6">
        <v>954546</v>
      </c>
      <c r="O46" s="6">
        <v>135000</v>
      </c>
      <c r="P46" s="6">
        <f>N46/SUM(Table1[[#This Row],[c_ghg_inventory]:[c_undefined]])</f>
        <v>954546</v>
      </c>
      <c r="Q46" s="6">
        <f>O46/SUM(Table1[[#This Row],[c_ghg_inventory]:[c_undefined]])</f>
        <v>135000</v>
      </c>
      <c r="R46">
        <v>43</v>
      </c>
      <c r="S46" s="9" t="s">
        <v>197</v>
      </c>
      <c r="X46" s="4">
        <f>IF(SUM(Table1[[#This Row],[o_ghg_inventory ]:[o_support_needed_and_received]])=0,1,"")</f>
        <v>1</v>
      </c>
      <c r="Y46" s="10">
        <v>190909.2</v>
      </c>
      <c r="Z46" s="10">
        <v>27000</v>
      </c>
      <c r="AA46" s="5">
        <f>Table1[[#This Row],[o_gef_funding]]/SUM(Table1[[#This Row],[o_ghg_inventory ]:[o_undefined]])</f>
        <v>190909.2</v>
      </c>
      <c r="AB46" s="5">
        <f>Table1[[#This Row],[o_co_financing]]/SUM(Table1[[#This Row],[o_ghg_inventory ]:[o_undefined]])</f>
        <v>27000</v>
      </c>
      <c r="AC46" s="4" t="str" cm="1">
        <f t="array" ref="AC46">IF(Table1[[#This Row],[o_ghg_inventory ]]="",IF(AND(Table1[[#This Row],[o_undefined]:[o_undefined]]=1,Table1[[#This Row],[c_ghg_inventory]]=1),1,""),1)</f>
        <v/>
      </c>
      <c r="AD46" s="4" t="str" cm="1">
        <f t="array" ref="AD46">IF(Table1[[#This Row],[o_mitigation ]]="",IF(AND(Table1[[#This Row],[o_undefined]:[o_undefined]]=1,Table1[[#This Row],[c_mitigation]]=1),1,""),1)</f>
        <v/>
      </c>
      <c r="AE46" s="4" t="str" cm="1">
        <f t="array" ref="AE46">IF(Table1[[#This Row],[o_climate_change_impacts_and_adaptation ]]="",IF(AND(Table1[[#This Row],[o_undefined]:[o_undefined]]=1,Table1[[#This Row],[c_climate_change_impacts_and_adaptation]]=1),1,""),1)</f>
        <v/>
      </c>
      <c r="AF46" s="4" t="str" cm="1">
        <f t="array" ref="AF46">IF(Table1[[#This Row],[o_support_needed_and_received]]="",IF(AND(Table1[[#This Row],[o_undefined]:[o_undefined]]=1,Table1[[#This Row],[c_support_needed_and_received]]=1),1,""),1)</f>
        <v/>
      </c>
      <c r="AG46" s="4">
        <f>IF(SUM(Table1[[#This Row],[com_ghg_inventory]:[com_support_needed_and_received]])=0,1,"")</f>
        <v>1</v>
      </c>
      <c r="AH46" s="4" cm="1">
        <f t="array" ref="AH46">IF(Table1[[#This Row],[com_ghg_inventory]]="",0,IF(Table1[[#This Row],[com_undefined]:[com_undefined]]=1,0,Table1[[#This Row],[o_gef_funding]:[o_gef_funding]]/SUM(Table1[[#This Row],[com_ghg_inventory]:[com_support_needed_and_received]])))</f>
        <v>0</v>
      </c>
      <c r="AI46" s="4" cm="1">
        <f t="array" ref="AI46">IF(Table1[[#This Row],[com_mitigation]]="",0,IF(Table1[[#This Row],[com_undefined]:[com_undefined]]=1,0,Table1[[#This Row],[o_gef_funding]:[o_gef_funding]]/SUM(Table1[[#This Row],[com_ghg_inventory]:[com_support_needed_and_received]])))</f>
        <v>0</v>
      </c>
      <c r="AJ46" s="4" cm="1">
        <f t="array" ref="AJ46">IF(Table1[[#This Row],[com_climate_change_impacts_and_adaptation]]="",0,IF(Table1[[#This Row],[com_undefined]:[com_undefined]]=1,0,Table1[[#This Row],[o_gef_funding]:[o_gef_funding]]/SUM(Table1[[#This Row],[com_ghg_inventory]:[com_support_needed_and_received]])))</f>
        <v>0</v>
      </c>
      <c r="AK46" s="4" cm="1">
        <f t="array" ref="AK46">IF(Table1[[#This Row],[com_support_needed_and_received]]="",0,IF(Table1[[#This Row],[com_undefined]:[com_undefined]]=1,0,Table1[[#This Row],[o_gef_funding]:[o_gef_funding]]/SUM(Table1[[#This Row],[com_ghg_inventory]:[com_support_needed_and_received]])))</f>
        <v>0</v>
      </c>
      <c r="AL46" s="4">
        <f>IF(Table1[[#This Row],[com_undefined]]=1,Table1[[#This Row],[o_gef_funding]],0)</f>
        <v>190909.2</v>
      </c>
      <c r="AM46" s="4" cm="1">
        <f t="array" ref="AM46">IF(Table1[[#This Row],[com_ghg_inventory]]="",0,IF(Table1[[#This Row],[com_undefined]:[com_undefined]]=1,0,Table1[[#This Row],[o_co_financing]:[o_co_financing]]/SUM(Table1[[#This Row],[com_ghg_inventory]:[com_support_needed_and_received]])))</f>
        <v>0</v>
      </c>
      <c r="AN46" s="4" cm="1">
        <f t="array" ref="AN46">IF(Table1[[#This Row],[com_mitigation]]="",0,IF(Table1[[#This Row],[com_undefined]:[com_undefined]]=1,0,Table1[[#This Row],[o_co_financing]:[o_co_financing]]/SUM(Table1[[#This Row],[com_ghg_inventory]:[com_support_needed_and_received]])))</f>
        <v>0</v>
      </c>
      <c r="AO46" s="4" cm="1">
        <f t="array" ref="AO46">IF(Table1[[#This Row],[com_climate_change_impacts_and_adaptation]]="",0,IF(Table1[[#This Row],[com_undefined]:[com_undefined]]=1,0,Table1[[#This Row],[o_co_financing]:[o_co_financing]]/SUM(Table1[[#This Row],[com_ghg_inventory]:[com_support_needed_and_received]])))</f>
        <v>0</v>
      </c>
      <c r="AP46" s="4" cm="1">
        <f t="array" ref="AP46">IF(Table1[[#This Row],[com_support_needed_and_received]]="",0,IF(Table1[[#This Row],[com_undefined]:[com_undefined]]=1,0,Table1[[#This Row],[o_co_financing]:[o_co_financing]]/SUM(Table1[[#This Row],[com_ghg_inventory]:[com_support_needed_and_received]])))</f>
        <v>0</v>
      </c>
      <c r="AQ46" s="4">
        <f>IF(Table1[[#This Row],[com_undefined]]=1,Table1[[#This Row],[o_co_financing]],0)</f>
        <v>27000</v>
      </c>
      <c r="AR46" s="4" t="str">
        <f>IF(Table1[[#This Row],[o_gef_funding]]=SUM(Table1[[#This Row],[ghg_inventory_gef]:[undefined_gef]]),"Good", "Problem")</f>
        <v>Good</v>
      </c>
      <c r="AS46" s="4" t="str">
        <f>IF(Table1[[#This Row],[o_co_financing]]=SUM(Table1[[#This Row],[ghg_inventory_co_finance]:[undefined_co_finance]]),"Good", "Problem")</f>
        <v>Good</v>
      </c>
    </row>
    <row r="47" spans="1:45">
      <c r="A47" s="11">
        <v>6</v>
      </c>
      <c r="B47" t="s">
        <v>30</v>
      </c>
      <c r="C47" t="str">
        <f>VLOOKUP(Table1[[#This Row],[pif_id]], Table7[#All],2,FALSE)</f>
        <v>America</v>
      </c>
      <c r="D47" t="str">
        <f>VLOOKUP(Table1[[#This Row],[pif_id]], Table7[#All],3,FALSE)</f>
        <v>UNEP</v>
      </c>
      <c r="E47" t="str">
        <f>VLOOKUP(Table1[[#This Row],[pif_id]], Table7[#All],4,FALSE)</f>
        <v>2017</v>
      </c>
      <c r="F47" t="e">
        <f>VLOOKUP(Table1[[#This Row],[pif_id]], Table7[#All],5,FALSE)</f>
        <v>#REF!</v>
      </c>
      <c r="G47">
        <v>13</v>
      </c>
      <c r="H47" t="s">
        <v>198</v>
      </c>
      <c r="J47">
        <v>1</v>
      </c>
      <c r="K47">
        <v>1</v>
      </c>
      <c r="M47" t="str">
        <f>IF(SUM(Table1[[#This Row],[c_ghg_inventory]:[c_support_needed_and_received]])=0,1,"")</f>
        <v/>
      </c>
      <c r="N47" s="6">
        <v>1000000</v>
      </c>
      <c r="O47" s="6">
        <v>700000</v>
      </c>
      <c r="P47" s="6">
        <f>N47/SUM(Table1[[#This Row],[c_ghg_inventory]:[c_undefined]])</f>
        <v>500000</v>
      </c>
      <c r="Q47" s="6">
        <f>O47/SUM(Table1[[#This Row],[c_ghg_inventory]:[c_undefined]])</f>
        <v>350000</v>
      </c>
      <c r="R47">
        <v>44</v>
      </c>
      <c r="S47" s="9" t="s">
        <v>199</v>
      </c>
      <c r="X47" s="4">
        <f>IF(SUM(Table1[[#This Row],[o_ghg_inventory ]:[o_support_needed_and_received]])=0,1,"")</f>
        <v>1</v>
      </c>
      <c r="Y47" s="10">
        <v>142857.14285714287</v>
      </c>
      <c r="Z47" s="10">
        <v>100000</v>
      </c>
      <c r="AA47" s="5">
        <f>Table1[[#This Row],[o_gef_funding]]/SUM(Table1[[#This Row],[o_ghg_inventory ]:[o_undefined]])</f>
        <v>142857.14285714287</v>
      </c>
      <c r="AB47" s="5">
        <f>Table1[[#This Row],[o_co_financing]]/SUM(Table1[[#This Row],[o_ghg_inventory ]:[o_undefined]])</f>
        <v>100000</v>
      </c>
      <c r="AC47" s="4" t="str" cm="1">
        <f t="array" ref="AC47">IF(Table1[[#This Row],[o_ghg_inventory ]]="",IF(AND(Table1[[#This Row],[o_undefined]:[o_undefined]]=1,Table1[[#This Row],[c_ghg_inventory]]=1),1,""),1)</f>
        <v/>
      </c>
      <c r="AD47" s="4" cm="1">
        <f t="array" ref="AD47">IF(Table1[[#This Row],[o_mitigation ]]="",IF(AND(Table1[[#This Row],[o_undefined]:[o_undefined]]=1,Table1[[#This Row],[c_mitigation]]=1),1,""),1)</f>
        <v>1</v>
      </c>
      <c r="AE47" s="4" cm="1">
        <f t="array" ref="AE47">IF(Table1[[#This Row],[o_climate_change_impacts_and_adaptation ]]="",IF(AND(Table1[[#This Row],[o_undefined]:[o_undefined]]=1,Table1[[#This Row],[c_climate_change_impacts_and_adaptation]]=1),1,""),1)</f>
        <v>1</v>
      </c>
      <c r="AF47" s="4" t="str" cm="1">
        <f t="array" ref="AF47">IF(Table1[[#This Row],[o_support_needed_and_received]]="",IF(AND(Table1[[#This Row],[o_undefined]:[o_undefined]]=1,Table1[[#This Row],[c_support_needed_and_received]]=1),1,""),1)</f>
        <v/>
      </c>
      <c r="AG47" s="4" t="str">
        <f>IF(SUM(Table1[[#This Row],[com_ghg_inventory]:[com_support_needed_and_received]])=0,1,"")</f>
        <v/>
      </c>
      <c r="AH47" s="4" cm="1">
        <f t="array" ref="AH47">IF(Table1[[#This Row],[com_ghg_inventory]]="",0,IF(Table1[[#This Row],[com_undefined]:[com_undefined]]=1,0,Table1[[#This Row],[o_gef_funding]:[o_gef_funding]]/SUM(Table1[[#This Row],[com_ghg_inventory]:[com_support_needed_and_received]])))</f>
        <v>0</v>
      </c>
      <c r="AI47" s="4" cm="1">
        <f t="array" ref="AI47">IF(Table1[[#This Row],[com_mitigation]]="",0,IF(Table1[[#This Row],[com_undefined]:[com_undefined]]=1,0,Table1[[#This Row],[o_gef_funding]:[o_gef_funding]]/SUM(Table1[[#This Row],[com_ghg_inventory]:[com_support_needed_and_received]])))</f>
        <v>71428.571428571435</v>
      </c>
      <c r="AJ47" s="4" cm="1">
        <f t="array" ref="AJ47">IF(Table1[[#This Row],[com_climate_change_impacts_and_adaptation]]="",0,IF(Table1[[#This Row],[com_undefined]:[com_undefined]]=1,0,Table1[[#This Row],[o_gef_funding]:[o_gef_funding]]/SUM(Table1[[#This Row],[com_ghg_inventory]:[com_support_needed_and_received]])))</f>
        <v>71428.571428571435</v>
      </c>
      <c r="AK47" s="4" cm="1">
        <f t="array" ref="AK47">IF(Table1[[#This Row],[com_support_needed_and_received]]="",0,IF(Table1[[#This Row],[com_undefined]:[com_undefined]]=1,0,Table1[[#This Row],[o_gef_funding]:[o_gef_funding]]/SUM(Table1[[#This Row],[com_ghg_inventory]:[com_support_needed_and_received]])))</f>
        <v>0</v>
      </c>
      <c r="AL47" s="4">
        <f>IF(Table1[[#This Row],[com_undefined]]=1,Table1[[#This Row],[o_gef_funding]],0)</f>
        <v>0</v>
      </c>
      <c r="AM47" s="4" cm="1">
        <f t="array" ref="AM47">IF(Table1[[#This Row],[com_ghg_inventory]]="",0,IF(Table1[[#This Row],[com_undefined]:[com_undefined]]=1,0,Table1[[#This Row],[o_co_financing]:[o_co_financing]]/SUM(Table1[[#This Row],[com_ghg_inventory]:[com_support_needed_and_received]])))</f>
        <v>0</v>
      </c>
      <c r="AN47" s="4" cm="1">
        <f t="array" ref="AN47">IF(Table1[[#This Row],[com_mitigation]]="",0,IF(Table1[[#This Row],[com_undefined]:[com_undefined]]=1,0,Table1[[#This Row],[o_co_financing]:[o_co_financing]]/SUM(Table1[[#This Row],[com_ghg_inventory]:[com_support_needed_and_received]])))</f>
        <v>50000</v>
      </c>
      <c r="AO47" s="4" cm="1">
        <f t="array" ref="AO47">IF(Table1[[#This Row],[com_climate_change_impacts_and_adaptation]]="",0,IF(Table1[[#This Row],[com_undefined]:[com_undefined]]=1,0,Table1[[#This Row],[o_co_financing]:[o_co_financing]]/SUM(Table1[[#This Row],[com_ghg_inventory]:[com_support_needed_and_received]])))</f>
        <v>50000</v>
      </c>
      <c r="AP47" s="4" cm="1">
        <f t="array" ref="AP47">IF(Table1[[#This Row],[com_support_needed_and_received]]="",0,IF(Table1[[#This Row],[com_undefined]:[com_undefined]]=1,0,Table1[[#This Row],[o_co_financing]:[o_co_financing]]/SUM(Table1[[#This Row],[com_ghg_inventory]:[com_support_needed_and_received]])))</f>
        <v>0</v>
      </c>
      <c r="AQ47" s="4">
        <f>IF(Table1[[#This Row],[com_undefined]]=1,Table1[[#This Row],[o_co_financing]],0)</f>
        <v>0</v>
      </c>
      <c r="AR47" s="4" t="str">
        <f>IF(Table1[[#This Row],[o_gef_funding]]=SUM(Table1[[#This Row],[ghg_inventory_gef]:[undefined_gef]]),"Good", "Problem")</f>
        <v>Good</v>
      </c>
      <c r="AS47" s="4" t="str">
        <f>IF(Table1[[#This Row],[o_co_financing]]=SUM(Table1[[#This Row],[ghg_inventory_co_finance]:[undefined_co_finance]]),"Good", "Problem")</f>
        <v>Good</v>
      </c>
    </row>
    <row r="48" spans="1:45">
      <c r="A48" s="11">
        <v>6</v>
      </c>
      <c r="B48" t="s">
        <v>30</v>
      </c>
      <c r="C48" t="str">
        <f>VLOOKUP(Table1[[#This Row],[pif_id]], Table7[#All],2,FALSE)</f>
        <v>America</v>
      </c>
      <c r="D48" t="str">
        <f>VLOOKUP(Table1[[#This Row],[pif_id]], Table7[#All],3,FALSE)</f>
        <v>UNEP</v>
      </c>
      <c r="E48" t="str">
        <f>VLOOKUP(Table1[[#This Row],[pif_id]], Table7[#All],4,FALSE)</f>
        <v>2017</v>
      </c>
      <c r="F48" t="e">
        <f>VLOOKUP(Table1[[#This Row],[pif_id]], Table7[#All],5,FALSE)</f>
        <v>#REF!</v>
      </c>
      <c r="G48">
        <v>13</v>
      </c>
      <c r="H48" t="s">
        <v>198</v>
      </c>
      <c r="J48">
        <v>1</v>
      </c>
      <c r="K48">
        <v>1</v>
      </c>
      <c r="M48" t="str">
        <f>IF(SUM(Table1[[#This Row],[c_ghg_inventory]:[c_support_needed_and_received]])=0,1,"")</f>
        <v/>
      </c>
      <c r="N48" s="6">
        <v>1000000</v>
      </c>
      <c r="O48" s="6">
        <v>700000</v>
      </c>
      <c r="P48" s="6">
        <f>N48/SUM(Table1[[#This Row],[c_ghg_inventory]:[c_undefined]])</f>
        <v>500000</v>
      </c>
      <c r="Q48" s="6">
        <f>O48/SUM(Table1[[#This Row],[c_ghg_inventory]:[c_undefined]])</f>
        <v>350000</v>
      </c>
      <c r="R48">
        <v>45</v>
      </c>
      <c r="S48" s="9" t="s">
        <v>200</v>
      </c>
      <c r="X48" s="4">
        <f>IF(SUM(Table1[[#This Row],[o_ghg_inventory ]:[o_support_needed_and_received]])=0,1,"")</f>
        <v>1</v>
      </c>
      <c r="Y48" s="10">
        <v>142857.14285714287</v>
      </c>
      <c r="Z48" s="10">
        <v>100000</v>
      </c>
      <c r="AA48" s="5">
        <f>Table1[[#This Row],[o_gef_funding]]/SUM(Table1[[#This Row],[o_ghg_inventory ]:[o_undefined]])</f>
        <v>142857.14285714287</v>
      </c>
      <c r="AB48" s="5">
        <f>Table1[[#This Row],[o_co_financing]]/SUM(Table1[[#This Row],[o_ghg_inventory ]:[o_undefined]])</f>
        <v>100000</v>
      </c>
      <c r="AC48" s="4" t="str" cm="1">
        <f t="array" ref="AC48">IF(Table1[[#This Row],[o_ghg_inventory ]]="",IF(AND(Table1[[#This Row],[o_undefined]:[o_undefined]]=1,Table1[[#This Row],[c_ghg_inventory]]=1),1,""),1)</f>
        <v/>
      </c>
      <c r="AD48" s="4" cm="1">
        <f t="array" ref="AD48">IF(Table1[[#This Row],[o_mitigation ]]="",IF(AND(Table1[[#This Row],[o_undefined]:[o_undefined]]=1,Table1[[#This Row],[c_mitigation]]=1),1,""),1)</f>
        <v>1</v>
      </c>
      <c r="AE48" s="4" cm="1">
        <f t="array" ref="AE48">IF(Table1[[#This Row],[o_climate_change_impacts_and_adaptation ]]="",IF(AND(Table1[[#This Row],[o_undefined]:[o_undefined]]=1,Table1[[#This Row],[c_climate_change_impacts_and_adaptation]]=1),1,""),1)</f>
        <v>1</v>
      </c>
      <c r="AF48" s="4" t="str" cm="1">
        <f t="array" ref="AF48">IF(Table1[[#This Row],[o_support_needed_and_received]]="",IF(AND(Table1[[#This Row],[o_undefined]:[o_undefined]]=1,Table1[[#This Row],[c_support_needed_and_received]]=1),1,""),1)</f>
        <v/>
      </c>
      <c r="AG48" s="4" t="str">
        <f>IF(SUM(Table1[[#This Row],[com_ghg_inventory]:[com_support_needed_and_received]])=0,1,"")</f>
        <v/>
      </c>
      <c r="AH48" s="4" cm="1">
        <f t="array" ref="AH48">IF(Table1[[#This Row],[com_ghg_inventory]]="",0,IF(Table1[[#This Row],[com_undefined]:[com_undefined]]=1,0,Table1[[#This Row],[o_gef_funding]:[o_gef_funding]]/SUM(Table1[[#This Row],[com_ghg_inventory]:[com_support_needed_and_received]])))</f>
        <v>0</v>
      </c>
      <c r="AI48" s="4" cm="1">
        <f t="array" ref="AI48">IF(Table1[[#This Row],[com_mitigation]]="",0,IF(Table1[[#This Row],[com_undefined]:[com_undefined]]=1,0,Table1[[#This Row],[o_gef_funding]:[o_gef_funding]]/SUM(Table1[[#This Row],[com_ghg_inventory]:[com_support_needed_and_received]])))</f>
        <v>71428.571428571435</v>
      </c>
      <c r="AJ48" s="4" cm="1">
        <f t="array" ref="AJ48">IF(Table1[[#This Row],[com_climate_change_impacts_and_adaptation]]="",0,IF(Table1[[#This Row],[com_undefined]:[com_undefined]]=1,0,Table1[[#This Row],[o_gef_funding]:[o_gef_funding]]/SUM(Table1[[#This Row],[com_ghg_inventory]:[com_support_needed_and_received]])))</f>
        <v>71428.571428571435</v>
      </c>
      <c r="AK48" s="4" cm="1">
        <f t="array" ref="AK48">IF(Table1[[#This Row],[com_support_needed_and_received]]="",0,IF(Table1[[#This Row],[com_undefined]:[com_undefined]]=1,0,Table1[[#This Row],[o_gef_funding]:[o_gef_funding]]/SUM(Table1[[#This Row],[com_ghg_inventory]:[com_support_needed_and_received]])))</f>
        <v>0</v>
      </c>
      <c r="AL48" s="4">
        <f>IF(Table1[[#This Row],[com_undefined]]=1,Table1[[#This Row],[o_gef_funding]],0)</f>
        <v>0</v>
      </c>
      <c r="AM48" s="4" cm="1">
        <f t="array" ref="AM48">IF(Table1[[#This Row],[com_ghg_inventory]]="",0,IF(Table1[[#This Row],[com_undefined]:[com_undefined]]=1,0,Table1[[#This Row],[o_co_financing]:[o_co_financing]]/SUM(Table1[[#This Row],[com_ghg_inventory]:[com_support_needed_and_received]])))</f>
        <v>0</v>
      </c>
      <c r="AN48" s="4" cm="1">
        <f t="array" ref="AN48">IF(Table1[[#This Row],[com_mitigation]]="",0,IF(Table1[[#This Row],[com_undefined]:[com_undefined]]=1,0,Table1[[#This Row],[o_co_financing]:[o_co_financing]]/SUM(Table1[[#This Row],[com_ghg_inventory]:[com_support_needed_and_received]])))</f>
        <v>50000</v>
      </c>
      <c r="AO48" s="4" cm="1">
        <f t="array" ref="AO48">IF(Table1[[#This Row],[com_climate_change_impacts_and_adaptation]]="",0,IF(Table1[[#This Row],[com_undefined]:[com_undefined]]=1,0,Table1[[#This Row],[o_co_financing]:[o_co_financing]]/SUM(Table1[[#This Row],[com_ghg_inventory]:[com_support_needed_and_received]])))</f>
        <v>50000</v>
      </c>
      <c r="AP48" s="4" cm="1">
        <f t="array" ref="AP48">IF(Table1[[#This Row],[com_support_needed_and_received]]="",0,IF(Table1[[#This Row],[com_undefined]:[com_undefined]]=1,0,Table1[[#This Row],[o_co_financing]:[o_co_financing]]/SUM(Table1[[#This Row],[com_ghg_inventory]:[com_support_needed_and_received]])))</f>
        <v>0</v>
      </c>
      <c r="AQ48" s="4">
        <f>IF(Table1[[#This Row],[com_undefined]]=1,Table1[[#This Row],[o_co_financing]],0)</f>
        <v>0</v>
      </c>
      <c r="AR48" s="4" t="str">
        <f>IF(Table1[[#This Row],[o_gef_funding]]=SUM(Table1[[#This Row],[ghg_inventory_gef]:[undefined_gef]]),"Good", "Problem")</f>
        <v>Good</v>
      </c>
      <c r="AS48" s="4" t="str">
        <f>IF(Table1[[#This Row],[o_co_financing]]=SUM(Table1[[#This Row],[ghg_inventory_co_finance]:[undefined_co_finance]]),"Good", "Problem")</f>
        <v>Good</v>
      </c>
    </row>
    <row r="49" spans="1:45">
      <c r="A49" s="11">
        <v>6</v>
      </c>
      <c r="B49" t="s">
        <v>30</v>
      </c>
      <c r="C49" t="str">
        <f>VLOOKUP(Table1[[#This Row],[pif_id]], Table7[#All],2,FALSE)</f>
        <v>America</v>
      </c>
      <c r="D49" t="str">
        <f>VLOOKUP(Table1[[#This Row],[pif_id]], Table7[#All],3,FALSE)</f>
        <v>UNEP</v>
      </c>
      <c r="E49" t="str">
        <f>VLOOKUP(Table1[[#This Row],[pif_id]], Table7[#All],4,FALSE)</f>
        <v>2017</v>
      </c>
      <c r="F49" t="e">
        <f>VLOOKUP(Table1[[#This Row],[pif_id]], Table7[#All],5,FALSE)</f>
        <v>#REF!</v>
      </c>
      <c r="G49">
        <v>13</v>
      </c>
      <c r="H49" t="s">
        <v>198</v>
      </c>
      <c r="J49">
        <v>1</v>
      </c>
      <c r="K49">
        <v>1</v>
      </c>
      <c r="M49" t="str">
        <f>IF(SUM(Table1[[#This Row],[c_ghg_inventory]:[c_support_needed_and_received]])=0,1,"")</f>
        <v/>
      </c>
      <c r="N49" s="6">
        <v>1000000</v>
      </c>
      <c r="O49" s="6">
        <v>700000</v>
      </c>
      <c r="P49" s="6">
        <f>N49/SUM(Table1[[#This Row],[c_ghg_inventory]:[c_undefined]])</f>
        <v>500000</v>
      </c>
      <c r="Q49" s="6">
        <f>O49/SUM(Table1[[#This Row],[c_ghg_inventory]:[c_undefined]])</f>
        <v>350000</v>
      </c>
      <c r="R49">
        <v>46</v>
      </c>
      <c r="S49" s="9" t="s">
        <v>201</v>
      </c>
      <c r="T49">
        <v>1</v>
      </c>
      <c r="X49" s="4" t="str">
        <f>IF(SUM(Table1[[#This Row],[o_ghg_inventory ]:[o_support_needed_and_received]])=0,1,"")</f>
        <v/>
      </c>
      <c r="Y49" s="10">
        <v>142857.14285714287</v>
      </c>
      <c r="Z49" s="10">
        <v>100000</v>
      </c>
      <c r="AA49" s="5">
        <f>Table1[[#This Row],[o_gef_funding]]/SUM(Table1[[#This Row],[o_ghg_inventory ]:[o_undefined]])</f>
        <v>142857.14285714287</v>
      </c>
      <c r="AB49" s="5">
        <f>Table1[[#This Row],[o_co_financing]]/SUM(Table1[[#This Row],[o_ghg_inventory ]:[o_undefined]])</f>
        <v>100000</v>
      </c>
      <c r="AC49" s="4" cm="1">
        <f t="array" ref="AC49">IF(Table1[[#This Row],[o_ghg_inventory ]]="",IF(AND(Table1[[#This Row],[o_undefined]:[o_undefined]]=1,Table1[[#This Row],[c_ghg_inventory]]=1),1,""),1)</f>
        <v>1</v>
      </c>
      <c r="AD49" s="4" t="str" cm="1">
        <f t="array" ref="AD49">IF(Table1[[#This Row],[o_mitigation ]]="",IF(AND(Table1[[#This Row],[o_undefined]:[o_undefined]]=1,Table1[[#This Row],[c_mitigation]]=1),1,""),1)</f>
        <v/>
      </c>
      <c r="AE49" s="4" t="str" cm="1">
        <f t="array" ref="AE49">IF(Table1[[#This Row],[o_climate_change_impacts_and_adaptation ]]="",IF(AND(Table1[[#This Row],[o_undefined]:[o_undefined]]=1,Table1[[#This Row],[c_climate_change_impacts_and_adaptation]]=1),1,""),1)</f>
        <v/>
      </c>
      <c r="AF49" s="4" t="str" cm="1">
        <f t="array" ref="AF49">IF(Table1[[#This Row],[o_support_needed_and_received]]="",IF(AND(Table1[[#This Row],[o_undefined]:[o_undefined]]=1,Table1[[#This Row],[c_support_needed_and_received]]=1),1,""),1)</f>
        <v/>
      </c>
      <c r="AG49" s="4" t="str">
        <f>IF(SUM(Table1[[#This Row],[com_ghg_inventory]:[com_support_needed_and_received]])=0,1,"")</f>
        <v/>
      </c>
      <c r="AH49" s="4" cm="1">
        <f t="array" ref="AH49">IF(Table1[[#This Row],[com_ghg_inventory]]="",0,IF(Table1[[#This Row],[com_undefined]:[com_undefined]]=1,0,Table1[[#This Row],[o_gef_funding]:[o_gef_funding]]/SUM(Table1[[#This Row],[com_ghg_inventory]:[com_support_needed_and_received]])))</f>
        <v>142857.14285714287</v>
      </c>
      <c r="AI49" s="4" cm="1">
        <f t="array" ref="AI49">IF(Table1[[#This Row],[com_mitigation]]="",0,IF(Table1[[#This Row],[com_undefined]:[com_undefined]]=1,0,Table1[[#This Row],[o_gef_funding]:[o_gef_funding]]/SUM(Table1[[#This Row],[com_ghg_inventory]:[com_support_needed_and_received]])))</f>
        <v>0</v>
      </c>
      <c r="AJ49" s="4" cm="1">
        <f t="array" ref="AJ49">IF(Table1[[#This Row],[com_climate_change_impacts_and_adaptation]]="",0,IF(Table1[[#This Row],[com_undefined]:[com_undefined]]=1,0,Table1[[#This Row],[o_gef_funding]:[o_gef_funding]]/SUM(Table1[[#This Row],[com_ghg_inventory]:[com_support_needed_and_received]])))</f>
        <v>0</v>
      </c>
      <c r="AK49" s="4" cm="1">
        <f t="array" ref="AK49">IF(Table1[[#This Row],[com_support_needed_and_received]]="",0,IF(Table1[[#This Row],[com_undefined]:[com_undefined]]=1,0,Table1[[#This Row],[o_gef_funding]:[o_gef_funding]]/SUM(Table1[[#This Row],[com_ghg_inventory]:[com_support_needed_and_received]])))</f>
        <v>0</v>
      </c>
      <c r="AL49" s="4">
        <f>IF(Table1[[#This Row],[com_undefined]]=1,Table1[[#This Row],[o_gef_funding]],0)</f>
        <v>0</v>
      </c>
      <c r="AM49" s="4" cm="1">
        <f t="array" ref="AM49">IF(Table1[[#This Row],[com_ghg_inventory]]="",0,IF(Table1[[#This Row],[com_undefined]:[com_undefined]]=1,0,Table1[[#This Row],[o_co_financing]:[o_co_financing]]/SUM(Table1[[#This Row],[com_ghg_inventory]:[com_support_needed_and_received]])))</f>
        <v>100000</v>
      </c>
      <c r="AN49" s="4" cm="1">
        <f t="array" ref="AN49">IF(Table1[[#This Row],[com_mitigation]]="",0,IF(Table1[[#This Row],[com_undefined]:[com_undefined]]=1,0,Table1[[#This Row],[o_co_financing]:[o_co_financing]]/SUM(Table1[[#This Row],[com_ghg_inventory]:[com_support_needed_and_received]])))</f>
        <v>0</v>
      </c>
      <c r="AO49" s="4" cm="1">
        <f t="array" ref="AO49">IF(Table1[[#This Row],[com_climate_change_impacts_and_adaptation]]="",0,IF(Table1[[#This Row],[com_undefined]:[com_undefined]]=1,0,Table1[[#This Row],[o_co_financing]:[o_co_financing]]/SUM(Table1[[#This Row],[com_ghg_inventory]:[com_support_needed_and_received]])))</f>
        <v>0</v>
      </c>
      <c r="AP49" s="4" cm="1">
        <f t="array" ref="AP49">IF(Table1[[#This Row],[com_support_needed_and_received]]="",0,IF(Table1[[#This Row],[com_undefined]:[com_undefined]]=1,0,Table1[[#This Row],[o_co_financing]:[o_co_financing]]/SUM(Table1[[#This Row],[com_ghg_inventory]:[com_support_needed_and_received]])))</f>
        <v>0</v>
      </c>
      <c r="AQ49" s="4">
        <f>IF(Table1[[#This Row],[com_undefined]]=1,Table1[[#This Row],[o_co_financing]],0)</f>
        <v>0</v>
      </c>
      <c r="AR49" s="4" t="str">
        <f>IF(Table1[[#This Row],[o_gef_funding]]=SUM(Table1[[#This Row],[ghg_inventory_gef]:[undefined_gef]]),"Good", "Problem")</f>
        <v>Good</v>
      </c>
      <c r="AS49" s="4" t="str">
        <f>IF(Table1[[#This Row],[o_co_financing]]=SUM(Table1[[#This Row],[ghg_inventory_co_finance]:[undefined_co_finance]]),"Good", "Problem")</f>
        <v>Good</v>
      </c>
    </row>
    <row r="50" spans="1:45">
      <c r="A50" s="11">
        <v>6</v>
      </c>
      <c r="B50" t="s">
        <v>30</v>
      </c>
      <c r="C50" t="str">
        <f>VLOOKUP(Table1[[#This Row],[pif_id]], Table7[#All],2,FALSE)</f>
        <v>America</v>
      </c>
      <c r="D50" t="str">
        <f>VLOOKUP(Table1[[#This Row],[pif_id]], Table7[#All],3,FALSE)</f>
        <v>UNEP</v>
      </c>
      <c r="E50" t="str">
        <f>VLOOKUP(Table1[[#This Row],[pif_id]], Table7[#All],4,FALSE)</f>
        <v>2017</v>
      </c>
      <c r="F50" t="e">
        <f>VLOOKUP(Table1[[#This Row],[pif_id]], Table7[#All],5,FALSE)</f>
        <v>#REF!</v>
      </c>
      <c r="G50">
        <v>13</v>
      </c>
      <c r="H50" t="s">
        <v>198</v>
      </c>
      <c r="J50">
        <v>1</v>
      </c>
      <c r="K50">
        <v>1</v>
      </c>
      <c r="M50" t="str">
        <f>IF(SUM(Table1[[#This Row],[c_ghg_inventory]:[c_support_needed_and_received]])=0,1,"")</f>
        <v/>
      </c>
      <c r="N50" s="6">
        <v>1000000</v>
      </c>
      <c r="O50" s="6">
        <v>700000</v>
      </c>
      <c r="P50" s="6">
        <f>N50/SUM(Table1[[#This Row],[c_ghg_inventory]:[c_undefined]])</f>
        <v>500000</v>
      </c>
      <c r="Q50" s="6">
        <f>O50/SUM(Table1[[#This Row],[c_ghg_inventory]:[c_undefined]])</f>
        <v>350000</v>
      </c>
      <c r="R50">
        <v>47</v>
      </c>
      <c r="S50" s="9" t="s">
        <v>202</v>
      </c>
      <c r="X50" s="4">
        <f>IF(SUM(Table1[[#This Row],[o_ghg_inventory ]:[o_support_needed_and_received]])=0,1,"")</f>
        <v>1</v>
      </c>
      <c r="Y50" s="10">
        <v>142857.14285714287</v>
      </c>
      <c r="Z50" s="10">
        <v>100000</v>
      </c>
      <c r="AA50" s="5">
        <f>Table1[[#This Row],[o_gef_funding]]/SUM(Table1[[#This Row],[o_ghg_inventory ]:[o_undefined]])</f>
        <v>142857.14285714287</v>
      </c>
      <c r="AB50" s="5">
        <f>Table1[[#This Row],[o_co_financing]]/SUM(Table1[[#This Row],[o_ghg_inventory ]:[o_undefined]])</f>
        <v>100000</v>
      </c>
      <c r="AC50" s="4" t="str" cm="1">
        <f t="array" ref="AC50">IF(Table1[[#This Row],[o_ghg_inventory ]]="",IF(AND(Table1[[#This Row],[o_undefined]:[o_undefined]]=1,Table1[[#This Row],[c_ghg_inventory]]=1),1,""),1)</f>
        <v/>
      </c>
      <c r="AD50" s="4" cm="1">
        <f t="array" ref="AD50">IF(Table1[[#This Row],[o_mitigation ]]="",IF(AND(Table1[[#This Row],[o_undefined]:[o_undefined]]=1,Table1[[#This Row],[c_mitigation]]=1),1,""),1)</f>
        <v>1</v>
      </c>
      <c r="AE50" s="4" cm="1">
        <f t="array" ref="AE50">IF(Table1[[#This Row],[o_climate_change_impacts_and_adaptation ]]="",IF(AND(Table1[[#This Row],[o_undefined]:[o_undefined]]=1,Table1[[#This Row],[c_climate_change_impacts_and_adaptation]]=1),1,""),1)</f>
        <v>1</v>
      </c>
      <c r="AF50" s="4" t="str" cm="1">
        <f t="array" ref="AF50">IF(Table1[[#This Row],[o_support_needed_and_received]]="",IF(AND(Table1[[#This Row],[o_undefined]:[o_undefined]]=1,Table1[[#This Row],[c_support_needed_and_received]]=1),1,""),1)</f>
        <v/>
      </c>
      <c r="AG50" s="4" t="str">
        <f>IF(SUM(Table1[[#This Row],[com_ghg_inventory]:[com_support_needed_and_received]])=0,1,"")</f>
        <v/>
      </c>
      <c r="AH50" s="4" cm="1">
        <f t="array" ref="AH50">IF(Table1[[#This Row],[com_ghg_inventory]]="",0,IF(Table1[[#This Row],[com_undefined]:[com_undefined]]=1,0,Table1[[#This Row],[o_gef_funding]:[o_gef_funding]]/SUM(Table1[[#This Row],[com_ghg_inventory]:[com_support_needed_and_received]])))</f>
        <v>0</v>
      </c>
      <c r="AI50" s="4" cm="1">
        <f t="array" ref="AI50">IF(Table1[[#This Row],[com_mitigation]]="",0,IF(Table1[[#This Row],[com_undefined]:[com_undefined]]=1,0,Table1[[#This Row],[o_gef_funding]:[o_gef_funding]]/SUM(Table1[[#This Row],[com_ghg_inventory]:[com_support_needed_and_received]])))</f>
        <v>71428.571428571435</v>
      </c>
      <c r="AJ50" s="4" cm="1">
        <f t="array" ref="AJ50">IF(Table1[[#This Row],[com_climate_change_impacts_and_adaptation]]="",0,IF(Table1[[#This Row],[com_undefined]:[com_undefined]]=1,0,Table1[[#This Row],[o_gef_funding]:[o_gef_funding]]/SUM(Table1[[#This Row],[com_ghg_inventory]:[com_support_needed_and_received]])))</f>
        <v>71428.571428571435</v>
      </c>
      <c r="AK50" s="4" cm="1">
        <f t="array" ref="AK50">IF(Table1[[#This Row],[com_support_needed_and_received]]="",0,IF(Table1[[#This Row],[com_undefined]:[com_undefined]]=1,0,Table1[[#This Row],[o_gef_funding]:[o_gef_funding]]/SUM(Table1[[#This Row],[com_ghg_inventory]:[com_support_needed_and_received]])))</f>
        <v>0</v>
      </c>
      <c r="AL50" s="4">
        <f>IF(Table1[[#This Row],[com_undefined]]=1,Table1[[#This Row],[o_gef_funding]],0)</f>
        <v>0</v>
      </c>
      <c r="AM50" s="4" cm="1">
        <f t="array" ref="AM50">IF(Table1[[#This Row],[com_ghg_inventory]]="",0,IF(Table1[[#This Row],[com_undefined]:[com_undefined]]=1,0,Table1[[#This Row],[o_co_financing]:[o_co_financing]]/SUM(Table1[[#This Row],[com_ghg_inventory]:[com_support_needed_and_received]])))</f>
        <v>0</v>
      </c>
      <c r="AN50" s="4" cm="1">
        <f t="array" ref="AN50">IF(Table1[[#This Row],[com_mitigation]]="",0,IF(Table1[[#This Row],[com_undefined]:[com_undefined]]=1,0,Table1[[#This Row],[o_co_financing]:[o_co_financing]]/SUM(Table1[[#This Row],[com_ghg_inventory]:[com_support_needed_and_received]])))</f>
        <v>50000</v>
      </c>
      <c r="AO50" s="4" cm="1">
        <f t="array" ref="AO50">IF(Table1[[#This Row],[com_climate_change_impacts_and_adaptation]]="",0,IF(Table1[[#This Row],[com_undefined]:[com_undefined]]=1,0,Table1[[#This Row],[o_co_financing]:[o_co_financing]]/SUM(Table1[[#This Row],[com_ghg_inventory]:[com_support_needed_and_received]])))</f>
        <v>50000</v>
      </c>
      <c r="AP50" s="4" cm="1">
        <f t="array" ref="AP50">IF(Table1[[#This Row],[com_support_needed_and_received]]="",0,IF(Table1[[#This Row],[com_undefined]:[com_undefined]]=1,0,Table1[[#This Row],[o_co_financing]:[o_co_financing]]/SUM(Table1[[#This Row],[com_ghg_inventory]:[com_support_needed_and_received]])))</f>
        <v>0</v>
      </c>
      <c r="AQ50" s="4">
        <f>IF(Table1[[#This Row],[com_undefined]]=1,Table1[[#This Row],[o_co_financing]],0)</f>
        <v>0</v>
      </c>
      <c r="AR50" s="4" t="str">
        <f>IF(Table1[[#This Row],[o_gef_funding]]=SUM(Table1[[#This Row],[ghg_inventory_gef]:[undefined_gef]]),"Good", "Problem")</f>
        <v>Good</v>
      </c>
      <c r="AS50" s="4" t="str">
        <f>IF(Table1[[#This Row],[o_co_financing]]=SUM(Table1[[#This Row],[ghg_inventory_co_finance]:[undefined_co_finance]]),"Good", "Problem")</f>
        <v>Good</v>
      </c>
    </row>
    <row r="51" spans="1:45">
      <c r="A51" s="11">
        <v>6</v>
      </c>
      <c r="B51" t="s">
        <v>30</v>
      </c>
      <c r="C51" t="str">
        <f>VLOOKUP(Table1[[#This Row],[pif_id]], Table7[#All],2,FALSE)</f>
        <v>America</v>
      </c>
      <c r="D51" t="str">
        <f>VLOOKUP(Table1[[#This Row],[pif_id]], Table7[#All],3,FALSE)</f>
        <v>UNEP</v>
      </c>
      <c r="E51" t="str">
        <f>VLOOKUP(Table1[[#This Row],[pif_id]], Table7[#All],4,FALSE)</f>
        <v>2017</v>
      </c>
      <c r="F51" t="e">
        <f>VLOOKUP(Table1[[#This Row],[pif_id]], Table7[#All],5,FALSE)</f>
        <v>#REF!</v>
      </c>
      <c r="G51">
        <v>13</v>
      </c>
      <c r="H51" t="s">
        <v>198</v>
      </c>
      <c r="J51">
        <v>1</v>
      </c>
      <c r="K51">
        <v>1</v>
      </c>
      <c r="M51" t="str">
        <f>IF(SUM(Table1[[#This Row],[c_ghg_inventory]:[c_support_needed_and_received]])=0,1,"")</f>
        <v/>
      </c>
      <c r="N51" s="6">
        <v>1000000</v>
      </c>
      <c r="O51" s="6">
        <v>700000</v>
      </c>
      <c r="P51" s="6">
        <f>N51/SUM(Table1[[#This Row],[c_ghg_inventory]:[c_undefined]])</f>
        <v>500000</v>
      </c>
      <c r="Q51" s="6">
        <f>O51/SUM(Table1[[#This Row],[c_ghg_inventory]:[c_undefined]])</f>
        <v>350000</v>
      </c>
      <c r="R51">
        <v>48</v>
      </c>
      <c r="S51" s="9" t="s">
        <v>203</v>
      </c>
      <c r="U51">
        <v>1</v>
      </c>
      <c r="X51" s="4" t="str">
        <f>IF(SUM(Table1[[#This Row],[o_ghg_inventory ]:[o_support_needed_and_received]])=0,1,"")</f>
        <v/>
      </c>
      <c r="Y51" s="10">
        <v>142857.14285714287</v>
      </c>
      <c r="Z51" s="10">
        <v>100000</v>
      </c>
      <c r="AA51" s="5">
        <f>Table1[[#This Row],[o_gef_funding]]/SUM(Table1[[#This Row],[o_ghg_inventory ]:[o_undefined]])</f>
        <v>142857.14285714287</v>
      </c>
      <c r="AB51" s="5">
        <f>Table1[[#This Row],[o_co_financing]]/SUM(Table1[[#This Row],[o_ghg_inventory ]:[o_undefined]])</f>
        <v>100000</v>
      </c>
      <c r="AC51" s="4" t="str" cm="1">
        <f t="array" ref="AC51">IF(Table1[[#This Row],[o_ghg_inventory ]]="",IF(AND(Table1[[#This Row],[o_undefined]:[o_undefined]]=1,Table1[[#This Row],[c_ghg_inventory]]=1),1,""),1)</f>
        <v/>
      </c>
      <c r="AD51" s="4" cm="1">
        <f t="array" ref="AD51">IF(Table1[[#This Row],[o_mitigation ]]="",IF(AND(Table1[[#This Row],[o_undefined]:[o_undefined]]=1,Table1[[#This Row],[c_mitigation]]=1),1,""),1)</f>
        <v>1</v>
      </c>
      <c r="AE51" s="4" t="str" cm="1">
        <f t="array" ref="AE51">IF(Table1[[#This Row],[o_climate_change_impacts_and_adaptation ]]="",IF(AND(Table1[[#This Row],[o_undefined]:[o_undefined]]=1,Table1[[#This Row],[c_climate_change_impacts_and_adaptation]]=1),1,""),1)</f>
        <v/>
      </c>
      <c r="AF51" s="4" t="str" cm="1">
        <f t="array" ref="AF51">IF(Table1[[#This Row],[o_support_needed_and_received]]="",IF(AND(Table1[[#This Row],[o_undefined]:[o_undefined]]=1,Table1[[#This Row],[c_support_needed_and_received]]=1),1,""),1)</f>
        <v/>
      </c>
      <c r="AG51" s="4" t="str">
        <f>IF(SUM(Table1[[#This Row],[com_ghg_inventory]:[com_support_needed_and_received]])=0,1,"")</f>
        <v/>
      </c>
      <c r="AH51" s="4" cm="1">
        <f t="array" ref="AH51">IF(Table1[[#This Row],[com_ghg_inventory]]="",0,IF(Table1[[#This Row],[com_undefined]:[com_undefined]]=1,0,Table1[[#This Row],[o_gef_funding]:[o_gef_funding]]/SUM(Table1[[#This Row],[com_ghg_inventory]:[com_support_needed_and_received]])))</f>
        <v>0</v>
      </c>
      <c r="AI51" s="4" cm="1">
        <f t="array" ref="AI51">IF(Table1[[#This Row],[com_mitigation]]="",0,IF(Table1[[#This Row],[com_undefined]:[com_undefined]]=1,0,Table1[[#This Row],[o_gef_funding]:[o_gef_funding]]/SUM(Table1[[#This Row],[com_ghg_inventory]:[com_support_needed_and_received]])))</f>
        <v>142857.14285714287</v>
      </c>
      <c r="AJ51" s="4" cm="1">
        <f t="array" ref="AJ51">IF(Table1[[#This Row],[com_climate_change_impacts_and_adaptation]]="",0,IF(Table1[[#This Row],[com_undefined]:[com_undefined]]=1,0,Table1[[#This Row],[o_gef_funding]:[o_gef_funding]]/SUM(Table1[[#This Row],[com_ghg_inventory]:[com_support_needed_and_received]])))</f>
        <v>0</v>
      </c>
      <c r="AK51" s="4" cm="1">
        <f t="array" ref="AK51">IF(Table1[[#This Row],[com_support_needed_and_received]]="",0,IF(Table1[[#This Row],[com_undefined]:[com_undefined]]=1,0,Table1[[#This Row],[o_gef_funding]:[o_gef_funding]]/SUM(Table1[[#This Row],[com_ghg_inventory]:[com_support_needed_and_received]])))</f>
        <v>0</v>
      </c>
      <c r="AL51" s="4">
        <f>IF(Table1[[#This Row],[com_undefined]]=1,Table1[[#This Row],[o_gef_funding]],0)</f>
        <v>0</v>
      </c>
      <c r="AM51" s="4" cm="1">
        <f t="array" ref="AM51">IF(Table1[[#This Row],[com_ghg_inventory]]="",0,IF(Table1[[#This Row],[com_undefined]:[com_undefined]]=1,0,Table1[[#This Row],[o_co_financing]:[o_co_financing]]/SUM(Table1[[#This Row],[com_ghg_inventory]:[com_support_needed_and_received]])))</f>
        <v>0</v>
      </c>
      <c r="AN51" s="4" cm="1">
        <f t="array" ref="AN51">IF(Table1[[#This Row],[com_mitigation]]="",0,IF(Table1[[#This Row],[com_undefined]:[com_undefined]]=1,0,Table1[[#This Row],[o_co_financing]:[o_co_financing]]/SUM(Table1[[#This Row],[com_ghg_inventory]:[com_support_needed_and_received]])))</f>
        <v>100000</v>
      </c>
      <c r="AO51" s="4" cm="1">
        <f t="array" ref="AO51">IF(Table1[[#This Row],[com_climate_change_impacts_and_adaptation]]="",0,IF(Table1[[#This Row],[com_undefined]:[com_undefined]]=1,0,Table1[[#This Row],[o_co_financing]:[o_co_financing]]/SUM(Table1[[#This Row],[com_ghg_inventory]:[com_support_needed_and_received]])))</f>
        <v>0</v>
      </c>
      <c r="AP51" s="4" cm="1">
        <f t="array" ref="AP51">IF(Table1[[#This Row],[com_support_needed_and_received]]="",0,IF(Table1[[#This Row],[com_undefined]:[com_undefined]]=1,0,Table1[[#This Row],[o_co_financing]:[o_co_financing]]/SUM(Table1[[#This Row],[com_ghg_inventory]:[com_support_needed_and_received]])))</f>
        <v>0</v>
      </c>
      <c r="AQ51" s="4">
        <f>IF(Table1[[#This Row],[com_undefined]]=1,Table1[[#This Row],[o_co_financing]],0)</f>
        <v>0</v>
      </c>
      <c r="AR51" s="4" t="str">
        <f>IF(Table1[[#This Row],[o_gef_funding]]=SUM(Table1[[#This Row],[ghg_inventory_gef]:[undefined_gef]]),"Good", "Problem")</f>
        <v>Good</v>
      </c>
      <c r="AS51" s="4" t="str">
        <f>IF(Table1[[#This Row],[o_co_financing]]=SUM(Table1[[#This Row],[ghg_inventory_co_finance]:[undefined_co_finance]]),"Good", "Problem")</f>
        <v>Good</v>
      </c>
    </row>
    <row r="52" spans="1:45">
      <c r="A52" s="11">
        <v>6</v>
      </c>
      <c r="B52" t="s">
        <v>30</v>
      </c>
      <c r="C52" t="str">
        <f>VLOOKUP(Table1[[#This Row],[pif_id]], Table7[#All],2,FALSE)</f>
        <v>America</v>
      </c>
      <c r="D52" t="str">
        <f>VLOOKUP(Table1[[#This Row],[pif_id]], Table7[#All],3,FALSE)</f>
        <v>UNEP</v>
      </c>
      <c r="E52" t="str">
        <f>VLOOKUP(Table1[[#This Row],[pif_id]], Table7[#All],4,FALSE)</f>
        <v>2017</v>
      </c>
      <c r="F52" t="e">
        <f>VLOOKUP(Table1[[#This Row],[pif_id]], Table7[#All],5,FALSE)</f>
        <v>#REF!</v>
      </c>
      <c r="G52">
        <v>13</v>
      </c>
      <c r="H52" t="s">
        <v>198</v>
      </c>
      <c r="J52">
        <v>1</v>
      </c>
      <c r="K52">
        <v>1</v>
      </c>
      <c r="M52" t="str">
        <f>IF(SUM(Table1[[#This Row],[c_ghg_inventory]:[c_support_needed_and_received]])=0,1,"")</f>
        <v/>
      </c>
      <c r="N52" s="6">
        <v>1000000</v>
      </c>
      <c r="O52" s="6">
        <v>700000</v>
      </c>
      <c r="P52" s="6">
        <f>N52/SUM(Table1[[#This Row],[c_ghg_inventory]:[c_undefined]])</f>
        <v>500000</v>
      </c>
      <c r="Q52" s="6">
        <f>O52/SUM(Table1[[#This Row],[c_ghg_inventory]:[c_undefined]])</f>
        <v>350000</v>
      </c>
      <c r="R52">
        <v>49</v>
      </c>
      <c r="S52" s="9" t="s">
        <v>204</v>
      </c>
      <c r="V52">
        <v>1</v>
      </c>
      <c r="X52" s="4" t="str">
        <f>IF(SUM(Table1[[#This Row],[o_ghg_inventory ]:[o_support_needed_and_received]])=0,1,"")</f>
        <v/>
      </c>
      <c r="Y52" s="10">
        <v>142857.14285714287</v>
      </c>
      <c r="Z52" s="10">
        <v>100000</v>
      </c>
      <c r="AA52" s="5">
        <f>Table1[[#This Row],[o_gef_funding]]/SUM(Table1[[#This Row],[o_ghg_inventory ]:[o_undefined]])</f>
        <v>142857.14285714287</v>
      </c>
      <c r="AB52" s="5">
        <f>Table1[[#This Row],[o_co_financing]]/SUM(Table1[[#This Row],[o_ghg_inventory ]:[o_undefined]])</f>
        <v>100000</v>
      </c>
      <c r="AC52" s="4" t="str" cm="1">
        <f t="array" ref="AC52">IF(Table1[[#This Row],[o_ghg_inventory ]]="",IF(AND(Table1[[#This Row],[o_undefined]:[o_undefined]]=1,Table1[[#This Row],[c_ghg_inventory]]=1),1,""),1)</f>
        <v/>
      </c>
      <c r="AD52" s="4" t="str" cm="1">
        <f t="array" ref="AD52">IF(Table1[[#This Row],[o_mitigation ]]="",IF(AND(Table1[[#This Row],[o_undefined]:[o_undefined]]=1,Table1[[#This Row],[c_mitigation]]=1),1,""),1)</f>
        <v/>
      </c>
      <c r="AE52" s="4" cm="1">
        <f t="array" ref="AE52">IF(Table1[[#This Row],[o_climate_change_impacts_and_adaptation ]]="",IF(AND(Table1[[#This Row],[o_undefined]:[o_undefined]]=1,Table1[[#This Row],[c_climate_change_impacts_and_adaptation]]=1),1,""),1)</f>
        <v>1</v>
      </c>
      <c r="AF52" s="4" t="str" cm="1">
        <f t="array" ref="AF52">IF(Table1[[#This Row],[o_support_needed_and_received]]="",IF(AND(Table1[[#This Row],[o_undefined]:[o_undefined]]=1,Table1[[#This Row],[c_support_needed_and_received]]=1),1,""),1)</f>
        <v/>
      </c>
      <c r="AG52" s="4" t="str">
        <f>IF(SUM(Table1[[#This Row],[com_ghg_inventory]:[com_support_needed_and_received]])=0,1,"")</f>
        <v/>
      </c>
      <c r="AH52" s="4" cm="1">
        <f t="array" ref="AH52">IF(Table1[[#This Row],[com_ghg_inventory]]="",0,IF(Table1[[#This Row],[com_undefined]:[com_undefined]]=1,0,Table1[[#This Row],[o_gef_funding]:[o_gef_funding]]/SUM(Table1[[#This Row],[com_ghg_inventory]:[com_support_needed_and_received]])))</f>
        <v>0</v>
      </c>
      <c r="AI52" s="4" cm="1">
        <f t="array" ref="AI52">IF(Table1[[#This Row],[com_mitigation]]="",0,IF(Table1[[#This Row],[com_undefined]:[com_undefined]]=1,0,Table1[[#This Row],[o_gef_funding]:[o_gef_funding]]/SUM(Table1[[#This Row],[com_ghg_inventory]:[com_support_needed_and_received]])))</f>
        <v>0</v>
      </c>
      <c r="AJ52" s="4" cm="1">
        <f t="array" ref="AJ52">IF(Table1[[#This Row],[com_climate_change_impacts_and_adaptation]]="",0,IF(Table1[[#This Row],[com_undefined]:[com_undefined]]=1,0,Table1[[#This Row],[o_gef_funding]:[o_gef_funding]]/SUM(Table1[[#This Row],[com_ghg_inventory]:[com_support_needed_and_received]])))</f>
        <v>142857.14285714287</v>
      </c>
      <c r="AK52" s="4" cm="1">
        <f t="array" ref="AK52">IF(Table1[[#This Row],[com_support_needed_and_received]]="",0,IF(Table1[[#This Row],[com_undefined]:[com_undefined]]=1,0,Table1[[#This Row],[o_gef_funding]:[o_gef_funding]]/SUM(Table1[[#This Row],[com_ghg_inventory]:[com_support_needed_and_received]])))</f>
        <v>0</v>
      </c>
      <c r="AL52" s="4">
        <f>IF(Table1[[#This Row],[com_undefined]]=1,Table1[[#This Row],[o_gef_funding]],0)</f>
        <v>0</v>
      </c>
      <c r="AM52" s="4" cm="1">
        <f t="array" ref="AM52">IF(Table1[[#This Row],[com_ghg_inventory]]="",0,IF(Table1[[#This Row],[com_undefined]:[com_undefined]]=1,0,Table1[[#This Row],[o_co_financing]:[o_co_financing]]/SUM(Table1[[#This Row],[com_ghg_inventory]:[com_support_needed_and_received]])))</f>
        <v>0</v>
      </c>
      <c r="AN52" s="4" cm="1">
        <f t="array" ref="AN52">IF(Table1[[#This Row],[com_mitigation]]="",0,IF(Table1[[#This Row],[com_undefined]:[com_undefined]]=1,0,Table1[[#This Row],[o_co_financing]:[o_co_financing]]/SUM(Table1[[#This Row],[com_ghg_inventory]:[com_support_needed_and_received]])))</f>
        <v>0</v>
      </c>
      <c r="AO52" s="4" cm="1">
        <f t="array" ref="AO52">IF(Table1[[#This Row],[com_climate_change_impacts_and_adaptation]]="",0,IF(Table1[[#This Row],[com_undefined]:[com_undefined]]=1,0,Table1[[#This Row],[o_co_financing]:[o_co_financing]]/SUM(Table1[[#This Row],[com_ghg_inventory]:[com_support_needed_and_received]])))</f>
        <v>100000</v>
      </c>
      <c r="AP52" s="4" cm="1">
        <f t="array" ref="AP52">IF(Table1[[#This Row],[com_support_needed_and_received]]="",0,IF(Table1[[#This Row],[com_undefined]:[com_undefined]]=1,0,Table1[[#This Row],[o_co_financing]:[o_co_financing]]/SUM(Table1[[#This Row],[com_ghg_inventory]:[com_support_needed_and_received]])))</f>
        <v>0</v>
      </c>
      <c r="AQ52" s="4">
        <f>IF(Table1[[#This Row],[com_undefined]]=1,Table1[[#This Row],[o_co_financing]],0)</f>
        <v>0</v>
      </c>
      <c r="AR52" s="4" t="str">
        <f>IF(Table1[[#This Row],[o_gef_funding]]=SUM(Table1[[#This Row],[ghg_inventory_gef]:[undefined_gef]]),"Good", "Problem")</f>
        <v>Good</v>
      </c>
      <c r="AS52" s="4" t="str">
        <f>IF(Table1[[#This Row],[o_co_financing]]=SUM(Table1[[#This Row],[ghg_inventory_co_finance]:[undefined_co_finance]]),"Good", "Problem")</f>
        <v>Good</v>
      </c>
    </row>
    <row r="53" spans="1:45">
      <c r="A53" s="11">
        <v>6</v>
      </c>
      <c r="B53" t="s">
        <v>30</v>
      </c>
      <c r="C53" t="str">
        <f>VLOOKUP(Table1[[#This Row],[pif_id]], Table7[#All],2,FALSE)</f>
        <v>America</v>
      </c>
      <c r="D53" t="str">
        <f>VLOOKUP(Table1[[#This Row],[pif_id]], Table7[#All],3,FALSE)</f>
        <v>UNEP</v>
      </c>
      <c r="E53" t="str">
        <f>VLOOKUP(Table1[[#This Row],[pif_id]], Table7[#All],4,FALSE)</f>
        <v>2017</v>
      </c>
      <c r="F53" t="e">
        <f>VLOOKUP(Table1[[#This Row],[pif_id]], Table7[#All],5,FALSE)</f>
        <v>#REF!</v>
      </c>
      <c r="G53">
        <v>13</v>
      </c>
      <c r="H53" t="s">
        <v>198</v>
      </c>
      <c r="J53">
        <v>1</v>
      </c>
      <c r="K53">
        <v>1</v>
      </c>
      <c r="M53" t="str">
        <f>IF(SUM(Table1[[#This Row],[c_ghg_inventory]:[c_support_needed_and_received]])=0,1,"")</f>
        <v/>
      </c>
      <c r="N53" s="6">
        <v>1000000</v>
      </c>
      <c r="O53" s="6">
        <v>700000</v>
      </c>
      <c r="P53" s="6">
        <f>N53/SUM(Table1[[#This Row],[c_ghg_inventory]:[c_undefined]])</f>
        <v>500000</v>
      </c>
      <c r="Q53" s="6">
        <f>O53/SUM(Table1[[#This Row],[c_ghg_inventory]:[c_undefined]])</f>
        <v>350000</v>
      </c>
      <c r="R53">
        <v>50</v>
      </c>
      <c r="S53" s="9" t="s">
        <v>205</v>
      </c>
      <c r="V53">
        <v>1</v>
      </c>
      <c r="X53" s="4" t="str">
        <f>IF(SUM(Table1[[#This Row],[o_ghg_inventory ]:[o_support_needed_and_received]])=0,1,"")</f>
        <v/>
      </c>
      <c r="Y53" s="10">
        <v>142857.14285714287</v>
      </c>
      <c r="Z53" s="10">
        <v>100000</v>
      </c>
      <c r="AA53" s="5">
        <f>Table1[[#This Row],[o_gef_funding]]/SUM(Table1[[#This Row],[o_ghg_inventory ]:[o_undefined]])</f>
        <v>142857.14285714287</v>
      </c>
      <c r="AB53" s="5">
        <f>Table1[[#This Row],[o_co_financing]]/SUM(Table1[[#This Row],[o_ghg_inventory ]:[o_undefined]])</f>
        <v>100000</v>
      </c>
      <c r="AC53" s="4" t="str" cm="1">
        <f t="array" ref="AC53">IF(Table1[[#This Row],[o_ghg_inventory ]]="",IF(AND(Table1[[#This Row],[o_undefined]:[o_undefined]]=1,Table1[[#This Row],[c_ghg_inventory]]=1),1,""),1)</f>
        <v/>
      </c>
      <c r="AD53" s="4" t="str" cm="1">
        <f t="array" ref="AD53">IF(Table1[[#This Row],[o_mitigation ]]="",IF(AND(Table1[[#This Row],[o_undefined]:[o_undefined]]=1,Table1[[#This Row],[c_mitigation]]=1),1,""),1)</f>
        <v/>
      </c>
      <c r="AE53" s="4" cm="1">
        <f t="array" ref="AE53">IF(Table1[[#This Row],[o_climate_change_impacts_and_adaptation ]]="",IF(AND(Table1[[#This Row],[o_undefined]:[o_undefined]]=1,Table1[[#This Row],[c_climate_change_impacts_and_adaptation]]=1),1,""),1)</f>
        <v>1</v>
      </c>
      <c r="AF53" s="4" t="str" cm="1">
        <f t="array" ref="AF53">IF(Table1[[#This Row],[o_support_needed_and_received]]="",IF(AND(Table1[[#This Row],[o_undefined]:[o_undefined]]=1,Table1[[#This Row],[c_support_needed_and_received]]=1),1,""),1)</f>
        <v/>
      </c>
      <c r="AG53" s="4" t="str">
        <f>IF(SUM(Table1[[#This Row],[com_ghg_inventory]:[com_support_needed_and_received]])=0,1,"")</f>
        <v/>
      </c>
      <c r="AH53" s="4" cm="1">
        <f t="array" ref="AH53">IF(Table1[[#This Row],[com_ghg_inventory]]="",0,IF(Table1[[#This Row],[com_undefined]:[com_undefined]]=1,0,Table1[[#This Row],[o_gef_funding]:[o_gef_funding]]/SUM(Table1[[#This Row],[com_ghg_inventory]:[com_support_needed_and_received]])))</f>
        <v>0</v>
      </c>
      <c r="AI53" s="4" cm="1">
        <f t="array" ref="AI53">IF(Table1[[#This Row],[com_mitigation]]="",0,IF(Table1[[#This Row],[com_undefined]:[com_undefined]]=1,0,Table1[[#This Row],[o_gef_funding]:[o_gef_funding]]/SUM(Table1[[#This Row],[com_ghg_inventory]:[com_support_needed_and_received]])))</f>
        <v>0</v>
      </c>
      <c r="AJ53" s="4" cm="1">
        <f t="array" ref="AJ53">IF(Table1[[#This Row],[com_climate_change_impacts_and_adaptation]]="",0,IF(Table1[[#This Row],[com_undefined]:[com_undefined]]=1,0,Table1[[#This Row],[o_gef_funding]:[o_gef_funding]]/SUM(Table1[[#This Row],[com_ghg_inventory]:[com_support_needed_and_received]])))</f>
        <v>142857.14285714287</v>
      </c>
      <c r="AK53" s="4" cm="1">
        <f t="array" ref="AK53">IF(Table1[[#This Row],[com_support_needed_and_received]]="",0,IF(Table1[[#This Row],[com_undefined]:[com_undefined]]=1,0,Table1[[#This Row],[o_gef_funding]:[o_gef_funding]]/SUM(Table1[[#This Row],[com_ghg_inventory]:[com_support_needed_and_received]])))</f>
        <v>0</v>
      </c>
      <c r="AL53" s="4">
        <f>IF(Table1[[#This Row],[com_undefined]]=1,Table1[[#This Row],[o_gef_funding]],0)</f>
        <v>0</v>
      </c>
      <c r="AM53" s="4" cm="1">
        <f t="array" ref="AM53">IF(Table1[[#This Row],[com_ghg_inventory]]="",0,IF(Table1[[#This Row],[com_undefined]:[com_undefined]]=1,0,Table1[[#This Row],[o_co_financing]:[o_co_financing]]/SUM(Table1[[#This Row],[com_ghg_inventory]:[com_support_needed_and_received]])))</f>
        <v>0</v>
      </c>
      <c r="AN53" s="4" cm="1">
        <f t="array" ref="AN53">IF(Table1[[#This Row],[com_mitigation]]="",0,IF(Table1[[#This Row],[com_undefined]:[com_undefined]]=1,0,Table1[[#This Row],[o_co_financing]:[o_co_financing]]/SUM(Table1[[#This Row],[com_ghg_inventory]:[com_support_needed_and_received]])))</f>
        <v>0</v>
      </c>
      <c r="AO53" s="4" cm="1">
        <f t="array" ref="AO53">IF(Table1[[#This Row],[com_climate_change_impacts_and_adaptation]]="",0,IF(Table1[[#This Row],[com_undefined]:[com_undefined]]=1,0,Table1[[#This Row],[o_co_financing]:[o_co_financing]]/SUM(Table1[[#This Row],[com_ghg_inventory]:[com_support_needed_and_received]])))</f>
        <v>100000</v>
      </c>
      <c r="AP53" s="4" cm="1">
        <f t="array" ref="AP53">IF(Table1[[#This Row],[com_support_needed_and_received]]="",0,IF(Table1[[#This Row],[com_undefined]:[com_undefined]]=1,0,Table1[[#This Row],[o_co_financing]:[o_co_financing]]/SUM(Table1[[#This Row],[com_ghg_inventory]:[com_support_needed_and_received]])))</f>
        <v>0</v>
      </c>
      <c r="AQ53" s="4">
        <f>IF(Table1[[#This Row],[com_undefined]]=1,Table1[[#This Row],[o_co_financing]],0)</f>
        <v>0</v>
      </c>
      <c r="AR53" s="4" t="str">
        <f>IF(Table1[[#This Row],[o_gef_funding]]=SUM(Table1[[#This Row],[ghg_inventory_gef]:[undefined_gef]]),"Good", "Problem")</f>
        <v>Good</v>
      </c>
      <c r="AS53" s="4" t="str">
        <f>IF(Table1[[#This Row],[o_co_financing]]=SUM(Table1[[#This Row],[ghg_inventory_co_finance]:[undefined_co_finance]]),"Good", "Problem")</f>
        <v>Good</v>
      </c>
    </row>
    <row r="54" spans="1:45">
      <c r="A54" s="11">
        <v>6</v>
      </c>
      <c r="B54" t="s">
        <v>30</v>
      </c>
      <c r="C54" t="str">
        <f>VLOOKUP(Table1[[#This Row],[pif_id]], Table7[#All],2,FALSE)</f>
        <v>America</v>
      </c>
      <c r="D54" t="str">
        <f>VLOOKUP(Table1[[#This Row],[pif_id]], Table7[#All],3,FALSE)</f>
        <v>UNEP</v>
      </c>
      <c r="E54" t="str">
        <f>VLOOKUP(Table1[[#This Row],[pif_id]], Table7[#All],4,FALSE)</f>
        <v>2017</v>
      </c>
      <c r="F54" t="e">
        <f>VLOOKUP(Table1[[#This Row],[pif_id]], Table7[#All],5,FALSE)</f>
        <v>#REF!</v>
      </c>
      <c r="G54">
        <v>14</v>
      </c>
      <c r="H54" t="s">
        <v>206</v>
      </c>
      <c r="M54">
        <f>IF(SUM(Table1[[#This Row],[c_ghg_inventory]:[c_support_needed_and_received]])=0,1,"")</f>
        <v>1</v>
      </c>
      <c r="N54" s="6">
        <v>120000</v>
      </c>
      <c r="O54" s="6">
        <v>70000</v>
      </c>
      <c r="P54" s="6">
        <f>N54/SUM(Table1[[#This Row],[c_ghg_inventory]:[c_undefined]])</f>
        <v>120000</v>
      </c>
      <c r="Q54" s="6">
        <f>O54/SUM(Table1[[#This Row],[c_ghg_inventory]:[c_undefined]])</f>
        <v>70000</v>
      </c>
      <c r="R54">
        <v>51</v>
      </c>
      <c r="S54" s="9" t="s">
        <v>207</v>
      </c>
      <c r="W54">
        <v>1</v>
      </c>
      <c r="X54" s="4" t="str">
        <f>IF(SUM(Table1[[#This Row],[o_ghg_inventory ]:[o_support_needed_and_received]])=0,1,"")</f>
        <v/>
      </c>
      <c r="Y54" s="10">
        <v>40000</v>
      </c>
      <c r="Z54" s="10">
        <v>23333.333333333332</v>
      </c>
      <c r="AA54" s="5">
        <f>Table1[[#This Row],[o_gef_funding]]/SUM(Table1[[#This Row],[o_ghg_inventory ]:[o_undefined]])</f>
        <v>40000</v>
      </c>
      <c r="AB54" s="5">
        <f>Table1[[#This Row],[o_co_financing]]/SUM(Table1[[#This Row],[o_ghg_inventory ]:[o_undefined]])</f>
        <v>23333.333333333332</v>
      </c>
      <c r="AC54" s="4" t="str" cm="1">
        <f t="array" ref="AC54">IF(Table1[[#This Row],[o_ghg_inventory ]]="",IF(AND(Table1[[#This Row],[o_undefined]:[o_undefined]]=1,Table1[[#This Row],[c_ghg_inventory]]=1),1,""),1)</f>
        <v/>
      </c>
      <c r="AD54" s="4" t="str" cm="1">
        <f t="array" ref="AD54">IF(Table1[[#This Row],[o_mitigation ]]="",IF(AND(Table1[[#This Row],[o_undefined]:[o_undefined]]=1,Table1[[#This Row],[c_mitigation]]=1),1,""),1)</f>
        <v/>
      </c>
      <c r="AE54" s="4" t="str" cm="1">
        <f t="array" ref="AE54">IF(Table1[[#This Row],[o_climate_change_impacts_and_adaptation ]]="",IF(AND(Table1[[#This Row],[o_undefined]:[o_undefined]]=1,Table1[[#This Row],[c_climate_change_impacts_and_adaptation]]=1),1,""),1)</f>
        <v/>
      </c>
      <c r="AF54" s="4" cm="1">
        <f t="array" ref="AF54">IF(Table1[[#This Row],[o_support_needed_and_received]]="",IF(AND(Table1[[#This Row],[o_undefined]:[o_undefined]]=1,Table1[[#This Row],[c_support_needed_and_received]]=1),1,""),1)</f>
        <v>1</v>
      </c>
      <c r="AG54" s="4" t="str">
        <f>IF(SUM(Table1[[#This Row],[com_ghg_inventory]:[com_support_needed_and_received]])=0,1,"")</f>
        <v/>
      </c>
      <c r="AH54" s="4" cm="1">
        <f t="array" ref="AH54">IF(Table1[[#This Row],[com_ghg_inventory]]="",0,IF(Table1[[#This Row],[com_undefined]:[com_undefined]]=1,0,Table1[[#This Row],[o_gef_funding]:[o_gef_funding]]/SUM(Table1[[#This Row],[com_ghg_inventory]:[com_support_needed_and_received]])))</f>
        <v>0</v>
      </c>
      <c r="AI54" s="4" cm="1">
        <f t="array" ref="AI54">IF(Table1[[#This Row],[com_mitigation]]="",0,IF(Table1[[#This Row],[com_undefined]:[com_undefined]]=1,0,Table1[[#This Row],[o_gef_funding]:[o_gef_funding]]/SUM(Table1[[#This Row],[com_ghg_inventory]:[com_support_needed_and_received]])))</f>
        <v>0</v>
      </c>
      <c r="AJ54" s="4" cm="1">
        <f t="array" ref="AJ54">IF(Table1[[#This Row],[com_climate_change_impacts_and_adaptation]]="",0,IF(Table1[[#This Row],[com_undefined]:[com_undefined]]=1,0,Table1[[#This Row],[o_gef_funding]:[o_gef_funding]]/SUM(Table1[[#This Row],[com_ghg_inventory]:[com_support_needed_and_received]])))</f>
        <v>0</v>
      </c>
      <c r="AK54" s="4" cm="1">
        <f t="array" ref="AK54">IF(Table1[[#This Row],[com_support_needed_and_received]]="",0,IF(Table1[[#This Row],[com_undefined]:[com_undefined]]=1,0,Table1[[#This Row],[o_gef_funding]:[o_gef_funding]]/SUM(Table1[[#This Row],[com_ghg_inventory]:[com_support_needed_and_received]])))</f>
        <v>40000</v>
      </c>
      <c r="AL54" s="4">
        <f>IF(Table1[[#This Row],[com_undefined]]=1,Table1[[#This Row],[o_gef_funding]],0)</f>
        <v>0</v>
      </c>
      <c r="AM54" s="4" cm="1">
        <f t="array" ref="AM54">IF(Table1[[#This Row],[com_ghg_inventory]]="",0,IF(Table1[[#This Row],[com_undefined]:[com_undefined]]=1,0,Table1[[#This Row],[o_co_financing]:[o_co_financing]]/SUM(Table1[[#This Row],[com_ghg_inventory]:[com_support_needed_and_received]])))</f>
        <v>0</v>
      </c>
      <c r="AN54" s="4" cm="1">
        <f t="array" ref="AN54">IF(Table1[[#This Row],[com_mitigation]]="",0,IF(Table1[[#This Row],[com_undefined]:[com_undefined]]=1,0,Table1[[#This Row],[o_co_financing]:[o_co_financing]]/SUM(Table1[[#This Row],[com_ghg_inventory]:[com_support_needed_and_received]])))</f>
        <v>0</v>
      </c>
      <c r="AO54" s="4" cm="1">
        <f t="array" ref="AO54">IF(Table1[[#This Row],[com_climate_change_impacts_and_adaptation]]="",0,IF(Table1[[#This Row],[com_undefined]:[com_undefined]]=1,0,Table1[[#This Row],[o_co_financing]:[o_co_financing]]/SUM(Table1[[#This Row],[com_ghg_inventory]:[com_support_needed_and_received]])))</f>
        <v>0</v>
      </c>
      <c r="AP54" s="4" cm="1">
        <f t="array" ref="AP54">IF(Table1[[#This Row],[com_support_needed_and_received]]="",0,IF(Table1[[#This Row],[com_undefined]:[com_undefined]]=1,0,Table1[[#This Row],[o_co_financing]:[o_co_financing]]/SUM(Table1[[#This Row],[com_ghg_inventory]:[com_support_needed_and_received]])))</f>
        <v>23333.333333333332</v>
      </c>
      <c r="AQ54" s="4">
        <f>IF(Table1[[#This Row],[com_undefined]]=1,Table1[[#This Row],[o_co_financing]],0)</f>
        <v>0</v>
      </c>
      <c r="AR54" s="4" t="str">
        <f>IF(Table1[[#This Row],[o_gef_funding]]=SUM(Table1[[#This Row],[ghg_inventory_gef]:[undefined_gef]]),"Good", "Problem")</f>
        <v>Good</v>
      </c>
      <c r="AS54" s="4" t="str">
        <f>IF(Table1[[#This Row],[o_co_financing]]=SUM(Table1[[#This Row],[ghg_inventory_co_finance]:[undefined_co_finance]]),"Good", "Problem")</f>
        <v>Good</v>
      </c>
    </row>
    <row r="55" spans="1:45">
      <c r="A55" s="11">
        <v>6</v>
      </c>
      <c r="B55" t="s">
        <v>30</v>
      </c>
      <c r="C55" t="str">
        <f>VLOOKUP(Table1[[#This Row],[pif_id]], Table7[#All],2,FALSE)</f>
        <v>America</v>
      </c>
      <c r="D55" t="str">
        <f>VLOOKUP(Table1[[#This Row],[pif_id]], Table7[#All],3,FALSE)</f>
        <v>UNEP</v>
      </c>
      <c r="E55" t="str">
        <f>VLOOKUP(Table1[[#This Row],[pif_id]], Table7[#All],4,FALSE)</f>
        <v>2017</v>
      </c>
      <c r="F55" t="e">
        <f>VLOOKUP(Table1[[#This Row],[pif_id]], Table7[#All],5,FALSE)</f>
        <v>#REF!</v>
      </c>
      <c r="G55">
        <v>14</v>
      </c>
      <c r="H55" t="s">
        <v>206</v>
      </c>
      <c r="M55">
        <f>IF(SUM(Table1[[#This Row],[c_ghg_inventory]:[c_support_needed_and_received]])=0,1,"")</f>
        <v>1</v>
      </c>
      <c r="N55" s="6">
        <v>120000</v>
      </c>
      <c r="O55" s="6">
        <v>70000</v>
      </c>
      <c r="P55" s="6">
        <f>N55/SUM(Table1[[#This Row],[c_ghg_inventory]:[c_undefined]])</f>
        <v>120000</v>
      </c>
      <c r="Q55" s="6">
        <f>O55/SUM(Table1[[#This Row],[c_ghg_inventory]:[c_undefined]])</f>
        <v>70000</v>
      </c>
      <c r="R55">
        <v>52</v>
      </c>
      <c r="S55" s="9" t="s">
        <v>208</v>
      </c>
      <c r="W55">
        <v>1</v>
      </c>
      <c r="X55" s="4" t="str">
        <f>IF(SUM(Table1[[#This Row],[o_ghg_inventory ]:[o_support_needed_and_received]])=0,1,"")</f>
        <v/>
      </c>
      <c r="Y55" s="10">
        <v>40000</v>
      </c>
      <c r="Z55" s="10">
        <v>23333.333333333332</v>
      </c>
      <c r="AA55" s="5">
        <f>Table1[[#This Row],[o_gef_funding]]/SUM(Table1[[#This Row],[o_ghg_inventory ]:[o_undefined]])</f>
        <v>40000</v>
      </c>
      <c r="AB55" s="5">
        <f>Table1[[#This Row],[o_co_financing]]/SUM(Table1[[#This Row],[o_ghg_inventory ]:[o_undefined]])</f>
        <v>23333.333333333332</v>
      </c>
      <c r="AC55" s="4" t="str" cm="1">
        <f t="array" ref="AC55">IF(Table1[[#This Row],[o_ghg_inventory ]]="",IF(AND(Table1[[#This Row],[o_undefined]:[o_undefined]]=1,Table1[[#This Row],[c_ghg_inventory]]=1),1,""),1)</f>
        <v/>
      </c>
      <c r="AD55" s="4" t="str" cm="1">
        <f t="array" ref="AD55">IF(Table1[[#This Row],[o_mitigation ]]="",IF(AND(Table1[[#This Row],[o_undefined]:[o_undefined]]=1,Table1[[#This Row],[c_mitigation]]=1),1,""),1)</f>
        <v/>
      </c>
      <c r="AE55" s="4" t="str" cm="1">
        <f t="array" ref="AE55">IF(Table1[[#This Row],[o_climate_change_impacts_and_adaptation ]]="",IF(AND(Table1[[#This Row],[o_undefined]:[o_undefined]]=1,Table1[[#This Row],[c_climate_change_impacts_and_adaptation]]=1),1,""),1)</f>
        <v/>
      </c>
      <c r="AF55" s="4" cm="1">
        <f t="array" ref="AF55">IF(Table1[[#This Row],[o_support_needed_and_received]]="",IF(AND(Table1[[#This Row],[o_undefined]:[o_undefined]]=1,Table1[[#This Row],[c_support_needed_and_received]]=1),1,""),1)</f>
        <v>1</v>
      </c>
      <c r="AG55" s="4" t="str">
        <f>IF(SUM(Table1[[#This Row],[com_ghg_inventory]:[com_support_needed_and_received]])=0,1,"")</f>
        <v/>
      </c>
      <c r="AH55" s="4" cm="1">
        <f t="array" ref="AH55">IF(Table1[[#This Row],[com_ghg_inventory]]="",0,IF(Table1[[#This Row],[com_undefined]:[com_undefined]]=1,0,Table1[[#This Row],[o_gef_funding]:[o_gef_funding]]/SUM(Table1[[#This Row],[com_ghg_inventory]:[com_support_needed_and_received]])))</f>
        <v>0</v>
      </c>
      <c r="AI55" s="4" cm="1">
        <f t="array" ref="AI55">IF(Table1[[#This Row],[com_mitigation]]="",0,IF(Table1[[#This Row],[com_undefined]:[com_undefined]]=1,0,Table1[[#This Row],[o_gef_funding]:[o_gef_funding]]/SUM(Table1[[#This Row],[com_ghg_inventory]:[com_support_needed_and_received]])))</f>
        <v>0</v>
      </c>
      <c r="AJ55" s="4" cm="1">
        <f t="array" ref="AJ55">IF(Table1[[#This Row],[com_climate_change_impacts_and_adaptation]]="",0,IF(Table1[[#This Row],[com_undefined]:[com_undefined]]=1,0,Table1[[#This Row],[o_gef_funding]:[o_gef_funding]]/SUM(Table1[[#This Row],[com_ghg_inventory]:[com_support_needed_and_received]])))</f>
        <v>0</v>
      </c>
      <c r="AK55" s="4" cm="1">
        <f t="array" ref="AK55">IF(Table1[[#This Row],[com_support_needed_and_received]]="",0,IF(Table1[[#This Row],[com_undefined]:[com_undefined]]=1,0,Table1[[#This Row],[o_gef_funding]:[o_gef_funding]]/SUM(Table1[[#This Row],[com_ghg_inventory]:[com_support_needed_and_received]])))</f>
        <v>40000</v>
      </c>
      <c r="AL55" s="4">
        <f>IF(Table1[[#This Row],[com_undefined]]=1,Table1[[#This Row],[o_gef_funding]],0)</f>
        <v>0</v>
      </c>
      <c r="AM55" s="4" cm="1">
        <f t="array" ref="AM55">IF(Table1[[#This Row],[com_ghg_inventory]]="",0,IF(Table1[[#This Row],[com_undefined]:[com_undefined]]=1,0,Table1[[#This Row],[o_co_financing]:[o_co_financing]]/SUM(Table1[[#This Row],[com_ghg_inventory]:[com_support_needed_and_received]])))</f>
        <v>0</v>
      </c>
      <c r="AN55" s="4" cm="1">
        <f t="array" ref="AN55">IF(Table1[[#This Row],[com_mitigation]]="",0,IF(Table1[[#This Row],[com_undefined]:[com_undefined]]=1,0,Table1[[#This Row],[o_co_financing]:[o_co_financing]]/SUM(Table1[[#This Row],[com_ghg_inventory]:[com_support_needed_and_received]])))</f>
        <v>0</v>
      </c>
      <c r="AO55" s="4" cm="1">
        <f t="array" ref="AO55">IF(Table1[[#This Row],[com_climate_change_impacts_and_adaptation]]="",0,IF(Table1[[#This Row],[com_undefined]:[com_undefined]]=1,0,Table1[[#This Row],[o_co_financing]:[o_co_financing]]/SUM(Table1[[#This Row],[com_ghg_inventory]:[com_support_needed_and_received]])))</f>
        <v>0</v>
      </c>
      <c r="AP55" s="4" cm="1">
        <f t="array" ref="AP55">IF(Table1[[#This Row],[com_support_needed_and_received]]="",0,IF(Table1[[#This Row],[com_undefined]:[com_undefined]]=1,0,Table1[[#This Row],[o_co_financing]:[o_co_financing]]/SUM(Table1[[#This Row],[com_ghg_inventory]:[com_support_needed_and_received]])))</f>
        <v>23333.333333333332</v>
      </c>
      <c r="AQ55" s="4">
        <f>IF(Table1[[#This Row],[com_undefined]]=1,Table1[[#This Row],[o_co_financing]],0)</f>
        <v>0</v>
      </c>
      <c r="AR55" s="4" t="str">
        <f>IF(Table1[[#This Row],[o_gef_funding]]=SUM(Table1[[#This Row],[ghg_inventory_gef]:[undefined_gef]]),"Good", "Problem")</f>
        <v>Good</v>
      </c>
      <c r="AS55" s="4" t="str">
        <f>IF(Table1[[#This Row],[o_co_financing]]=SUM(Table1[[#This Row],[ghg_inventory_co_finance]:[undefined_co_finance]]),"Good", "Problem")</f>
        <v>Good</v>
      </c>
    </row>
    <row r="56" spans="1:45">
      <c r="A56" s="11">
        <v>6</v>
      </c>
      <c r="B56" t="s">
        <v>30</v>
      </c>
      <c r="C56" t="str">
        <f>VLOOKUP(Table1[[#This Row],[pif_id]], Table7[#All],2,FALSE)</f>
        <v>America</v>
      </c>
      <c r="D56" t="str">
        <f>VLOOKUP(Table1[[#This Row],[pif_id]], Table7[#All],3,FALSE)</f>
        <v>UNEP</v>
      </c>
      <c r="E56" t="str">
        <f>VLOOKUP(Table1[[#This Row],[pif_id]], Table7[#All],4,FALSE)</f>
        <v>2017</v>
      </c>
      <c r="F56" t="e">
        <f>VLOOKUP(Table1[[#This Row],[pif_id]], Table7[#All],5,FALSE)</f>
        <v>#REF!</v>
      </c>
      <c r="G56">
        <v>14</v>
      </c>
      <c r="H56" t="s">
        <v>206</v>
      </c>
      <c r="M56">
        <f>IF(SUM(Table1[[#This Row],[c_ghg_inventory]:[c_support_needed_and_received]])=0,1,"")</f>
        <v>1</v>
      </c>
      <c r="N56" s="6">
        <v>120000</v>
      </c>
      <c r="O56" s="6">
        <v>70000</v>
      </c>
      <c r="P56" s="6">
        <f>N56/SUM(Table1[[#This Row],[c_ghg_inventory]:[c_undefined]])</f>
        <v>120000</v>
      </c>
      <c r="Q56" s="6">
        <f>O56/SUM(Table1[[#This Row],[c_ghg_inventory]:[c_undefined]])</f>
        <v>70000</v>
      </c>
      <c r="R56">
        <v>53</v>
      </c>
      <c r="S56" s="9" t="s">
        <v>209</v>
      </c>
      <c r="W56">
        <v>1</v>
      </c>
      <c r="X56" s="4" t="str">
        <f>IF(SUM(Table1[[#This Row],[o_ghg_inventory ]:[o_support_needed_and_received]])=0,1,"")</f>
        <v/>
      </c>
      <c r="Y56" s="10">
        <v>40000</v>
      </c>
      <c r="Z56" s="10">
        <v>23333.333333333332</v>
      </c>
      <c r="AA56" s="5">
        <f>Table1[[#This Row],[o_gef_funding]]/SUM(Table1[[#This Row],[o_ghg_inventory ]:[o_undefined]])</f>
        <v>40000</v>
      </c>
      <c r="AB56" s="5">
        <f>Table1[[#This Row],[o_co_financing]]/SUM(Table1[[#This Row],[o_ghg_inventory ]:[o_undefined]])</f>
        <v>23333.333333333332</v>
      </c>
      <c r="AC56" s="4" t="str" cm="1">
        <f t="array" ref="AC56">IF(Table1[[#This Row],[o_ghg_inventory ]]="",IF(AND(Table1[[#This Row],[o_undefined]:[o_undefined]]=1,Table1[[#This Row],[c_ghg_inventory]]=1),1,""),1)</f>
        <v/>
      </c>
      <c r="AD56" s="4" t="str" cm="1">
        <f t="array" ref="AD56">IF(Table1[[#This Row],[o_mitigation ]]="",IF(AND(Table1[[#This Row],[o_undefined]:[o_undefined]]=1,Table1[[#This Row],[c_mitigation]]=1),1,""),1)</f>
        <v/>
      </c>
      <c r="AE56" s="4" t="str" cm="1">
        <f t="array" ref="AE56">IF(Table1[[#This Row],[o_climate_change_impacts_and_adaptation ]]="",IF(AND(Table1[[#This Row],[o_undefined]:[o_undefined]]=1,Table1[[#This Row],[c_climate_change_impacts_and_adaptation]]=1),1,""),1)</f>
        <v/>
      </c>
      <c r="AF56" s="4" cm="1">
        <f t="array" ref="AF56">IF(Table1[[#This Row],[o_support_needed_and_received]]="",IF(AND(Table1[[#This Row],[o_undefined]:[o_undefined]]=1,Table1[[#This Row],[c_support_needed_and_received]]=1),1,""),1)</f>
        <v>1</v>
      </c>
      <c r="AG56" s="4" t="str">
        <f>IF(SUM(Table1[[#This Row],[com_ghg_inventory]:[com_support_needed_and_received]])=0,1,"")</f>
        <v/>
      </c>
      <c r="AH56" s="4" cm="1">
        <f t="array" ref="AH56">IF(Table1[[#This Row],[com_ghg_inventory]]="",0,IF(Table1[[#This Row],[com_undefined]:[com_undefined]]=1,0,Table1[[#This Row],[o_gef_funding]:[o_gef_funding]]/SUM(Table1[[#This Row],[com_ghg_inventory]:[com_support_needed_and_received]])))</f>
        <v>0</v>
      </c>
      <c r="AI56" s="4" cm="1">
        <f t="array" ref="AI56">IF(Table1[[#This Row],[com_mitigation]]="",0,IF(Table1[[#This Row],[com_undefined]:[com_undefined]]=1,0,Table1[[#This Row],[o_gef_funding]:[o_gef_funding]]/SUM(Table1[[#This Row],[com_ghg_inventory]:[com_support_needed_and_received]])))</f>
        <v>0</v>
      </c>
      <c r="AJ56" s="4" cm="1">
        <f t="array" ref="AJ56">IF(Table1[[#This Row],[com_climate_change_impacts_and_adaptation]]="",0,IF(Table1[[#This Row],[com_undefined]:[com_undefined]]=1,0,Table1[[#This Row],[o_gef_funding]:[o_gef_funding]]/SUM(Table1[[#This Row],[com_ghg_inventory]:[com_support_needed_and_received]])))</f>
        <v>0</v>
      </c>
      <c r="AK56" s="4" cm="1">
        <f t="array" ref="AK56">IF(Table1[[#This Row],[com_support_needed_and_received]]="",0,IF(Table1[[#This Row],[com_undefined]:[com_undefined]]=1,0,Table1[[#This Row],[o_gef_funding]:[o_gef_funding]]/SUM(Table1[[#This Row],[com_ghg_inventory]:[com_support_needed_and_received]])))</f>
        <v>40000</v>
      </c>
      <c r="AL56" s="4">
        <f>IF(Table1[[#This Row],[com_undefined]]=1,Table1[[#This Row],[o_gef_funding]],0)</f>
        <v>0</v>
      </c>
      <c r="AM56" s="4" cm="1">
        <f t="array" ref="AM56">IF(Table1[[#This Row],[com_ghg_inventory]]="",0,IF(Table1[[#This Row],[com_undefined]:[com_undefined]]=1,0,Table1[[#This Row],[o_co_financing]:[o_co_financing]]/SUM(Table1[[#This Row],[com_ghg_inventory]:[com_support_needed_and_received]])))</f>
        <v>0</v>
      </c>
      <c r="AN56" s="4" cm="1">
        <f t="array" ref="AN56">IF(Table1[[#This Row],[com_mitigation]]="",0,IF(Table1[[#This Row],[com_undefined]:[com_undefined]]=1,0,Table1[[#This Row],[o_co_financing]:[o_co_financing]]/SUM(Table1[[#This Row],[com_ghg_inventory]:[com_support_needed_and_received]])))</f>
        <v>0</v>
      </c>
      <c r="AO56" s="4" cm="1">
        <f t="array" ref="AO56">IF(Table1[[#This Row],[com_climate_change_impacts_and_adaptation]]="",0,IF(Table1[[#This Row],[com_undefined]:[com_undefined]]=1,0,Table1[[#This Row],[o_co_financing]:[o_co_financing]]/SUM(Table1[[#This Row],[com_ghg_inventory]:[com_support_needed_and_received]])))</f>
        <v>0</v>
      </c>
      <c r="AP56" s="4" cm="1">
        <f t="array" ref="AP56">IF(Table1[[#This Row],[com_support_needed_and_received]]="",0,IF(Table1[[#This Row],[com_undefined]:[com_undefined]]=1,0,Table1[[#This Row],[o_co_financing]:[o_co_financing]]/SUM(Table1[[#This Row],[com_ghg_inventory]:[com_support_needed_and_received]])))</f>
        <v>23333.333333333332</v>
      </c>
      <c r="AQ56" s="4">
        <f>IF(Table1[[#This Row],[com_undefined]]=1,Table1[[#This Row],[o_co_financing]],0)</f>
        <v>0</v>
      </c>
      <c r="AR56" s="4" t="str">
        <f>IF(Table1[[#This Row],[o_gef_funding]]=SUM(Table1[[#This Row],[ghg_inventory_gef]:[undefined_gef]]),"Good", "Problem")</f>
        <v>Good</v>
      </c>
      <c r="AS56" s="4" t="str">
        <f>IF(Table1[[#This Row],[o_co_financing]]=SUM(Table1[[#This Row],[ghg_inventory_co_finance]:[undefined_co_finance]]),"Good", "Problem")</f>
        <v>Good</v>
      </c>
    </row>
    <row r="57" spans="1:45">
      <c r="A57" s="11">
        <v>7</v>
      </c>
      <c r="B57" t="s">
        <v>31</v>
      </c>
      <c r="C57" t="str">
        <f>VLOOKUP(Table1[[#This Row],[pif_id]], Table7[#All],2,FALSE)</f>
        <v>Asia</v>
      </c>
      <c r="D57" t="str">
        <f>VLOOKUP(Table1[[#This Row],[pif_id]], Table7[#All],3,FALSE)</f>
        <v>FAO</v>
      </c>
      <c r="E57" t="str">
        <f>VLOOKUP(Table1[[#This Row],[pif_id]], Table7[#All],4,FALSE)</f>
        <v>2017</v>
      </c>
      <c r="F57" t="e">
        <f>VLOOKUP(Table1[[#This Row],[pif_id]], Table7[#All],5,FALSE)</f>
        <v>#REF!</v>
      </c>
      <c r="G57">
        <v>15</v>
      </c>
      <c r="H57" t="s">
        <v>210</v>
      </c>
      <c r="M57">
        <f>IF(SUM(Table1[[#This Row],[c_ghg_inventory]:[c_support_needed_and_received]])=0,1,"")</f>
        <v>1</v>
      </c>
      <c r="N57" s="6">
        <v>229289</v>
      </c>
      <c r="O57" s="6">
        <v>1160000</v>
      </c>
      <c r="P57" s="6">
        <f>N57/SUM(Table1[[#This Row],[c_ghg_inventory]:[c_undefined]])</f>
        <v>229289</v>
      </c>
      <c r="Q57" s="6">
        <f>O57/SUM(Table1[[#This Row],[c_ghg_inventory]:[c_undefined]])</f>
        <v>1160000</v>
      </c>
      <c r="R57">
        <v>54</v>
      </c>
      <c r="S57" t="s">
        <v>211</v>
      </c>
      <c r="X57" s="4">
        <f>IF(SUM(Table1[[#This Row],[o_ghg_inventory ]:[o_support_needed_and_received]])=0,1,"")</f>
        <v>1</v>
      </c>
      <c r="Y57" s="10">
        <v>32755.571428571428</v>
      </c>
      <c r="Z57" s="10">
        <v>165714.28571428571</v>
      </c>
      <c r="AA57" s="5">
        <f>Table1[[#This Row],[o_gef_funding]]/SUM(Table1[[#This Row],[o_ghg_inventory ]:[o_undefined]])</f>
        <v>32755.571428571428</v>
      </c>
      <c r="AB57" s="5">
        <f>Table1[[#This Row],[o_co_financing]]/SUM(Table1[[#This Row],[o_ghg_inventory ]:[o_undefined]])</f>
        <v>165714.28571428571</v>
      </c>
      <c r="AC57" s="4" t="str" cm="1">
        <f t="array" ref="AC57">IF(Table1[[#This Row],[o_ghg_inventory ]]="",IF(AND(Table1[[#This Row],[o_undefined]:[o_undefined]]=1,Table1[[#This Row],[c_ghg_inventory]]=1),1,""),1)</f>
        <v/>
      </c>
      <c r="AD57" s="4" t="str" cm="1">
        <f t="array" ref="AD57">IF(Table1[[#This Row],[o_mitigation ]]="",IF(AND(Table1[[#This Row],[o_undefined]:[o_undefined]]=1,Table1[[#This Row],[c_mitigation]]=1),1,""),1)</f>
        <v/>
      </c>
      <c r="AE57" s="4" t="str" cm="1">
        <f t="array" ref="AE57">IF(Table1[[#This Row],[o_climate_change_impacts_and_adaptation ]]="",IF(AND(Table1[[#This Row],[o_undefined]:[o_undefined]]=1,Table1[[#This Row],[c_climate_change_impacts_and_adaptation]]=1),1,""),1)</f>
        <v/>
      </c>
      <c r="AF57" s="4" t="str" cm="1">
        <f t="array" ref="AF57">IF(Table1[[#This Row],[o_support_needed_and_received]]="",IF(AND(Table1[[#This Row],[o_undefined]:[o_undefined]]=1,Table1[[#This Row],[c_support_needed_and_received]]=1),1,""),1)</f>
        <v/>
      </c>
      <c r="AG57" s="4">
        <f>IF(SUM(Table1[[#This Row],[com_ghg_inventory]:[com_support_needed_and_received]])=0,1,"")</f>
        <v>1</v>
      </c>
      <c r="AH57" s="4" cm="1">
        <f t="array" ref="AH57">IF(Table1[[#This Row],[com_ghg_inventory]]="",0,IF(Table1[[#This Row],[com_undefined]:[com_undefined]]=1,0,Table1[[#This Row],[o_gef_funding]:[o_gef_funding]]/SUM(Table1[[#This Row],[com_ghg_inventory]:[com_support_needed_and_received]])))</f>
        <v>0</v>
      </c>
      <c r="AI57" s="4" cm="1">
        <f t="array" ref="AI57">IF(Table1[[#This Row],[com_mitigation]]="",0,IF(Table1[[#This Row],[com_undefined]:[com_undefined]]=1,0,Table1[[#This Row],[o_gef_funding]:[o_gef_funding]]/SUM(Table1[[#This Row],[com_ghg_inventory]:[com_support_needed_and_received]])))</f>
        <v>0</v>
      </c>
      <c r="AJ57" s="4" cm="1">
        <f t="array" ref="AJ57">IF(Table1[[#This Row],[com_climate_change_impacts_and_adaptation]]="",0,IF(Table1[[#This Row],[com_undefined]:[com_undefined]]=1,0,Table1[[#This Row],[o_gef_funding]:[o_gef_funding]]/SUM(Table1[[#This Row],[com_ghg_inventory]:[com_support_needed_and_received]])))</f>
        <v>0</v>
      </c>
      <c r="AK57" s="4" cm="1">
        <f t="array" ref="AK57">IF(Table1[[#This Row],[com_support_needed_and_received]]="",0,IF(Table1[[#This Row],[com_undefined]:[com_undefined]]=1,0,Table1[[#This Row],[o_gef_funding]:[o_gef_funding]]/SUM(Table1[[#This Row],[com_ghg_inventory]:[com_support_needed_and_received]])))</f>
        <v>0</v>
      </c>
      <c r="AL57" s="4">
        <f>IF(Table1[[#This Row],[com_undefined]]=1,Table1[[#This Row],[o_gef_funding]],0)</f>
        <v>32755.571428571428</v>
      </c>
      <c r="AM57" s="4" cm="1">
        <f t="array" ref="AM57">IF(Table1[[#This Row],[com_ghg_inventory]]="",0,IF(Table1[[#This Row],[com_undefined]:[com_undefined]]=1,0,Table1[[#This Row],[o_co_financing]:[o_co_financing]]/SUM(Table1[[#This Row],[com_ghg_inventory]:[com_support_needed_and_received]])))</f>
        <v>0</v>
      </c>
      <c r="AN57" s="4" cm="1">
        <f t="array" ref="AN57">IF(Table1[[#This Row],[com_mitigation]]="",0,IF(Table1[[#This Row],[com_undefined]:[com_undefined]]=1,0,Table1[[#This Row],[o_co_financing]:[o_co_financing]]/SUM(Table1[[#This Row],[com_ghg_inventory]:[com_support_needed_and_received]])))</f>
        <v>0</v>
      </c>
      <c r="AO57" s="4" cm="1">
        <f t="array" ref="AO57">IF(Table1[[#This Row],[com_climate_change_impacts_and_adaptation]]="",0,IF(Table1[[#This Row],[com_undefined]:[com_undefined]]=1,0,Table1[[#This Row],[o_co_financing]:[o_co_financing]]/SUM(Table1[[#This Row],[com_ghg_inventory]:[com_support_needed_and_received]])))</f>
        <v>0</v>
      </c>
      <c r="AP57" s="4" cm="1">
        <f t="array" ref="AP57">IF(Table1[[#This Row],[com_support_needed_and_received]]="",0,IF(Table1[[#This Row],[com_undefined]:[com_undefined]]=1,0,Table1[[#This Row],[o_co_financing]:[o_co_financing]]/SUM(Table1[[#This Row],[com_ghg_inventory]:[com_support_needed_and_received]])))</f>
        <v>0</v>
      </c>
      <c r="AQ57" s="4">
        <f>IF(Table1[[#This Row],[com_undefined]]=1,Table1[[#This Row],[o_co_financing]],0)</f>
        <v>165714.28571428571</v>
      </c>
      <c r="AR57" s="4" t="str">
        <f>IF(Table1[[#This Row],[o_gef_funding]]=SUM(Table1[[#This Row],[ghg_inventory_gef]:[undefined_gef]]),"Good", "Problem")</f>
        <v>Good</v>
      </c>
      <c r="AS57" s="4" t="str">
        <f>IF(Table1[[#This Row],[o_co_financing]]=SUM(Table1[[#This Row],[ghg_inventory_co_finance]:[undefined_co_finance]]),"Good", "Problem")</f>
        <v>Good</v>
      </c>
    </row>
    <row r="58" spans="1:45">
      <c r="A58" s="11">
        <v>7</v>
      </c>
      <c r="B58" t="s">
        <v>31</v>
      </c>
      <c r="C58" t="str">
        <f>VLOOKUP(Table1[[#This Row],[pif_id]], Table7[#All],2,FALSE)</f>
        <v>Asia</v>
      </c>
      <c r="D58" t="str">
        <f>VLOOKUP(Table1[[#This Row],[pif_id]], Table7[#All],3,FALSE)</f>
        <v>FAO</v>
      </c>
      <c r="E58" t="str">
        <f>VLOOKUP(Table1[[#This Row],[pif_id]], Table7[#All],4,FALSE)</f>
        <v>2017</v>
      </c>
      <c r="F58" t="e">
        <f>VLOOKUP(Table1[[#This Row],[pif_id]], Table7[#All],5,FALSE)</f>
        <v>#REF!</v>
      </c>
      <c r="G58">
        <v>15</v>
      </c>
      <c r="H58" t="s">
        <v>210</v>
      </c>
      <c r="M58">
        <f>IF(SUM(Table1[[#This Row],[c_ghg_inventory]:[c_support_needed_and_received]])=0,1,"")</f>
        <v>1</v>
      </c>
      <c r="N58" s="6">
        <v>229289</v>
      </c>
      <c r="O58" s="6">
        <v>1160000</v>
      </c>
      <c r="P58" s="6">
        <f>N58/SUM(Table1[[#This Row],[c_ghg_inventory]:[c_undefined]])</f>
        <v>229289</v>
      </c>
      <c r="Q58" s="6">
        <f>O58/SUM(Table1[[#This Row],[c_ghg_inventory]:[c_undefined]])</f>
        <v>1160000</v>
      </c>
      <c r="R58">
        <v>55</v>
      </c>
      <c r="S58" t="s">
        <v>212</v>
      </c>
      <c r="U58">
        <v>1</v>
      </c>
      <c r="X58" s="4" t="str">
        <f>IF(SUM(Table1[[#This Row],[o_ghg_inventory ]:[o_support_needed_and_received]])=0,1,"")</f>
        <v/>
      </c>
      <c r="Y58" s="10">
        <v>32755.571428571428</v>
      </c>
      <c r="Z58" s="10">
        <v>165714.28571428571</v>
      </c>
      <c r="AA58" s="5">
        <f>Table1[[#This Row],[o_gef_funding]]/SUM(Table1[[#This Row],[o_ghg_inventory ]:[o_undefined]])</f>
        <v>32755.571428571428</v>
      </c>
      <c r="AB58" s="5">
        <f>Table1[[#This Row],[o_co_financing]]/SUM(Table1[[#This Row],[o_ghg_inventory ]:[o_undefined]])</f>
        <v>165714.28571428571</v>
      </c>
      <c r="AC58" s="4" t="str" cm="1">
        <f t="array" ref="AC58">IF(Table1[[#This Row],[o_ghg_inventory ]]="",IF(AND(Table1[[#This Row],[o_undefined]:[o_undefined]]=1,Table1[[#This Row],[c_ghg_inventory]]=1),1,""),1)</f>
        <v/>
      </c>
      <c r="AD58" s="4" cm="1">
        <f t="array" ref="AD58">IF(Table1[[#This Row],[o_mitigation ]]="",IF(AND(Table1[[#This Row],[o_undefined]:[o_undefined]]=1,Table1[[#This Row],[c_mitigation]]=1),1,""),1)</f>
        <v>1</v>
      </c>
      <c r="AE58" s="4" t="str" cm="1">
        <f t="array" ref="AE58">IF(Table1[[#This Row],[o_climate_change_impacts_and_adaptation ]]="",IF(AND(Table1[[#This Row],[o_undefined]:[o_undefined]]=1,Table1[[#This Row],[c_climate_change_impacts_and_adaptation]]=1),1,""),1)</f>
        <v/>
      </c>
      <c r="AF58" s="4" t="str" cm="1">
        <f t="array" ref="AF58">IF(Table1[[#This Row],[o_support_needed_and_received]]="",IF(AND(Table1[[#This Row],[o_undefined]:[o_undefined]]=1,Table1[[#This Row],[c_support_needed_and_received]]=1),1,""),1)</f>
        <v/>
      </c>
      <c r="AG58" s="4" t="str">
        <f>IF(SUM(Table1[[#This Row],[com_ghg_inventory]:[com_support_needed_and_received]])=0,1,"")</f>
        <v/>
      </c>
      <c r="AH58" s="4" cm="1">
        <f t="array" ref="AH58">IF(Table1[[#This Row],[com_ghg_inventory]]="",0,IF(Table1[[#This Row],[com_undefined]:[com_undefined]]=1,0,Table1[[#This Row],[o_gef_funding]:[o_gef_funding]]/SUM(Table1[[#This Row],[com_ghg_inventory]:[com_support_needed_and_received]])))</f>
        <v>0</v>
      </c>
      <c r="AI58" s="4" cm="1">
        <f t="array" ref="AI58">IF(Table1[[#This Row],[com_mitigation]]="",0,IF(Table1[[#This Row],[com_undefined]:[com_undefined]]=1,0,Table1[[#This Row],[o_gef_funding]:[o_gef_funding]]/SUM(Table1[[#This Row],[com_ghg_inventory]:[com_support_needed_and_received]])))</f>
        <v>32755.571428571428</v>
      </c>
      <c r="AJ58" s="4" cm="1">
        <f t="array" ref="AJ58">IF(Table1[[#This Row],[com_climate_change_impacts_and_adaptation]]="",0,IF(Table1[[#This Row],[com_undefined]:[com_undefined]]=1,0,Table1[[#This Row],[o_gef_funding]:[o_gef_funding]]/SUM(Table1[[#This Row],[com_ghg_inventory]:[com_support_needed_and_received]])))</f>
        <v>0</v>
      </c>
      <c r="AK58" s="4" cm="1">
        <f t="array" ref="AK58">IF(Table1[[#This Row],[com_support_needed_and_received]]="",0,IF(Table1[[#This Row],[com_undefined]:[com_undefined]]=1,0,Table1[[#This Row],[o_gef_funding]:[o_gef_funding]]/SUM(Table1[[#This Row],[com_ghg_inventory]:[com_support_needed_and_received]])))</f>
        <v>0</v>
      </c>
      <c r="AL58" s="4">
        <f>IF(Table1[[#This Row],[com_undefined]]=1,Table1[[#This Row],[o_gef_funding]],0)</f>
        <v>0</v>
      </c>
      <c r="AM58" s="4" cm="1">
        <f t="array" ref="AM58">IF(Table1[[#This Row],[com_ghg_inventory]]="",0,IF(Table1[[#This Row],[com_undefined]:[com_undefined]]=1,0,Table1[[#This Row],[o_co_financing]:[o_co_financing]]/SUM(Table1[[#This Row],[com_ghg_inventory]:[com_support_needed_and_received]])))</f>
        <v>0</v>
      </c>
      <c r="AN58" s="4" cm="1">
        <f t="array" ref="AN58">IF(Table1[[#This Row],[com_mitigation]]="",0,IF(Table1[[#This Row],[com_undefined]:[com_undefined]]=1,0,Table1[[#This Row],[o_co_financing]:[o_co_financing]]/SUM(Table1[[#This Row],[com_ghg_inventory]:[com_support_needed_and_received]])))</f>
        <v>165714.28571428571</v>
      </c>
      <c r="AO58" s="4" cm="1">
        <f t="array" ref="AO58">IF(Table1[[#This Row],[com_climate_change_impacts_and_adaptation]]="",0,IF(Table1[[#This Row],[com_undefined]:[com_undefined]]=1,0,Table1[[#This Row],[o_co_financing]:[o_co_financing]]/SUM(Table1[[#This Row],[com_ghg_inventory]:[com_support_needed_and_received]])))</f>
        <v>0</v>
      </c>
      <c r="AP58" s="4" cm="1">
        <f t="array" ref="AP58">IF(Table1[[#This Row],[com_support_needed_and_received]]="",0,IF(Table1[[#This Row],[com_undefined]:[com_undefined]]=1,0,Table1[[#This Row],[o_co_financing]:[o_co_financing]]/SUM(Table1[[#This Row],[com_ghg_inventory]:[com_support_needed_and_received]])))</f>
        <v>0</v>
      </c>
      <c r="AQ58" s="4">
        <f>IF(Table1[[#This Row],[com_undefined]]=1,Table1[[#This Row],[o_co_financing]],0)</f>
        <v>0</v>
      </c>
      <c r="AR58" s="4" t="str">
        <f>IF(Table1[[#This Row],[o_gef_funding]]=SUM(Table1[[#This Row],[ghg_inventory_gef]:[undefined_gef]]),"Good", "Problem")</f>
        <v>Good</v>
      </c>
      <c r="AS58" s="4" t="str">
        <f>IF(Table1[[#This Row],[o_co_financing]]=SUM(Table1[[#This Row],[ghg_inventory_co_finance]:[undefined_co_finance]]),"Good", "Problem")</f>
        <v>Good</v>
      </c>
    </row>
    <row r="59" spans="1:45">
      <c r="A59" s="11">
        <v>7</v>
      </c>
      <c r="B59" t="s">
        <v>31</v>
      </c>
      <c r="C59" t="str">
        <f>VLOOKUP(Table1[[#This Row],[pif_id]], Table7[#All],2,FALSE)</f>
        <v>Asia</v>
      </c>
      <c r="D59" t="str">
        <f>VLOOKUP(Table1[[#This Row],[pif_id]], Table7[#All],3,FALSE)</f>
        <v>FAO</v>
      </c>
      <c r="E59" t="str">
        <f>VLOOKUP(Table1[[#This Row],[pif_id]], Table7[#All],4,FALSE)</f>
        <v>2017</v>
      </c>
      <c r="F59" t="e">
        <f>VLOOKUP(Table1[[#This Row],[pif_id]], Table7[#All],5,FALSE)</f>
        <v>#REF!</v>
      </c>
      <c r="G59">
        <v>15</v>
      </c>
      <c r="H59" t="s">
        <v>210</v>
      </c>
      <c r="M59">
        <f>IF(SUM(Table1[[#This Row],[c_ghg_inventory]:[c_support_needed_and_received]])=0,1,"")</f>
        <v>1</v>
      </c>
      <c r="N59" s="6">
        <v>229289</v>
      </c>
      <c r="O59" s="6">
        <v>1160000</v>
      </c>
      <c r="P59" s="6">
        <f>N59/SUM(Table1[[#This Row],[c_ghg_inventory]:[c_undefined]])</f>
        <v>229289</v>
      </c>
      <c r="Q59" s="6">
        <f>O59/SUM(Table1[[#This Row],[c_ghg_inventory]:[c_undefined]])</f>
        <v>1160000</v>
      </c>
      <c r="R59">
        <v>56</v>
      </c>
      <c r="S59" t="s">
        <v>213</v>
      </c>
      <c r="U59">
        <v>1</v>
      </c>
      <c r="X59" s="4" t="str">
        <f>IF(SUM(Table1[[#This Row],[o_ghg_inventory ]:[o_support_needed_and_received]])=0,1,"")</f>
        <v/>
      </c>
      <c r="Y59" s="10">
        <v>32755.571428571428</v>
      </c>
      <c r="Z59" s="10">
        <v>165714.28571428571</v>
      </c>
      <c r="AA59" s="5">
        <f>Table1[[#This Row],[o_gef_funding]]/SUM(Table1[[#This Row],[o_ghg_inventory ]:[o_undefined]])</f>
        <v>32755.571428571428</v>
      </c>
      <c r="AB59" s="5">
        <f>Table1[[#This Row],[o_co_financing]]/SUM(Table1[[#This Row],[o_ghg_inventory ]:[o_undefined]])</f>
        <v>165714.28571428571</v>
      </c>
      <c r="AC59" s="4" t="str" cm="1">
        <f t="array" ref="AC59">IF(Table1[[#This Row],[o_ghg_inventory ]]="",IF(AND(Table1[[#This Row],[o_undefined]:[o_undefined]]=1,Table1[[#This Row],[c_ghg_inventory]]=1),1,""),1)</f>
        <v/>
      </c>
      <c r="AD59" s="4" cm="1">
        <f t="array" ref="AD59">IF(Table1[[#This Row],[o_mitigation ]]="",IF(AND(Table1[[#This Row],[o_undefined]:[o_undefined]]=1,Table1[[#This Row],[c_mitigation]]=1),1,""),1)</f>
        <v>1</v>
      </c>
      <c r="AE59" s="4" t="str" cm="1">
        <f t="array" ref="AE59">IF(Table1[[#This Row],[o_climate_change_impacts_and_adaptation ]]="",IF(AND(Table1[[#This Row],[o_undefined]:[o_undefined]]=1,Table1[[#This Row],[c_climate_change_impacts_and_adaptation]]=1),1,""),1)</f>
        <v/>
      </c>
      <c r="AF59" s="4" t="str" cm="1">
        <f t="array" ref="AF59">IF(Table1[[#This Row],[o_support_needed_and_received]]="",IF(AND(Table1[[#This Row],[o_undefined]:[o_undefined]]=1,Table1[[#This Row],[c_support_needed_and_received]]=1),1,""),1)</f>
        <v/>
      </c>
      <c r="AG59" s="4" t="str">
        <f>IF(SUM(Table1[[#This Row],[com_ghg_inventory]:[com_support_needed_and_received]])=0,1,"")</f>
        <v/>
      </c>
      <c r="AH59" s="4" cm="1">
        <f t="array" ref="AH59">IF(Table1[[#This Row],[com_ghg_inventory]]="",0,IF(Table1[[#This Row],[com_undefined]:[com_undefined]]=1,0,Table1[[#This Row],[o_gef_funding]:[o_gef_funding]]/SUM(Table1[[#This Row],[com_ghg_inventory]:[com_support_needed_and_received]])))</f>
        <v>0</v>
      </c>
      <c r="AI59" s="4" cm="1">
        <f t="array" ref="AI59">IF(Table1[[#This Row],[com_mitigation]]="",0,IF(Table1[[#This Row],[com_undefined]:[com_undefined]]=1,0,Table1[[#This Row],[o_gef_funding]:[o_gef_funding]]/SUM(Table1[[#This Row],[com_ghg_inventory]:[com_support_needed_and_received]])))</f>
        <v>32755.571428571428</v>
      </c>
      <c r="AJ59" s="4" cm="1">
        <f t="array" ref="AJ59">IF(Table1[[#This Row],[com_climate_change_impacts_and_adaptation]]="",0,IF(Table1[[#This Row],[com_undefined]:[com_undefined]]=1,0,Table1[[#This Row],[o_gef_funding]:[o_gef_funding]]/SUM(Table1[[#This Row],[com_ghg_inventory]:[com_support_needed_and_received]])))</f>
        <v>0</v>
      </c>
      <c r="AK59" s="4" cm="1">
        <f t="array" ref="AK59">IF(Table1[[#This Row],[com_support_needed_and_received]]="",0,IF(Table1[[#This Row],[com_undefined]:[com_undefined]]=1,0,Table1[[#This Row],[o_gef_funding]:[o_gef_funding]]/SUM(Table1[[#This Row],[com_ghg_inventory]:[com_support_needed_and_received]])))</f>
        <v>0</v>
      </c>
      <c r="AL59" s="4">
        <f>IF(Table1[[#This Row],[com_undefined]]=1,Table1[[#This Row],[o_gef_funding]],0)</f>
        <v>0</v>
      </c>
      <c r="AM59" s="4" cm="1">
        <f t="array" ref="AM59">IF(Table1[[#This Row],[com_ghg_inventory]]="",0,IF(Table1[[#This Row],[com_undefined]:[com_undefined]]=1,0,Table1[[#This Row],[o_co_financing]:[o_co_financing]]/SUM(Table1[[#This Row],[com_ghg_inventory]:[com_support_needed_and_received]])))</f>
        <v>0</v>
      </c>
      <c r="AN59" s="4" cm="1">
        <f t="array" ref="AN59">IF(Table1[[#This Row],[com_mitigation]]="",0,IF(Table1[[#This Row],[com_undefined]:[com_undefined]]=1,0,Table1[[#This Row],[o_co_financing]:[o_co_financing]]/SUM(Table1[[#This Row],[com_ghg_inventory]:[com_support_needed_and_received]])))</f>
        <v>165714.28571428571</v>
      </c>
      <c r="AO59" s="4" cm="1">
        <f t="array" ref="AO59">IF(Table1[[#This Row],[com_climate_change_impacts_and_adaptation]]="",0,IF(Table1[[#This Row],[com_undefined]:[com_undefined]]=1,0,Table1[[#This Row],[o_co_financing]:[o_co_financing]]/SUM(Table1[[#This Row],[com_ghg_inventory]:[com_support_needed_and_received]])))</f>
        <v>0</v>
      </c>
      <c r="AP59" s="4" cm="1">
        <f t="array" ref="AP59">IF(Table1[[#This Row],[com_support_needed_and_received]]="",0,IF(Table1[[#This Row],[com_undefined]:[com_undefined]]=1,0,Table1[[#This Row],[o_co_financing]:[o_co_financing]]/SUM(Table1[[#This Row],[com_ghg_inventory]:[com_support_needed_and_received]])))</f>
        <v>0</v>
      </c>
      <c r="AQ59" s="4">
        <f>IF(Table1[[#This Row],[com_undefined]]=1,Table1[[#This Row],[o_co_financing]],0)</f>
        <v>0</v>
      </c>
      <c r="AR59" s="4" t="str">
        <f>IF(Table1[[#This Row],[o_gef_funding]]=SUM(Table1[[#This Row],[ghg_inventory_gef]:[undefined_gef]]),"Good", "Problem")</f>
        <v>Good</v>
      </c>
      <c r="AS59" s="4" t="str">
        <f>IF(Table1[[#This Row],[o_co_financing]]=SUM(Table1[[#This Row],[ghg_inventory_co_finance]:[undefined_co_finance]]),"Good", "Problem")</f>
        <v>Good</v>
      </c>
    </row>
    <row r="60" spans="1:45">
      <c r="A60" s="11">
        <v>7</v>
      </c>
      <c r="B60" t="s">
        <v>31</v>
      </c>
      <c r="C60" t="str">
        <f>VLOOKUP(Table1[[#This Row],[pif_id]], Table7[#All],2,FALSE)</f>
        <v>Asia</v>
      </c>
      <c r="D60" t="str">
        <f>VLOOKUP(Table1[[#This Row],[pif_id]], Table7[#All],3,FALSE)</f>
        <v>FAO</v>
      </c>
      <c r="E60" t="str">
        <f>VLOOKUP(Table1[[#This Row],[pif_id]], Table7[#All],4,FALSE)</f>
        <v>2017</v>
      </c>
      <c r="F60" t="e">
        <f>VLOOKUP(Table1[[#This Row],[pif_id]], Table7[#All],5,FALSE)</f>
        <v>#REF!</v>
      </c>
      <c r="G60">
        <v>15</v>
      </c>
      <c r="H60" t="s">
        <v>210</v>
      </c>
      <c r="M60">
        <f>IF(SUM(Table1[[#This Row],[c_ghg_inventory]:[c_support_needed_and_received]])=0,1,"")</f>
        <v>1</v>
      </c>
      <c r="N60" s="6">
        <v>229289</v>
      </c>
      <c r="O60" s="6">
        <v>1160000</v>
      </c>
      <c r="P60" s="6">
        <f>N60/SUM(Table1[[#This Row],[c_ghg_inventory]:[c_undefined]])</f>
        <v>229289</v>
      </c>
      <c r="Q60" s="6">
        <f>O60/SUM(Table1[[#This Row],[c_ghg_inventory]:[c_undefined]])</f>
        <v>1160000</v>
      </c>
      <c r="R60">
        <v>57</v>
      </c>
      <c r="S60" t="s">
        <v>214</v>
      </c>
      <c r="X60" s="4">
        <f>IF(SUM(Table1[[#This Row],[o_ghg_inventory ]:[o_support_needed_and_received]])=0,1,"")</f>
        <v>1</v>
      </c>
      <c r="Y60" s="10">
        <v>32755.571428571428</v>
      </c>
      <c r="Z60" s="10">
        <v>165714.28571428571</v>
      </c>
      <c r="AA60" s="5">
        <f>Table1[[#This Row],[o_gef_funding]]/SUM(Table1[[#This Row],[o_ghg_inventory ]:[o_undefined]])</f>
        <v>32755.571428571428</v>
      </c>
      <c r="AB60" s="5">
        <f>Table1[[#This Row],[o_co_financing]]/SUM(Table1[[#This Row],[o_ghg_inventory ]:[o_undefined]])</f>
        <v>165714.28571428571</v>
      </c>
      <c r="AC60" s="4" t="str" cm="1">
        <f t="array" ref="AC60">IF(Table1[[#This Row],[o_ghg_inventory ]]="",IF(AND(Table1[[#This Row],[o_undefined]:[o_undefined]]=1,Table1[[#This Row],[c_ghg_inventory]]=1),1,""),1)</f>
        <v/>
      </c>
      <c r="AD60" s="4" t="str" cm="1">
        <f t="array" ref="AD60">IF(Table1[[#This Row],[o_mitigation ]]="",IF(AND(Table1[[#This Row],[o_undefined]:[o_undefined]]=1,Table1[[#This Row],[c_mitigation]]=1),1,""),1)</f>
        <v/>
      </c>
      <c r="AE60" s="4" t="str" cm="1">
        <f t="array" ref="AE60">IF(Table1[[#This Row],[o_climate_change_impacts_and_adaptation ]]="",IF(AND(Table1[[#This Row],[o_undefined]:[o_undefined]]=1,Table1[[#This Row],[c_climate_change_impacts_and_adaptation]]=1),1,""),1)</f>
        <v/>
      </c>
      <c r="AF60" s="4" t="str" cm="1">
        <f t="array" ref="AF60">IF(Table1[[#This Row],[o_support_needed_and_received]]="",IF(AND(Table1[[#This Row],[o_undefined]:[o_undefined]]=1,Table1[[#This Row],[c_support_needed_and_received]]=1),1,""),1)</f>
        <v/>
      </c>
      <c r="AG60" s="4">
        <f>IF(SUM(Table1[[#This Row],[com_ghg_inventory]:[com_support_needed_and_received]])=0,1,"")</f>
        <v>1</v>
      </c>
      <c r="AH60" s="4" cm="1">
        <f t="array" ref="AH60">IF(Table1[[#This Row],[com_ghg_inventory]]="",0,IF(Table1[[#This Row],[com_undefined]:[com_undefined]]=1,0,Table1[[#This Row],[o_gef_funding]:[o_gef_funding]]/SUM(Table1[[#This Row],[com_ghg_inventory]:[com_support_needed_and_received]])))</f>
        <v>0</v>
      </c>
      <c r="AI60" s="4" cm="1">
        <f t="array" ref="AI60">IF(Table1[[#This Row],[com_mitigation]]="",0,IF(Table1[[#This Row],[com_undefined]:[com_undefined]]=1,0,Table1[[#This Row],[o_gef_funding]:[o_gef_funding]]/SUM(Table1[[#This Row],[com_ghg_inventory]:[com_support_needed_and_received]])))</f>
        <v>0</v>
      </c>
      <c r="AJ60" s="4" cm="1">
        <f t="array" ref="AJ60">IF(Table1[[#This Row],[com_climate_change_impacts_and_adaptation]]="",0,IF(Table1[[#This Row],[com_undefined]:[com_undefined]]=1,0,Table1[[#This Row],[o_gef_funding]:[o_gef_funding]]/SUM(Table1[[#This Row],[com_ghg_inventory]:[com_support_needed_and_received]])))</f>
        <v>0</v>
      </c>
      <c r="AK60" s="4" cm="1">
        <f t="array" ref="AK60">IF(Table1[[#This Row],[com_support_needed_and_received]]="",0,IF(Table1[[#This Row],[com_undefined]:[com_undefined]]=1,0,Table1[[#This Row],[o_gef_funding]:[o_gef_funding]]/SUM(Table1[[#This Row],[com_ghg_inventory]:[com_support_needed_and_received]])))</f>
        <v>0</v>
      </c>
      <c r="AL60" s="4">
        <f>IF(Table1[[#This Row],[com_undefined]]=1,Table1[[#This Row],[o_gef_funding]],0)</f>
        <v>32755.571428571428</v>
      </c>
      <c r="AM60" s="4" cm="1">
        <f t="array" ref="AM60">IF(Table1[[#This Row],[com_ghg_inventory]]="",0,IF(Table1[[#This Row],[com_undefined]:[com_undefined]]=1,0,Table1[[#This Row],[o_co_financing]:[o_co_financing]]/SUM(Table1[[#This Row],[com_ghg_inventory]:[com_support_needed_and_received]])))</f>
        <v>0</v>
      </c>
      <c r="AN60" s="4" cm="1">
        <f t="array" ref="AN60">IF(Table1[[#This Row],[com_mitigation]]="",0,IF(Table1[[#This Row],[com_undefined]:[com_undefined]]=1,0,Table1[[#This Row],[o_co_financing]:[o_co_financing]]/SUM(Table1[[#This Row],[com_ghg_inventory]:[com_support_needed_and_received]])))</f>
        <v>0</v>
      </c>
      <c r="AO60" s="4" cm="1">
        <f t="array" ref="AO60">IF(Table1[[#This Row],[com_climate_change_impacts_and_adaptation]]="",0,IF(Table1[[#This Row],[com_undefined]:[com_undefined]]=1,0,Table1[[#This Row],[o_co_financing]:[o_co_financing]]/SUM(Table1[[#This Row],[com_ghg_inventory]:[com_support_needed_and_received]])))</f>
        <v>0</v>
      </c>
      <c r="AP60" s="4" cm="1">
        <f t="array" ref="AP60">IF(Table1[[#This Row],[com_support_needed_and_received]]="",0,IF(Table1[[#This Row],[com_undefined]:[com_undefined]]=1,0,Table1[[#This Row],[o_co_financing]:[o_co_financing]]/SUM(Table1[[#This Row],[com_ghg_inventory]:[com_support_needed_and_received]])))</f>
        <v>0</v>
      </c>
      <c r="AQ60" s="4">
        <f>IF(Table1[[#This Row],[com_undefined]]=1,Table1[[#This Row],[o_co_financing]],0)</f>
        <v>165714.28571428571</v>
      </c>
      <c r="AR60" s="4" t="str">
        <f>IF(Table1[[#This Row],[o_gef_funding]]=SUM(Table1[[#This Row],[ghg_inventory_gef]:[undefined_gef]]),"Good", "Problem")</f>
        <v>Good</v>
      </c>
      <c r="AS60" s="4" t="str">
        <f>IF(Table1[[#This Row],[o_co_financing]]=SUM(Table1[[#This Row],[ghg_inventory_co_finance]:[undefined_co_finance]]),"Good", "Problem")</f>
        <v>Good</v>
      </c>
    </row>
    <row r="61" spans="1:45">
      <c r="A61" s="11">
        <v>7</v>
      </c>
      <c r="B61" t="s">
        <v>31</v>
      </c>
      <c r="C61" t="str">
        <f>VLOOKUP(Table1[[#This Row],[pif_id]], Table7[#All],2,FALSE)</f>
        <v>Asia</v>
      </c>
      <c r="D61" t="str">
        <f>VLOOKUP(Table1[[#This Row],[pif_id]], Table7[#All],3,FALSE)</f>
        <v>FAO</v>
      </c>
      <c r="E61" t="str">
        <f>VLOOKUP(Table1[[#This Row],[pif_id]], Table7[#All],4,FALSE)</f>
        <v>2017</v>
      </c>
      <c r="F61" t="e">
        <f>VLOOKUP(Table1[[#This Row],[pif_id]], Table7[#All],5,FALSE)</f>
        <v>#REF!</v>
      </c>
      <c r="G61">
        <v>15</v>
      </c>
      <c r="H61" t="s">
        <v>210</v>
      </c>
      <c r="M61">
        <f>IF(SUM(Table1[[#This Row],[c_ghg_inventory]:[c_support_needed_and_received]])=0,1,"")</f>
        <v>1</v>
      </c>
      <c r="N61" s="6">
        <v>229289</v>
      </c>
      <c r="O61" s="6">
        <v>1160000</v>
      </c>
      <c r="P61" s="6">
        <f>N61/SUM(Table1[[#This Row],[c_ghg_inventory]:[c_undefined]])</f>
        <v>229289</v>
      </c>
      <c r="Q61" s="6">
        <f>O61/SUM(Table1[[#This Row],[c_ghg_inventory]:[c_undefined]])</f>
        <v>1160000</v>
      </c>
      <c r="R61">
        <v>58</v>
      </c>
      <c r="S61" t="s">
        <v>215</v>
      </c>
      <c r="X61" s="4">
        <f>IF(SUM(Table1[[#This Row],[o_ghg_inventory ]:[o_support_needed_and_received]])=0,1,"")</f>
        <v>1</v>
      </c>
      <c r="Y61" s="10">
        <v>32755.571428571428</v>
      </c>
      <c r="Z61" s="10">
        <v>165714.28571428571</v>
      </c>
      <c r="AA61" s="5">
        <f>Table1[[#This Row],[o_gef_funding]]/SUM(Table1[[#This Row],[o_ghg_inventory ]:[o_undefined]])</f>
        <v>32755.571428571428</v>
      </c>
      <c r="AB61" s="5">
        <f>Table1[[#This Row],[o_co_financing]]/SUM(Table1[[#This Row],[o_ghg_inventory ]:[o_undefined]])</f>
        <v>165714.28571428571</v>
      </c>
      <c r="AC61" s="4" t="str" cm="1">
        <f t="array" ref="AC61">IF(Table1[[#This Row],[o_ghg_inventory ]]="",IF(AND(Table1[[#This Row],[o_undefined]:[o_undefined]]=1,Table1[[#This Row],[c_ghg_inventory]]=1),1,""),1)</f>
        <v/>
      </c>
      <c r="AD61" s="4" t="str" cm="1">
        <f t="array" ref="AD61">IF(Table1[[#This Row],[o_mitigation ]]="",IF(AND(Table1[[#This Row],[o_undefined]:[o_undefined]]=1,Table1[[#This Row],[c_mitigation]]=1),1,""),1)</f>
        <v/>
      </c>
      <c r="AE61" s="4" t="str" cm="1">
        <f t="array" ref="AE61">IF(Table1[[#This Row],[o_climate_change_impacts_and_adaptation ]]="",IF(AND(Table1[[#This Row],[o_undefined]:[o_undefined]]=1,Table1[[#This Row],[c_climate_change_impacts_and_adaptation]]=1),1,""),1)</f>
        <v/>
      </c>
      <c r="AF61" s="4" t="str" cm="1">
        <f t="array" ref="AF61">IF(Table1[[#This Row],[o_support_needed_and_received]]="",IF(AND(Table1[[#This Row],[o_undefined]:[o_undefined]]=1,Table1[[#This Row],[c_support_needed_and_received]]=1),1,""),1)</f>
        <v/>
      </c>
      <c r="AG61" s="4">
        <f>IF(SUM(Table1[[#This Row],[com_ghg_inventory]:[com_support_needed_and_received]])=0,1,"")</f>
        <v>1</v>
      </c>
      <c r="AH61" s="4" cm="1">
        <f t="array" ref="AH61">IF(Table1[[#This Row],[com_ghg_inventory]]="",0,IF(Table1[[#This Row],[com_undefined]:[com_undefined]]=1,0,Table1[[#This Row],[o_gef_funding]:[o_gef_funding]]/SUM(Table1[[#This Row],[com_ghg_inventory]:[com_support_needed_and_received]])))</f>
        <v>0</v>
      </c>
      <c r="AI61" s="4" cm="1">
        <f t="array" ref="AI61">IF(Table1[[#This Row],[com_mitigation]]="",0,IF(Table1[[#This Row],[com_undefined]:[com_undefined]]=1,0,Table1[[#This Row],[o_gef_funding]:[o_gef_funding]]/SUM(Table1[[#This Row],[com_ghg_inventory]:[com_support_needed_and_received]])))</f>
        <v>0</v>
      </c>
      <c r="AJ61" s="4" cm="1">
        <f t="array" ref="AJ61">IF(Table1[[#This Row],[com_climate_change_impacts_and_adaptation]]="",0,IF(Table1[[#This Row],[com_undefined]:[com_undefined]]=1,0,Table1[[#This Row],[o_gef_funding]:[o_gef_funding]]/SUM(Table1[[#This Row],[com_ghg_inventory]:[com_support_needed_and_received]])))</f>
        <v>0</v>
      </c>
      <c r="AK61" s="4" cm="1">
        <f t="array" ref="AK61">IF(Table1[[#This Row],[com_support_needed_and_received]]="",0,IF(Table1[[#This Row],[com_undefined]:[com_undefined]]=1,0,Table1[[#This Row],[o_gef_funding]:[o_gef_funding]]/SUM(Table1[[#This Row],[com_ghg_inventory]:[com_support_needed_and_received]])))</f>
        <v>0</v>
      </c>
      <c r="AL61" s="4">
        <f>IF(Table1[[#This Row],[com_undefined]]=1,Table1[[#This Row],[o_gef_funding]],0)</f>
        <v>32755.571428571428</v>
      </c>
      <c r="AM61" s="4" cm="1">
        <f t="array" ref="AM61">IF(Table1[[#This Row],[com_ghg_inventory]]="",0,IF(Table1[[#This Row],[com_undefined]:[com_undefined]]=1,0,Table1[[#This Row],[o_co_financing]:[o_co_financing]]/SUM(Table1[[#This Row],[com_ghg_inventory]:[com_support_needed_and_received]])))</f>
        <v>0</v>
      </c>
      <c r="AN61" s="4" cm="1">
        <f t="array" ref="AN61">IF(Table1[[#This Row],[com_mitigation]]="",0,IF(Table1[[#This Row],[com_undefined]:[com_undefined]]=1,0,Table1[[#This Row],[o_co_financing]:[o_co_financing]]/SUM(Table1[[#This Row],[com_ghg_inventory]:[com_support_needed_and_received]])))</f>
        <v>0</v>
      </c>
      <c r="AO61" s="4" cm="1">
        <f t="array" ref="AO61">IF(Table1[[#This Row],[com_climate_change_impacts_and_adaptation]]="",0,IF(Table1[[#This Row],[com_undefined]:[com_undefined]]=1,0,Table1[[#This Row],[o_co_financing]:[o_co_financing]]/SUM(Table1[[#This Row],[com_ghg_inventory]:[com_support_needed_and_received]])))</f>
        <v>0</v>
      </c>
      <c r="AP61" s="4" cm="1">
        <f t="array" ref="AP61">IF(Table1[[#This Row],[com_support_needed_and_received]]="",0,IF(Table1[[#This Row],[com_undefined]:[com_undefined]]=1,0,Table1[[#This Row],[o_co_financing]:[o_co_financing]]/SUM(Table1[[#This Row],[com_ghg_inventory]:[com_support_needed_and_received]])))</f>
        <v>0</v>
      </c>
      <c r="AQ61" s="4">
        <f>IF(Table1[[#This Row],[com_undefined]]=1,Table1[[#This Row],[o_co_financing]],0)</f>
        <v>165714.28571428571</v>
      </c>
      <c r="AR61" s="4" t="str">
        <f>IF(Table1[[#This Row],[o_gef_funding]]=SUM(Table1[[#This Row],[ghg_inventory_gef]:[undefined_gef]]),"Good", "Problem")</f>
        <v>Good</v>
      </c>
      <c r="AS61" s="4" t="str">
        <f>IF(Table1[[#This Row],[o_co_financing]]=SUM(Table1[[#This Row],[ghg_inventory_co_finance]:[undefined_co_finance]]),"Good", "Problem")</f>
        <v>Good</v>
      </c>
    </row>
    <row r="62" spans="1:45">
      <c r="A62" s="11">
        <v>7</v>
      </c>
      <c r="B62" t="s">
        <v>31</v>
      </c>
      <c r="C62" t="str">
        <f>VLOOKUP(Table1[[#This Row],[pif_id]], Table7[#All],2,FALSE)</f>
        <v>Asia</v>
      </c>
      <c r="D62" t="str">
        <f>VLOOKUP(Table1[[#This Row],[pif_id]], Table7[#All],3,FALSE)</f>
        <v>FAO</v>
      </c>
      <c r="E62" t="str">
        <f>VLOOKUP(Table1[[#This Row],[pif_id]], Table7[#All],4,FALSE)</f>
        <v>2017</v>
      </c>
      <c r="F62" t="e">
        <f>VLOOKUP(Table1[[#This Row],[pif_id]], Table7[#All],5,FALSE)</f>
        <v>#REF!</v>
      </c>
      <c r="G62">
        <v>15</v>
      </c>
      <c r="H62" t="s">
        <v>210</v>
      </c>
      <c r="M62">
        <f>IF(SUM(Table1[[#This Row],[c_ghg_inventory]:[c_support_needed_and_received]])=0,1,"")</f>
        <v>1</v>
      </c>
      <c r="N62" s="6">
        <v>229289</v>
      </c>
      <c r="O62" s="6">
        <v>1160000</v>
      </c>
      <c r="P62" s="6">
        <f>N62/SUM(Table1[[#This Row],[c_ghg_inventory]:[c_undefined]])</f>
        <v>229289</v>
      </c>
      <c r="Q62" s="6">
        <f>O62/SUM(Table1[[#This Row],[c_ghg_inventory]:[c_undefined]])</f>
        <v>1160000</v>
      </c>
      <c r="R62">
        <v>59</v>
      </c>
      <c r="S62" t="s">
        <v>216</v>
      </c>
      <c r="X62" s="4">
        <f>IF(SUM(Table1[[#This Row],[o_ghg_inventory ]:[o_support_needed_and_received]])=0,1,"")</f>
        <v>1</v>
      </c>
      <c r="Y62" s="10">
        <v>32755.571428571428</v>
      </c>
      <c r="Z62" s="10">
        <v>165714.28571428571</v>
      </c>
      <c r="AA62" s="5">
        <f>Table1[[#This Row],[o_gef_funding]]/SUM(Table1[[#This Row],[o_ghg_inventory ]:[o_undefined]])</f>
        <v>32755.571428571428</v>
      </c>
      <c r="AB62" s="5">
        <f>Table1[[#This Row],[o_co_financing]]/SUM(Table1[[#This Row],[o_ghg_inventory ]:[o_undefined]])</f>
        <v>165714.28571428571</v>
      </c>
      <c r="AC62" s="4" t="str" cm="1">
        <f t="array" ref="AC62">IF(Table1[[#This Row],[o_ghg_inventory ]]="",IF(AND(Table1[[#This Row],[o_undefined]:[o_undefined]]=1,Table1[[#This Row],[c_ghg_inventory]]=1),1,""),1)</f>
        <v/>
      </c>
      <c r="AD62" s="4" t="str" cm="1">
        <f t="array" ref="AD62">IF(Table1[[#This Row],[o_mitigation ]]="",IF(AND(Table1[[#This Row],[o_undefined]:[o_undefined]]=1,Table1[[#This Row],[c_mitigation]]=1),1,""),1)</f>
        <v/>
      </c>
      <c r="AE62" s="4" t="str" cm="1">
        <f t="array" ref="AE62">IF(Table1[[#This Row],[o_climate_change_impacts_and_adaptation ]]="",IF(AND(Table1[[#This Row],[o_undefined]:[o_undefined]]=1,Table1[[#This Row],[c_climate_change_impacts_and_adaptation]]=1),1,""),1)</f>
        <v/>
      </c>
      <c r="AF62" s="4" t="str" cm="1">
        <f t="array" ref="AF62">IF(Table1[[#This Row],[o_support_needed_and_received]]="",IF(AND(Table1[[#This Row],[o_undefined]:[o_undefined]]=1,Table1[[#This Row],[c_support_needed_and_received]]=1),1,""),1)</f>
        <v/>
      </c>
      <c r="AG62" s="4">
        <f>IF(SUM(Table1[[#This Row],[com_ghg_inventory]:[com_support_needed_and_received]])=0,1,"")</f>
        <v>1</v>
      </c>
      <c r="AH62" s="4" cm="1">
        <f t="array" ref="AH62">IF(Table1[[#This Row],[com_ghg_inventory]]="",0,IF(Table1[[#This Row],[com_undefined]:[com_undefined]]=1,0,Table1[[#This Row],[o_gef_funding]:[o_gef_funding]]/SUM(Table1[[#This Row],[com_ghg_inventory]:[com_support_needed_and_received]])))</f>
        <v>0</v>
      </c>
      <c r="AI62" s="4" cm="1">
        <f t="array" ref="AI62">IF(Table1[[#This Row],[com_mitigation]]="",0,IF(Table1[[#This Row],[com_undefined]:[com_undefined]]=1,0,Table1[[#This Row],[o_gef_funding]:[o_gef_funding]]/SUM(Table1[[#This Row],[com_ghg_inventory]:[com_support_needed_and_received]])))</f>
        <v>0</v>
      </c>
      <c r="AJ62" s="4" cm="1">
        <f t="array" ref="AJ62">IF(Table1[[#This Row],[com_climate_change_impacts_and_adaptation]]="",0,IF(Table1[[#This Row],[com_undefined]:[com_undefined]]=1,0,Table1[[#This Row],[o_gef_funding]:[o_gef_funding]]/SUM(Table1[[#This Row],[com_ghg_inventory]:[com_support_needed_and_received]])))</f>
        <v>0</v>
      </c>
      <c r="AK62" s="4" cm="1">
        <f t="array" ref="AK62">IF(Table1[[#This Row],[com_support_needed_and_received]]="",0,IF(Table1[[#This Row],[com_undefined]:[com_undefined]]=1,0,Table1[[#This Row],[o_gef_funding]:[o_gef_funding]]/SUM(Table1[[#This Row],[com_ghg_inventory]:[com_support_needed_and_received]])))</f>
        <v>0</v>
      </c>
      <c r="AL62" s="4">
        <f>IF(Table1[[#This Row],[com_undefined]]=1,Table1[[#This Row],[o_gef_funding]],0)</f>
        <v>32755.571428571428</v>
      </c>
      <c r="AM62" s="4" cm="1">
        <f t="array" ref="AM62">IF(Table1[[#This Row],[com_ghg_inventory]]="",0,IF(Table1[[#This Row],[com_undefined]:[com_undefined]]=1,0,Table1[[#This Row],[o_co_financing]:[o_co_financing]]/SUM(Table1[[#This Row],[com_ghg_inventory]:[com_support_needed_and_received]])))</f>
        <v>0</v>
      </c>
      <c r="AN62" s="4" cm="1">
        <f t="array" ref="AN62">IF(Table1[[#This Row],[com_mitigation]]="",0,IF(Table1[[#This Row],[com_undefined]:[com_undefined]]=1,0,Table1[[#This Row],[o_co_financing]:[o_co_financing]]/SUM(Table1[[#This Row],[com_ghg_inventory]:[com_support_needed_and_received]])))</f>
        <v>0</v>
      </c>
      <c r="AO62" s="4" cm="1">
        <f t="array" ref="AO62">IF(Table1[[#This Row],[com_climate_change_impacts_and_adaptation]]="",0,IF(Table1[[#This Row],[com_undefined]:[com_undefined]]=1,0,Table1[[#This Row],[o_co_financing]:[o_co_financing]]/SUM(Table1[[#This Row],[com_ghg_inventory]:[com_support_needed_and_received]])))</f>
        <v>0</v>
      </c>
      <c r="AP62" s="4" cm="1">
        <f t="array" ref="AP62">IF(Table1[[#This Row],[com_support_needed_and_received]]="",0,IF(Table1[[#This Row],[com_undefined]:[com_undefined]]=1,0,Table1[[#This Row],[o_co_financing]:[o_co_financing]]/SUM(Table1[[#This Row],[com_ghg_inventory]:[com_support_needed_and_received]])))</f>
        <v>0</v>
      </c>
      <c r="AQ62" s="4">
        <f>IF(Table1[[#This Row],[com_undefined]]=1,Table1[[#This Row],[o_co_financing]],0)</f>
        <v>165714.28571428571</v>
      </c>
      <c r="AR62" s="4" t="str">
        <f>IF(Table1[[#This Row],[o_gef_funding]]=SUM(Table1[[#This Row],[ghg_inventory_gef]:[undefined_gef]]),"Good", "Problem")</f>
        <v>Good</v>
      </c>
      <c r="AS62" s="4" t="str">
        <f>IF(Table1[[#This Row],[o_co_financing]]=SUM(Table1[[#This Row],[ghg_inventory_co_finance]:[undefined_co_finance]]),"Good", "Problem")</f>
        <v>Good</v>
      </c>
    </row>
    <row r="63" spans="1:45">
      <c r="A63" s="11">
        <v>7</v>
      </c>
      <c r="B63" t="s">
        <v>31</v>
      </c>
      <c r="C63" t="str">
        <f>VLOOKUP(Table1[[#This Row],[pif_id]], Table7[#All],2,FALSE)</f>
        <v>Asia</v>
      </c>
      <c r="D63" t="str">
        <f>VLOOKUP(Table1[[#This Row],[pif_id]], Table7[#All],3,FALSE)</f>
        <v>FAO</v>
      </c>
      <c r="E63" t="str">
        <f>VLOOKUP(Table1[[#This Row],[pif_id]], Table7[#All],4,FALSE)</f>
        <v>2017</v>
      </c>
      <c r="F63" t="e">
        <f>VLOOKUP(Table1[[#This Row],[pif_id]], Table7[#All],5,FALSE)</f>
        <v>#REF!</v>
      </c>
      <c r="G63">
        <v>15</v>
      </c>
      <c r="H63" t="s">
        <v>210</v>
      </c>
      <c r="M63">
        <f>IF(SUM(Table1[[#This Row],[c_ghg_inventory]:[c_support_needed_and_received]])=0,1,"")</f>
        <v>1</v>
      </c>
      <c r="N63" s="6">
        <v>229289</v>
      </c>
      <c r="O63" s="6">
        <v>1160000</v>
      </c>
      <c r="P63" s="6">
        <f>N63/SUM(Table1[[#This Row],[c_ghg_inventory]:[c_undefined]])</f>
        <v>229289</v>
      </c>
      <c r="Q63" s="6">
        <f>O63/SUM(Table1[[#This Row],[c_ghg_inventory]:[c_undefined]])</f>
        <v>1160000</v>
      </c>
      <c r="R63">
        <v>60</v>
      </c>
      <c r="S63" t="s">
        <v>217</v>
      </c>
      <c r="X63" s="4">
        <f>IF(SUM(Table1[[#This Row],[o_ghg_inventory ]:[o_support_needed_and_received]])=0,1,"")</f>
        <v>1</v>
      </c>
      <c r="Y63" s="10">
        <v>32755.571428571428</v>
      </c>
      <c r="Z63" s="10">
        <v>165714.28571428571</v>
      </c>
      <c r="AA63" s="5">
        <f>Table1[[#This Row],[o_gef_funding]]/SUM(Table1[[#This Row],[o_ghg_inventory ]:[o_undefined]])</f>
        <v>32755.571428571428</v>
      </c>
      <c r="AB63" s="5">
        <f>Table1[[#This Row],[o_co_financing]]/SUM(Table1[[#This Row],[o_ghg_inventory ]:[o_undefined]])</f>
        <v>165714.28571428571</v>
      </c>
      <c r="AC63" s="4" t="str" cm="1">
        <f t="array" ref="AC63">IF(Table1[[#This Row],[o_ghg_inventory ]]="",IF(AND(Table1[[#This Row],[o_undefined]:[o_undefined]]=1,Table1[[#This Row],[c_ghg_inventory]]=1),1,""),1)</f>
        <v/>
      </c>
      <c r="AD63" s="4" t="str" cm="1">
        <f t="array" ref="AD63">IF(Table1[[#This Row],[o_mitigation ]]="",IF(AND(Table1[[#This Row],[o_undefined]:[o_undefined]]=1,Table1[[#This Row],[c_mitigation]]=1),1,""),1)</f>
        <v/>
      </c>
      <c r="AE63" s="4" t="str" cm="1">
        <f t="array" ref="AE63">IF(Table1[[#This Row],[o_climate_change_impacts_and_adaptation ]]="",IF(AND(Table1[[#This Row],[o_undefined]:[o_undefined]]=1,Table1[[#This Row],[c_climate_change_impacts_and_adaptation]]=1),1,""),1)</f>
        <v/>
      </c>
      <c r="AF63" s="4" t="str" cm="1">
        <f t="array" ref="AF63">IF(Table1[[#This Row],[o_support_needed_and_received]]="",IF(AND(Table1[[#This Row],[o_undefined]:[o_undefined]]=1,Table1[[#This Row],[c_support_needed_and_received]]=1),1,""),1)</f>
        <v/>
      </c>
      <c r="AG63" s="4">
        <f>IF(SUM(Table1[[#This Row],[com_ghg_inventory]:[com_support_needed_and_received]])=0,1,"")</f>
        <v>1</v>
      </c>
      <c r="AH63" s="4" cm="1">
        <f t="array" ref="AH63">IF(Table1[[#This Row],[com_ghg_inventory]]="",0,IF(Table1[[#This Row],[com_undefined]:[com_undefined]]=1,0,Table1[[#This Row],[o_gef_funding]:[o_gef_funding]]/SUM(Table1[[#This Row],[com_ghg_inventory]:[com_support_needed_and_received]])))</f>
        <v>0</v>
      </c>
      <c r="AI63" s="4" cm="1">
        <f t="array" ref="AI63">IF(Table1[[#This Row],[com_mitigation]]="",0,IF(Table1[[#This Row],[com_undefined]:[com_undefined]]=1,0,Table1[[#This Row],[o_gef_funding]:[o_gef_funding]]/SUM(Table1[[#This Row],[com_ghg_inventory]:[com_support_needed_and_received]])))</f>
        <v>0</v>
      </c>
      <c r="AJ63" s="4" cm="1">
        <f t="array" ref="AJ63">IF(Table1[[#This Row],[com_climate_change_impacts_and_adaptation]]="",0,IF(Table1[[#This Row],[com_undefined]:[com_undefined]]=1,0,Table1[[#This Row],[o_gef_funding]:[o_gef_funding]]/SUM(Table1[[#This Row],[com_ghg_inventory]:[com_support_needed_and_received]])))</f>
        <v>0</v>
      </c>
      <c r="AK63" s="4" cm="1">
        <f t="array" ref="AK63">IF(Table1[[#This Row],[com_support_needed_and_received]]="",0,IF(Table1[[#This Row],[com_undefined]:[com_undefined]]=1,0,Table1[[#This Row],[o_gef_funding]:[o_gef_funding]]/SUM(Table1[[#This Row],[com_ghg_inventory]:[com_support_needed_and_received]])))</f>
        <v>0</v>
      </c>
      <c r="AL63" s="4">
        <f>IF(Table1[[#This Row],[com_undefined]]=1,Table1[[#This Row],[o_gef_funding]],0)</f>
        <v>32755.571428571428</v>
      </c>
      <c r="AM63" s="4" cm="1">
        <f t="array" ref="AM63">IF(Table1[[#This Row],[com_ghg_inventory]]="",0,IF(Table1[[#This Row],[com_undefined]:[com_undefined]]=1,0,Table1[[#This Row],[o_co_financing]:[o_co_financing]]/SUM(Table1[[#This Row],[com_ghg_inventory]:[com_support_needed_and_received]])))</f>
        <v>0</v>
      </c>
      <c r="AN63" s="4" cm="1">
        <f t="array" ref="AN63">IF(Table1[[#This Row],[com_mitigation]]="",0,IF(Table1[[#This Row],[com_undefined]:[com_undefined]]=1,0,Table1[[#This Row],[o_co_financing]:[o_co_financing]]/SUM(Table1[[#This Row],[com_ghg_inventory]:[com_support_needed_and_received]])))</f>
        <v>0</v>
      </c>
      <c r="AO63" s="4" cm="1">
        <f t="array" ref="AO63">IF(Table1[[#This Row],[com_climate_change_impacts_and_adaptation]]="",0,IF(Table1[[#This Row],[com_undefined]:[com_undefined]]=1,0,Table1[[#This Row],[o_co_financing]:[o_co_financing]]/SUM(Table1[[#This Row],[com_ghg_inventory]:[com_support_needed_and_received]])))</f>
        <v>0</v>
      </c>
      <c r="AP63" s="4" cm="1">
        <f t="array" ref="AP63">IF(Table1[[#This Row],[com_support_needed_and_received]]="",0,IF(Table1[[#This Row],[com_undefined]:[com_undefined]]=1,0,Table1[[#This Row],[o_co_financing]:[o_co_financing]]/SUM(Table1[[#This Row],[com_ghg_inventory]:[com_support_needed_and_received]])))</f>
        <v>0</v>
      </c>
      <c r="AQ63" s="4">
        <f>IF(Table1[[#This Row],[com_undefined]]=1,Table1[[#This Row],[o_co_financing]],0)</f>
        <v>165714.28571428571</v>
      </c>
      <c r="AR63" s="4" t="str">
        <f>IF(Table1[[#This Row],[o_gef_funding]]=SUM(Table1[[#This Row],[ghg_inventory_gef]:[undefined_gef]]),"Good", "Problem")</f>
        <v>Good</v>
      </c>
      <c r="AS63" s="4" t="str">
        <f>IF(Table1[[#This Row],[o_co_financing]]=SUM(Table1[[#This Row],[ghg_inventory_co_finance]:[undefined_co_finance]]),"Good", "Problem")</f>
        <v>Good</v>
      </c>
    </row>
    <row r="64" spans="1:45">
      <c r="A64" s="11">
        <v>7</v>
      </c>
      <c r="B64" t="s">
        <v>31</v>
      </c>
      <c r="C64" t="str">
        <f>VLOOKUP(Table1[[#This Row],[pif_id]], Table7[#All],2,FALSE)</f>
        <v>Asia</v>
      </c>
      <c r="D64" t="str">
        <f>VLOOKUP(Table1[[#This Row],[pif_id]], Table7[#All],3,FALSE)</f>
        <v>FAO</v>
      </c>
      <c r="E64" t="str">
        <f>VLOOKUP(Table1[[#This Row],[pif_id]], Table7[#All],4,FALSE)</f>
        <v>2017</v>
      </c>
      <c r="F64" t="e">
        <f>VLOOKUP(Table1[[#This Row],[pif_id]], Table7[#All],5,FALSE)</f>
        <v>#REF!</v>
      </c>
      <c r="G64">
        <v>16</v>
      </c>
      <c r="H64" t="s">
        <v>218</v>
      </c>
      <c r="I64">
        <v>1</v>
      </c>
      <c r="J64">
        <v>1</v>
      </c>
      <c r="M64" t="str">
        <f>IF(SUM(Table1[[#This Row],[c_ghg_inventory]:[c_support_needed_and_received]])=0,1,"")</f>
        <v/>
      </c>
      <c r="N64" s="6">
        <v>286189</v>
      </c>
      <c r="O64" s="6">
        <v>720000</v>
      </c>
      <c r="P64" s="6">
        <f>N64/SUM(Table1[[#This Row],[c_ghg_inventory]:[c_undefined]])</f>
        <v>143094.5</v>
      </c>
      <c r="Q64" s="6">
        <f>O64/SUM(Table1[[#This Row],[c_ghg_inventory]:[c_undefined]])</f>
        <v>360000</v>
      </c>
      <c r="R64">
        <v>61</v>
      </c>
      <c r="S64" t="s">
        <v>219</v>
      </c>
      <c r="T64">
        <v>1</v>
      </c>
      <c r="X64" s="4" t="str">
        <f>IF(SUM(Table1[[#This Row],[o_ghg_inventory ]:[o_support_needed_and_received]])=0,1,"")</f>
        <v/>
      </c>
      <c r="Y64" s="10">
        <v>71547.25</v>
      </c>
      <c r="Z64" s="10">
        <v>180000</v>
      </c>
      <c r="AA64" s="5">
        <f>Table1[[#This Row],[o_gef_funding]]/SUM(Table1[[#This Row],[o_ghg_inventory ]:[o_undefined]])</f>
        <v>71547.25</v>
      </c>
      <c r="AB64" s="5">
        <f>Table1[[#This Row],[o_co_financing]]/SUM(Table1[[#This Row],[o_ghg_inventory ]:[o_undefined]])</f>
        <v>180000</v>
      </c>
      <c r="AC64" s="4" cm="1">
        <f t="array" ref="AC64">IF(Table1[[#This Row],[o_ghg_inventory ]]="",IF(AND(Table1[[#This Row],[o_undefined]:[o_undefined]]=1,Table1[[#This Row],[c_ghg_inventory]]=1),1,""),1)</f>
        <v>1</v>
      </c>
      <c r="AD64" s="4" t="str" cm="1">
        <f t="array" ref="AD64">IF(Table1[[#This Row],[o_mitigation ]]="",IF(AND(Table1[[#This Row],[o_undefined]:[o_undefined]]=1,Table1[[#This Row],[c_mitigation]]=1),1,""),1)</f>
        <v/>
      </c>
      <c r="AE64" s="4" t="str" cm="1">
        <f t="array" ref="AE64">IF(Table1[[#This Row],[o_climate_change_impacts_and_adaptation ]]="",IF(AND(Table1[[#This Row],[o_undefined]:[o_undefined]]=1,Table1[[#This Row],[c_climate_change_impacts_and_adaptation]]=1),1,""),1)</f>
        <v/>
      </c>
      <c r="AF64" s="4" t="str" cm="1">
        <f t="array" ref="AF64">IF(Table1[[#This Row],[o_support_needed_and_received]]="",IF(AND(Table1[[#This Row],[o_undefined]:[o_undefined]]=1,Table1[[#This Row],[c_support_needed_and_received]]=1),1,""),1)</f>
        <v/>
      </c>
      <c r="AG64" s="4" t="str">
        <f>IF(SUM(Table1[[#This Row],[com_ghg_inventory]:[com_support_needed_and_received]])=0,1,"")</f>
        <v/>
      </c>
      <c r="AH64" s="4" cm="1">
        <f t="array" ref="AH64">IF(Table1[[#This Row],[com_ghg_inventory]]="",0,IF(Table1[[#This Row],[com_undefined]:[com_undefined]]=1,0,Table1[[#This Row],[o_gef_funding]:[o_gef_funding]]/SUM(Table1[[#This Row],[com_ghg_inventory]:[com_support_needed_and_received]])))</f>
        <v>71547.25</v>
      </c>
      <c r="AI64" s="4" cm="1">
        <f t="array" ref="AI64">IF(Table1[[#This Row],[com_mitigation]]="",0,IF(Table1[[#This Row],[com_undefined]:[com_undefined]]=1,0,Table1[[#This Row],[o_gef_funding]:[o_gef_funding]]/SUM(Table1[[#This Row],[com_ghg_inventory]:[com_support_needed_and_received]])))</f>
        <v>0</v>
      </c>
      <c r="AJ64" s="4" cm="1">
        <f t="array" ref="AJ64">IF(Table1[[#This Row],[com_climate_change_impacts_and_adaptation]]="",0,IF(Table1[[#This Row],[com_undefined]:[com_undefined]]=1,0,Table1[[#This Row],[o_gef_funding]:[o_gef_funding]]/SUM(Table1[[#This Row],[com_ghg_inventory]:[com_support_needed_and_received]])))</f>
        <v>0</v>
      </c>
      <c r="AK64" s="4" cm="1">
        <f t="array" ref="AK64">IF(Table1[[#This Row],[com_support_needed_and_received]]="",0,IF(Table1[[#This Row],[com_undefined]:[com_undefined]]=1,0,Table1[[#This Row],[o_gef_funding]:[o_gef_funding]]/SUM(Table1[[#This Row],[com_ghg_inventory]:[com_support_needed_and_received]])))</f>
        <v>0</v>
      </c>
      <c r="AL64" s="4">
        <f>IF(Table1[[#This Row],[com_undefined]]=1,Table1[[#This Row],[o_gef_funding]],0)</f>
        <v>0</v>
      </c>
      <c r="AM64" s="4" cm="1">
        <f t="array" ref="AM64">IF(Table1[[#This Row],[com_ghg_inventory]]="",0,IF(Table1[[#This Row],[com_undefined]:[com_undefined]]=1,0,Table1[[#This Row],[o_co_financing]:[o_co_financing]]/SUM(Table1[[#This Row],[com_ghg_inventory]:[com_support_needed_and_received]])))</f>
        <v>180000</v>
      </c>
      <c r="AN64" s="4" cm="1">
        <f t="array" ref="AN64">IF(Table1[[#This Row],[com_mitigation]]="",0,IF(Table1[[#This Row],[com_undefined]:[com_undefined]]=1,0,Table1[[#This Row],[o_co_financing]:[o_co_financing]]/SUM(Table1[[#This Row],[com_ghg_inventory]:[com_support_needed_and_received]])))</f>
        <v>0</v>
      </c>
      <c r="AO64" s="4" cm="1">
        <f t="array" ref="AO64">IF(Table1[[#This Row],[com_climate_change_impacts_and_adaptation]]="",0,IF(Table1[[#This Row],[com_undefined]:[com_undefined]]=1,0,Table1[[#This Row],[o_co_financing]:[o_co_financing]]/SUM(Table1[[#This Row],[com_ghg_inventory]:[com_support_needed_and_received]])))</f>
        <v>0</v>
      </c>
      <c r="AP64" s="4" cm="1">
        <f t="array" ref="AP64">IF(Table1[[#This Row],[com_support_needed_and_received]]="",0,IF(Table1[[#This Row],[com_undefined]:[com_undefined]]=1,0,Table1[[#This Row],[o_co_financing]:[o_co_financing]]/SUM(Table1[[#This Row],[com_ghg_inventory]:[com_support_needed_and_received]])))</f>
        <v>0</v>
      </c>
      <c r="AQ64" s="4">
        <f>IF(Table1[[#This Row],[com_undefined]]=1,Table1[[#This Row],[o_co_financing]],0)</f>
        <v>0</v>
      </c>
      <c r="AR64" s="4" t="str">
        <f>IF(Table1[[#This Row],[o_gef_funding]]=SUM(Table1[[#This Row],[ghg_inventory_gef]:[undefined_gef]]),"Good", "Problem")</f>
        <v>Good</v>
      </c>
      <c r="AS64" s="4" t="str">
        <f>IF(Table1[[#This Row],[o_co_financing]]=SUM(Table1[[#This Row],[ghg_inventory_co_finance]:[undefined_co_finance]]),"Good", "Problem")</f>
        <v>Good</v>
      </c>
    </row>
    <row r="65" spans="1:45">
      <c r="A65" s="11">
        <v>7</v>
      </c>
      <c r="B65" t="s">
        <v>31</v>
      </c>
      <c r="C65" t="str">
        <f>VLOOKUP(Table1[[#This Row],[pif_id]], Table7[#All],2,FALSE)</f>
        <v>Asia</v>
      </c>
      <c r="D65" t="str">
        <f>VLOOKUP(Table1[[#This Row],[pif_id]], Table7[#All],3,FALSE)</f>
        <v>FAO</v>
      </c>
      <c r="E65" t="str">
        <f>VLOOKUP(Table1[[#This Row],[pif_id]], Table7[#All],4,FALSE)</f>
        <v>2017</v>
      </c>
      <c r="F65" t="e">
        <f>VLOOKUP(Table1[[#This Row],[pif_id]], Table7[#All],5,FALSE)</f>
        <v>#REF!</v>
      </c>
      <c r="G65">
        <v>16</v>
      </c>
      <c r="H65" t="s">
        <v>218</v>
      </c>
      <c r="I65">
        <v>1</v>
      </c>
      <c r="J65">
        <v>1</v>
      </c>
      <c r="M65" t="str">
        <f>IF(SUM(Table1[[#This Row],[c_ghg_inventory]:[c_support_needed_and_received]])=0,1,"")</f>
        <v/>
      </c>
      <c r="N65" s="6">
        <v>286189</v>
      </c>
      <c r="O65" s="6">
        <v>720000</v>
      </c>
      <c r="P65" s="6">
        <f>N65/SUM(Table1[[#This Row],[c_ghg_inventory]:[c_undefined]])</f>
        <v>143094.5</v>
      </c>
      <c r="Q65" s="6">
        <f>O65/SUM(Table1[[#This Row],[c_ghg_inventory]:[c_undefined]])</f>
        <v>360000</v>
      </c>
      <c r="R65">
        <v>62</v>
      </c>
      <c r="S65" t="s">
        <v>220</v>
      </c>
      <c r="T65">
        <v>1</v>
      </c>
      <c r="X65" s="4" t="str">
        <f>IF(SUM(Table1[[#This Row],[o_ghg_inventory ]:[o_support_needed_and_received]])=0,1,"")</f>
        <v/>
      </c>
      <c r="Y65" s="10">
        <v>71547.25</v>
      </c>
      <c r="Z65" s="10">
        <v>180000</v>
      </c>
      <c r="AA65" s="5">
        <f>Table1[[#This Row],[o_gef_funding]]/SUM(Table1[[#This Row],[o_ghg_inventory ]:[o_undefined]])</f>
        <v>71547.25</v>
      </c>
      <c r="AB65" s="5">
        <f>Table1[[#This Row],[o_co_financing]]/SUM(Table1[[#This Row],[o_ghg_inventory ]:[o_undefined]])</f>
        <v>180000</v>
      </c>
      <c r="AC65" s="4" cm="1">
        <f t="array" ref="AC65">IF(Table1[[#This Row],[o_ghg_inventory ]]="",IF(AND(Table1[[#This Row],[o_undefined]:[o_undefined]]=1,Table1[[#This Row],[c_ghg_inventory]]=1),1,""),1)</f>
        <v>1</v>
      </c>
      <c r="AD65" s="4" t="str" cm="1">
        <f t="array" ref="AD65">IF(Table1[[#This Row],[o_mitigation ]]="",IF(AND(Table1[[#This Row],[o_undefined]:[o_undefined]]=1,Table1[[#This Row],[c_mitigation]]=1),1,""),1)</f>
        <v/>
      </c>
      <c r="AE65" s="4" t="str" cm="1">
        <f t="array" ref="AE65">IF(Table1[[#This Row],[o_climate_change_impacts_and_adaptation ]]="",IF(AND(Table1[[#This Row],[o_undefined]:[o_undefined]]=1,Table1[[#This Row],[c_climate_change_impacts_and_adaptation]]=1),1,""),1)</f>
        <v/>
      </c>
      <c r="AF65" s="4" t="str" cm="1">
        <f t="array" ref="AF65">IF(Table1[[#This Row],[o_support_needed_and_received]]="",IF(AND(Table1[[#This Row],[o_undefined]:[o_undefined]]=1,Table1[[#This Row],[c_support_needed_and_received]]=1),1,""),1)</f>
        <v/>
      </c>
      <c r="AG65" s="4" t="str">
        <f>IF(SUM(Table1[[#This Row],[com_ghg_inventory]:[com_support_needed_and_received]])=0,1,"")</f>
        <v/>
      </c>
      <c r="AH65" s="4" cm="1">
        <f t="array" ref="AH65">IF(Table1[[#This Row],[com_ghg_inventory]]="",0,IF(Table1[[#This Row],[com_undefined]:[com_undefined]]=1,0,Table1[[#This Row],[o_gef_funding]:[o_gef_funding]]/SUM(Table1[[#This Row],[com_ghg_inventory]:[com_support_needed_and_received]])))</f>
        <v>71547.25</v>
      </c>
      <c r="AI65" s="4" cm="1">
        <f t="array" ref="AI65">IF(Table1[[#This Row],[com_mitigation]]="",0,IF(Table1[[#This Row],[com_undefined]:[com_undefined]]=1,0,Table1[[#This Row],[o_gef_funding]:[o_gef_funding]]/SUM(Table1[[#This Row],[com_ghg_inventory]:[com_support_needed_and_received]])))</f>
        <v>0</v>
      </c>
      <c r="AJ65" s="4" cm="1">
        <f t="array" ref="AJ65">IF(Table1[[#This Row],[com_climate_change_impacts_and_adaptation]]="",0,IF(Table1[[#This Row],[com_undefined]:[com_undefined]]=1,0,Table1[[#This Row],[o_gef_funding]:[o_gef_funding]]/SUM(Table1[[#This Row],[com_ghg_inventory]:[com_support_needed_and_received]])))</f>
        <v>0</v>
      </c>
      <c r="AK65" s="4" cm="1">
        <f t="array" ref="AK65">IF(Table1[[#This Row],[com_support_needed_and_received]]="",0,IF(Table1[[#This Row],[com_undefined]:[com_undefined]]=1,0,Table1[[#This Row],[o_gef_funding]:[o_gef_funding]]/SUM(Table1[[#This Row],[com_ghg_inventory]:[com_support_needed_and_received]])))</f>
        <v>0</v>
      </c>
      <c r="AL65" s="4">
        <f>IF(Table1[[#This Row],[com_undefined]]=1,Table1[[#This Row],[o_gef_funding]],0)</f>
        <v>0</v>
      </c>
      <c r="AM65" s="4" cm="1">
        <f t="array" ref="AM65">IF(Table1[[#This Row],[com_ghg_inventory]]="",0,IF(Table1[[#This Row],[com_undefined]:[com_undefined]]=1,0,Table1[[#This Row],[o_co_financing]:[o_co_financing]]/SUM(Table1[[#This Row],[com_ghg_inventory]:[com_support_needed_and_received]])))</f>
        <v>180000</v>
      </c>
      <c r="AN65" s="4" cm="1">
        <f t="array" ref="AN65">IF(Table1[[#This Row],[com_mitigation]]="",0,IF(Table1[[#This Row],[com_undefined]:[com_undefined]]=1,0,Table1[[#This Row],[o_co_financing]:[o_co_financing]]/SUM(Table1[[#This Row],[com_ghg_inventory]:[com_support_needed_and_received]])))</f>
        <v>0</v>
      </c>
      <c r="AO65" s="4" cm="1">
        <f t="array" ref="AO65">IF(Table1[[#This Row],[com_climate_change_impacts_and_adaptation]]="",0,IF(Table1[[#This Row],[com_undefined]:[com_undefined]]=1,0,Table1[[#This Row],[o_co_financing]:[o_co_financing]]/SUM(Table1[[#This Row],[com_ghg_inventory]:[com_support_needed_and_received]])))</f>
        <v>0</v>
      </c>
      <c r="AP65" s="4" cm="1">
        <f t="array" ref="AP65">IF(Table1[[#This Row],[com_support_needed_and_received]]="",0,IF(Table1[[#This Row],[com_undefined]:[com_undefined]]=1,0,Table1[[#This Row],[o_co_financing]:[o_co_financing]]/SUM(Table1[[#This Row],[com_ghg_inventory]:[com_support_needed_and_received]])))</f>
        <v>0</v>
      </c>
      <c r="AQ65" s="4">
        <f>IF(Table1[[#This Row],[com_undefined]]=1,Table1[[#This Row],[o_co_financing]],0)</f>
        <v>0</v>
      </c>
      <c r="AR65" s="4" t="str">
        <f>IF(Table1[[#This Row],[o_gef_funding]]=SUM(Table1[[#This Row],[ghg_inventory_gef]:[undefined_gef]]),"Good", "Problem")</f>
        <v>Good</v>
      </c>
      <c r="AS65" s="4" t="str">
        <f>IF(Table1[[#This Row],[o_co_financing]]=SUM(Table1[[#This Row],[ghg_inventory_co_finance]:[undefined_co_finance]]),"Good", "Problem")</f>
        <v>Good</v>
      </c>
    </row>
    <row r="66" spans="1:45">
      <c r="A66" s="11">
        <v>7</v>
      </c>
      <c r="B66" t="s">
        <v>31</v>
      </c>
      <c r="C66" t="str">
        <f>VLOOKUP(Table1[[#This Row],[pif_id]], Table7[#All],2,FALSE)</f>
        <v>Asia</v>
      </c>
      <c r="D66" t="str">
        <f>VLOOKUP(Table1[[#This Row],[pif_id]], Table7[#All],3,FALSE)</f>
        <v>FAO</v>
      </c>
      <c r="E66" t="str">
        <f>VLOOKUP(Table1[[#This Row],[pif_id]], Table7[#All],4,FALSE)</f>
        <v>2017</v>
      </c>
      <c r="F66" t="e">
        <f>VLOOKUP(Table1[[#This Row],[pif_id]], Table7[#All],5,FALSE)</f>
        <v>#REF!</v>
      </c>
      <c r="G66">
        <v>16</v>
      </c>
      <c r="H66" t="s">
        <v>218</v>
      </c>
      <c r="I66">
        <v>1</v>
      </c>
      <c r="J66">
        <v>1</v>
      </c>
      <c r="M66" t="str">
        <f>IF(SUM(Table1[[#This Row],[c_ghg_inventory]:[c_support_needed_and_received]])=0,1,"")</f>
        <v/>
      </c>
      <c r="N66" s="6">
        <v>286189</v>
      </c>
      <c r="O66" s="6">
        <v>720000</v>
      </c>
      <c r="P66" s="6">
        <f>N66/SUM(Table1[[#This Row],[c_ghg_inventory]:[c_undefined]])</f>
        <v>143094.5</v>
      </c>
      <c r="Q66" s="6">
        <f>O66/SUM(Table1[[#This Row],[c_ghg_inventory]:[c_undefined]])</f>
        <v>360000</v>
      </c>
      <c r="R66">
        <v>63</v>
      </c>
      <c r="S66" t="s">
        <v>221</v>
      </c>
      <c r="T66">
        <v>1</v>
      </c>
      <c r="U66">
        <v>1</v>
      </c>
      <c r="X66" s="4" t="str">
        <f>IF(SUM(Table1[[#This Row],[o_ghg_inventory ]:[o_support_needed_and_received]])=0,1,"")</f>
        <v/>
      </c>
      <c r="Y66" s="10">
        <v>71547.25</v>
      </c>
      <c r="Z66" s="10">
        <v>180000</v>
      </c>
      <c r="AA66" s="5">
        <f>Table1[[#This Row],[o_gef_funding]]/SUM(Table1[[#This Row],[o_ghg_inventory ]:[o_undefined]])</f>
        <v>35773.625</v>
      </c>
      <c r="AB66" s="5">
        <f>Table1[[#This Row],[o_co_financing]]/SUM(Table1[[#This Row],[o_ghg_inventory ]:[o_undefined]])</f>
        <v>90000</v>
      </c>
      <c r="AC66" s="4" cm="1">
        <f t="array" ref="AC66">IF(Table1[[#This Row],[o_ghg_inventory ]]="",IF(AND(Table1[[#This Row],[o_undefined]:[o_undefined]]=1,Table1[[#This Row],[c_ghg_inventory]]=1),1,""),1)</f>
        <v>1</v>
      </c>
      <c r="AD66" s="4" cm="1">
        <f t="array" ref="AD66">IF(Table1[[#This Row],[o_mitigation ]]="",IF(AND(Table1[[#This Row],[o_undefined]:[o_undefined]]=1,Table1[[#This Row],[c_mitigation]]=1),1,""),1)</f>
        <v>1</v>
      </c>
      <c r="AE66" s="4" t="str" cm="1">
        <f t="array" ref="AE66">IF(Table1[[#This Row],[o_climate_change_impacts_and_adaptation ]]="",IF(AND(Table1[[#This Row],[o_undefined]:[o_undefined]]=1,Table1[[#This Row],[c_climate_change_impacts_and_adaptation]]=1),1,""),1)</f>
        <v/>
      </c>
      <c r="AF66" s="4" t="str" cm="1">
        <f t="array" ref="AF66">IF(Table1[[#This Row],[o_support_needed_and_received]]="",IF(AND(Table1[[#This Row],[o_undefined]:[o_undefined]]=1,Table1[[#This Row],[c_support_needed_and_received]]=1),1,""),1)</f>
        <v/>
      </c>
      <c r="AG66" s="4" t="str">
        <f>IF(SUM(Table1[[#This Row],[com_ghg_inventory]:[com_support_needed_and_received]])=0,1,"")</f>
        <v/>
      </c>
      <c r="AH66" s="4" cm="1">
        <f t="array" ref="AH66">IF(Table1[[#This Row],[com_ghg_inventory]]="",0,IF(Table1[[#This Row],[com_undefined]:[com_undefined]]=1,0,Table1[[#This Row],[o_gef_funding]:[o_gef_funding]]/SUM(Table1[[#This Row],[com_ghg_inventory]:[com_support_needed_and_received]])))</f>
        <v>35773.625</v>
      </c>
      <c r="AI66" s="4" cm="1">
        <f t="array" ref="AI66">IF(Table1[[#This Row],[com_mitigation]]="",0,IF(Table1[[#This Row],[com_undefined]:[com_undefined]]=1,0,Table1[[#This Row],[o_gef_funding]:[o_gef_funding]]/SUM(Table1[[#This Row],[com_ghg_inventory]:[com_support_needed_and_received]])))</f>
        <v>35773.625</v>
      </c>
      <c r="AJ66" s="4" cm="1">
        <f t="array" ref="AJ66">IF(Table1[[#This Row],[com_climate_change_impacts_and_adaptation]]="",0,IF(Table1[[#This Row],[com_undefined]:[com_undefined]]=1,0,Table1[[#This Row],[o_gef_funding]:[o_gef_funding]]/SUM(Table1[[#This Row],[com_ghg_inventory]:[com_support_needed_and_received]])))</f>
        <v>0</v>
      </c>
      <c r="AK66" s="4" cm="1">
        <f t="array" ref="AK66">IF(Table1[[#This Row],[com_support_needed_and_received]]="",0,IF(Table1[[#This Row],[com_undefined]:[com_undefined]]=1,0,Table1[[#This Row],[o_gef_funding]:[o_gef_funding]]/SUM(Table1[[#This Row],[com_ghg_inventory]:[com_support_needed_and_received]])))</f>
        <v>0</v>
      </c>
      <c r="AL66" s="4">
        <f>IF(Table1[[#This Row],[com_undefined]]=1,Table1[[#This Row],[o_gef_funding]],0)</f>
        <v>0</v>
      </c>
      <c r="AM66" s="4" cm="1">
        <f t="array" ref="AM66">IF(Table1[[#This Row],[com_ghg_inventory]]="",0,IF(Table1[[#This Row],[com_undefined]:[com_undefined]]=1,0,Table1[[#This Row],[o_co_financing]:[o_co_financing]]/SUM(Table1[[#This Row],[com_ghg_inventory]:[com_support_needed_and_received]])))</f>
        <v>90000</v>
      </c>
      <c r="AN66" s="4" cm="1">
        <f t="array" ref="AN66">IF(Table1[[#This Row],[com_mitigation]]="",0,IF(Table1[[#This Row],[com_undefined]:[com_undefined]]=1,0,Table1[[#This Row],[o_co_financing]:[o_co_financing]]/SUM(Table1[[#This Row],[com_ghg_inventory]:[com_support_needed_and_received]])))</f>
        <v>90000</v>
      </c>
      <c r="AO66" s="4" cm="1">
        <f t="array" ref="AO66">IF(Table1[[#This Row],[com_climate_change_impacts_and_adaptation]]="",0,IF(Table1[[#This Row],[com_undefined]:[com_undefined]]=1,0,Table1[[#This Row],[o_co_financing]:[o_co_financing]]/SUM(Table1[[#This Row],[com_ghg_inventory]:[com_support_needed_and_received]])))</f>
        <v>0</v>
      </c>
      <c r="AP66" s="4" cm="1">
        <f t="array" ref="AP66">IF(Table1[[#This Row],[com_support_needed_and_received]]="",0,IF(Table1[[#This Row],[com_undefined]:[com_undefined]]=1,0,Table1[[#This Row],[o_co_financing]:[o_co_financing]]/SUM(Table1[[#This Row],[com_ghg_inventory]:[com_support_needed_and_received]])))</f>
        <v>0</v>
      </c>
      <c r="AQ66" s="4">
        <f>IF(Table1[[#This Row],[com_undefined]]=1,Table1[[#This Row],[o_co_financing]],0)</f>
        <v>0</v>
      </c>
      <c r="AR66" s="4" t="str">
        <f>IF(Table1[[#This Row],[o_gef_funding]]=SUM(Table1[[#This Row],[ghg_inventory_gef]:[undefined_gef]]),"Good", "Problem")</f>
        <v>Good</v>
      </c>
      <c r="AS66" s="4" t="str">
        <f>IF(Table1[[#This Row],[o_co_financing]]=SUM(Table1[[#This Row],[ghg_inventory_co_finance]:[undefined_co_finance]]),"Good", "Problem")</f>
        <v>Good</v>
      </c>
    </row>
    <row r="67" spans="1:45">
      <c r="A67" s="11">
        <v>7</v>
      </c>
      <c r="B67" t="s">
        <v>31</v>
      </c>
      <c r="C67" t="str">
        <f>VLOOKUP(Table1[[#This Row],[pif_id]], Table7[#All],2,FALSE)</f>
        <v>Asia</v>
      </c>
      <c r="D67" t="str">
        <f>VLOOKUP(Table1[[#This Row],[pif_id]], Table7[#All],3,FALSE)</f>
        <v>FAO</v>
      </c>
      <c r="E67" t="str">
        <f>VLOOKUP(Table1[[#This Row],[pif_id]], Table7[#All],4,FALSE)</f>
        <v>2017</v>
      </c>
      <c r="F67" t="e">
        <f>VLOOKUP(Table1[[#This Row],[pif_id]], Table7[#All],5,FALSE)</f>
        <v>#REF!</v>
      </c>
      <c r="G67">
        <v>16</v>
      </c>
      <c r="H67" t="s">
        <v>218</v>
      </c>
      <c r="I67">
        <v>1</v>
      </c>
      <c r="J67">
        <v>1</v>
      </c>
      <c r="M67" t="str">
        <f>IF(SUM(Table1[[#This Row],[c_ghg_inventory]:[c_support_needed_and_received]])=0,1,"")</f>
        <v/>
      </c>
      <c r="N67" s="6">
        <v>286189</v>
      </c>
      <c r="O67" s="6">
        <v>720000</v>
      </c>
      <c r="P67" s="6">
        <f>N67/SUM(Table1[[#This Row],[c_ghg_inventory]:[c_undefined]])</f>
        <v>143094.5</v>
      </c>
      <c r="Q67" s="6">
        <f>O67/SUM(Table1[[#This Row],[c_ghg_inventory]:[c_undefined]])</f>
        <v>360000</v>
      </c>
      <c r="R67">
        <v>64</v>
      </c>
      <c r="S67" t="s">
        <v>222</v>
      </c>
      <c r="T67">
        <v>1</v>
      </c>
      <c r="U67">
        <v>1</v>
      </c>
      <c r="X67" s="4" t="str">
        <f>IF(SUM(Table1[[#This Row],[o_ghg_inventory ]:[o_support_needed_and_received]])=0,1,"")</f>
        <v/>
      </c>
      <c r="Y67" s="10">
        <v>71547.25</v>
      </c>
      <c r="Z67" s="10">
        <v>180000</v>
      </c>
      <c r="AA67" s="5">
        <f>Table1[[#This Row],[o_gef_funding]]/SUM(Table1[[#This Row],[o_ghg_inventory ]:[o_undefined]])</f>
        <v>35773.625</v>
      </c>
      <c r="AB67" s="5">
        <f>Table1[[#This Row],[o_co_financing]]/SUM(Table1[[#This Row],[o_ghg_inventory ]:[o_undefined]])</f>
        <v>90000</v>
      </c>
      <c r="AC67" s="4" cm="1">
        <f t="array" ref="AC67">IF(Table1[[#This Row],[o_ghg_inventory ]]="",IF(AND(Table1[[#This Row],[o_undefined]:[o_undefined]]=1,Table1[[#This Row],[c_ghg_inventory]]=1),1,""),1)</f>
        <v>1</v>
      </c>
      <c r="AD67" s="4" cm="1">
        <f t="array" ref="AD67">IF(Table1[[#This Row],[o_mitigation ]]="",IF(AND(Table1[[#This Row],[o_undefined]:[o_undefined]]=1,Table1[[#This Row],[c_mitigation]]=1),1,""),1)</f>
        <v>1</v>
      </c>
      <c r="AE67" s="4" t="str" cm="1">
        <f t="array" ref="AE67">IF(Table1[[#This Row],[o_climate_change_impacts_and_adaptation ]]="",IF(AND(Table1[[#This Row],[o_undefined]:[o_undefined]]=1,Table1[[#This Row],[c_climate_change_impacts_and_adaptation]]=1),1,""),1)</f>
        <v/>
      </c>
      <c r="AF67" s="4" t="str" cm="1">
        <f t="array" ref="AF67">IF(Table1[[#This Row],[o_support_needed_and_received]]="",IF(AND(Table1[[#This Row],[o_undefined]:[o_undefined]]=1,Table1[[#This Row],[c_support_needed_and_received]]=1),1,""),1)</f>
        <v/>
      </c>
      <c r="AG67" s="4" t="str">
        <f>IF(SUM(Table1[[#This Row],[com_ghg_inventory]:[com_support_needed_and_received]])=0,1,"")</f>
        <v/>
      </c>
      <c r="AH67" s="4" cm="1">
        <f t="array" ref="AH67">IF(Table1[[#This Row],[com_ghg_inventory]]="",0,IF(Table1[[#This Row],[com_undefined]:[com_undefined]]=1,0,Table1[[#This Row],[o_gef_funding]:[o_gef_funding]]/SUM(Table1[[#This Row],[com_ghg_inventory]:[com_support_needed_and_received]])))</f>
        <v>35773.625</v>
      </c>
      <c r="AI67" s="4" cm="1">
        <f t="array" ref="AI67">IF(Table1[[#This Row],[com_mitigation]]="",0,IF(Table1[[#This Row],[com_undefined]:[com_undefined]]=1,0,Table1[[#This Row],[o_gef_funding]:[o_gef_funding]]/SUM(Table1[[#This Row],[com_ghg_inventory]:[com_support_needed_and_received]])))</f>
        <v>35773.625</v>
      </c>
      <c r="AJ67" s="4" cm="1">
        <f t="array" ref="AJ67">IF(Table1[[#This Row],[com_climate_change_impacts_and_adaptation]]="",0,IF(Table1[[#This Row],[com_undefined]:[com_undefined]]=1,0,Table1[[#This Row],[o_gef_funding]:[o_gef_funding]]/SUM(Table1[[#This Row],[com_ghg_inventory]:[com_support_needed_and_received]])))</f>
        <v>0</v>
      </c>
      <c r="AK67" s="4" cm="1">
        <f t="array" ref="AK67">IF(Table1[[#This Row],[com_support_needed_and_received]]="",0,IF(Table1[[#This Row],[com_undefined]:[com_undefined]]=1,0,Table1[[#This Row],[o_gef_funding]:[o_gef_funding]]/SUM(Table1[[#This Row],[com_ghg_inventory]:[com_support_needed_and_received]])))</f>
        <v>0</v>
      </c>
      <c r="AL67" s="4">
        <f>IF(Table1[[#This Row],[com_undefined]]=1,Table1[[#This Row],[o_gef_funding]],0)</f>
        <v>0</v>
      </c>
      <c r="AM67" s="4" cm="1">
        <f t="array" ref="AM67">IF(Table1[[#This Row],[com_ghg_inventory]]="",0,IF(Table1[[#This Row],[com_undefined]:[com_undefined]]=1,0,Table1[[#This Row],[o_co_financing]:[o_co_financing]]/SUM(Table1[[#This Row],[com_ghg_inventory]:[com_support_needed_and_received]])))</f>
        <v>90000</v>
      </c>
      <c r="AN67" s="4" cm="1">
        <f t="array" ref="AN67">IF(Table1[[#This Row],[com_mitigation]]="",0,IF(Table1[[#This Row],[com_undefined]:[com_undefined]]=1,0,Table1[[#This Row],[o_co_financing]:[o_co_financing]]/SUM(Table1[[#This Row],[com_ghg_inventory]:[com_support_needed_and_received]])))</f>
        <v>90000</v>
      </c>
      <c r="AO67" s="4" cm="1">
        <f t="array" ref="AO67">IF(Table1[[#This Row],[com_climate_change_impacts_and_adaptation]]="",0,IF(Table1[[#This Row],[com_undefined]:[com_undefined]]=1,0,Table1[[#This Row],[o_co_financing]:[o_co_financing]]/SUM(Table1[[#This Row],[com_ghg_inventory]:[com_support_needed_and_received]])))</f>
        <v>0</v>
      </c>
      <c r="AP67" s="4" cm="1">
        <f t="array" ref="AP67">IF(Table1[[#This Row],[com_support_needed_and_received]]="",0,IF(Table1[[#This Row],[com_undefined]:[com_undefined]]=1,0,Table1[[#This Row],[o_co_financing]:[o_co_financing]]/SUM(Table1[[#This Row],[com_ghg_inventory]:[com_support_needed_and_received]])))</f>
        <v>0</v>
      </c>
      <c r="AQ67" s="4">
        <f>IF(Table1[[#This Row],[com_undefined]]=1,Table1[[#This Row],[o_co_financing]],0)</f>
        <v>0</v>
      </c>
      <c r="AR67" s="4" t="str">
        <f>IF(Table1[[#This Row],[o_gef_funding]]=SUM(Table1[[#This Row],[ghg_inventory_gef]:[undefined_gef]]),"Good", "Problem")</f>
        <v>Good</v>
      </c>
      <c r="AS67" s="4" t="str">
        <f>IF(Table1[[#This Row],[o_co_financing]]=SUM(Table1[[#This Row],[ghg_inventory_co_finance]:[undefined_co_finance]]),"Good", "Problem")</f>
        <v>Good</v>
      </c>
    </row>
    <row r="68" spans="1:45">
      <c r="A68" s="11">
        <v>7</v>
      </c>
      <c r="B68" t="s">
        <v>31</v>
      </c>
      <c r="C68" t="str">
        <f>VLOOKUP(Table1[[#This Row],[pif_id]], Table7[#All],2,FALSE)</f>
        <v>Asia</v>
      </c>
      <c r="D68" t="str">
        <f>VLOOKUP(Table1[[#This Row],[pif_id]], Table7[#All],3,FALSE)</f>
        <v>FAO</v>
      </c>
      <c r="E68" t="str">
        <f>VLOOKUP(Table1[[#This Row],[pif_id]], Table7[#All],4,FALSE)</f>
        <v>2017</v>
      </c>
      <c r="F68" t="e">
        <f>VLOOKUP(Table1[[#This Row],[pif_id]], Table7[#All],5,FALSE)</f>
        <v>#REF!</v>
      </c>
      <c r="G68">
        <v>17</v>
      </c>
      <c r="H68" t="s">
        <v>223</v>
      </c>
      <c r="K68">
        <v>1</v>
      </c>
      <c r="M68" t="str">
        <f>IF(SUM(Table1[[#This Row],[c_ghg_inventory]:[c_support_needed_and_received]])=0,1,"")</f>
        <v/>
      </c>
      <c r="N68" s="6">
        <v>269287</v>
      </c>
      <c r="O68" s="6">
        <v>720000</v>
      </c>
      <c r="P68" s="6">
        <f>N68/SUM(Table1[[#This Row],[c_ghg_inventory]:[c_undefined]])</f>
        <v>269287</v>
      </c>
      <c r="Q68" s="6">
        <f>O68/SUM(Table1[[#This Row],[c_ghg_inventory]:[c_undefined]])</f>
        <v>720000</v>
      </c>
      <c r="R68">
        <v>65</v>
      </c>
      <c r="S68" t="s">
        <v>224</v>
      </c>
      <c r="V68">
        <v>1</v>
      </c>
      <c r="X68" s="4" t="str">
        <f>IF(SUM(Table1[[#This Row],[o_ghg_inventory ]:[o_support_needed_and_received]])=0,1,"")</f>
        <v/>
      </c>
      <c r="Y68" s="10">
        <v>53857.4</v>
      </c>
      <c r="Z68" s="10">
        <v>144000</v>
      </c>
      <c r="AA68" s="5">
        <f>Table1[[#This Row],[o_gef_funding]]/SUM(Table1[[#This Row],[o_ghg_inventory ]:[o_undefined]])</f>
        <v>53857.4</v>
      </c>
      <c r="AB68" s="5">
        <f>Table1[[#This Row],[o_co_financing]]/SUM(Table1[[#This Row],[o_ghg_inventory ]:[o_undefined]])</f>
        <v>144000</v>
      </c>
      <c r="AC68" s="4" t="str" cm="1">
        <f t="array" ref="AC68">IF(Table1[[#This Row],[o_ghg_inventory ]]="",IF(AND(Table1[[#This Row],[o_undefined]:[o_undefined]]=1,Table1[[#This Row],[c_ghg_inventory]]=1),1,""),1)</f>
        <v/>
      </c>
      <c r="AD68" s="4" t="str" cm="1">
        <f t="array" ref="AD68">IF(Table1[[#This Row],[o_mitigation ]]="",IF(AND(Table1[[#This Row],[o_undefined]:[o_undefined]]=1,Table1[[#This Row],[c_mitigation]]=1),1,""),1)</f>
        <v/>
      </c>
      <c r="AE68" s="4" cm="1">
        <f t="array" ref="AE68">IF(Table1[[#This Row],[o_climate_change_impacts_and_adaptation ]]="",IF(AND(Table1[[#This Row],[o_undefined]:[o_undefined]]=1,Table1[[#This Row],[c_climate_change_impacts_and_adaptation]]=1),1,""),1)</f>
        <v>1</v>
      </c>
      <c r="AF68" s="4" t="str" cm="1">
        <f t="array" ref="AF68">IF(Table1[[#This Row],[o_support_needed_and_received]]="",IF(AND(Table1[[#This Row],[o_undefined]:[o_undefined]]=1,Table1[[#This Row],[c_support_needed_and_received]]=1),1,""),1)</f>
        <v/>
      </c>
      <c r="AG68" s="4" t="str">
        <f>IF(SUM(Table1[[#This Row],[com_ghg_inventory]:[com_support_needed_and_received]])=0,1,"")</f>
        <v/>
      </c>
      <c r="AH68" s="4" cm="1">
        <f t="array" ref="AH68">IF(Table1[[#This Row],[com_ghg_inventory]]="",0,IF(Table1[[#This Row],[com_undefined]:[com_undefined]]=1,0,Table1[[#This Row],[o_gef_funding]:[o_gef_funding]]/SUM(Table1[[#This Row],[com_ghg_inventory]:[com_support_needed_and_received]])))</f>
        <v>0</v>
      </c>
      <c r="AI68" s="4" cm="1">
        <f t="array" ref="AI68">IF(Table1[[#This Row],[com_mitigation]]="",0,IF(Table1[[#This Row],[com_undefined]:[com_undefined]]=1,0,Table1[[#This Row],[o_gef_funding]:[o_gef_funding]]/SUM(Table1[[#This Row],[com_ghg_inventory]:[com_support_needed_and_received]])))</f>
        <v>0</v>
      </c>
      <c r="AJ68" s="4" cm="1">
        <f t="array" ref="AJ68">IF(Table1[[#This Row],[com_climate_change_impacts_and_adaptation]]="",0,IF(Table1[[#This Row],[com_undefined]:[com_undefined]]=1,0,Table1[[#This Row],[o_gef_funding]:[o_gef_funding]]/SUM(Table1[[#This Row],[com_ghg_inventory]:[com_support_needed_and_received]])))</f>
        <v>53857.4</v>
      </c>
      <c r="AK68" s="4" cm="1">
        <f t="array" ref="AK68">IF(Table1[[#This Row],[com_support_needed_and_received]]="",0,IF(Table1[[#This Row],[com_undefined]:[com_undefined]]=1,0,Table1[[#This Row],[o_gef_funding]:[o_gef_funding]]/SUM(Table1[[#This Row],[com_ghg_inventory]:[com_support_needed_and_received]])))</f>
        <v>0</v>
      </c>
      <c r="AL68" s="4">
        <f>IF(Table1[[#This Row],[com_undefined]]=1,Table1[[#This Row],[o_gef_funding]],0)</f>
        <v>0</v>
      </c>
      <c r="AM68" s="4" cm="1">
        <f t="array" ref="AM68">IF(Table1[[#This Row],[com_ghg_inventory]]="",0,IF(Table1[[#This Row],[com_undefined]:[com_undefined]]=1,0,Table1[[#This Row],[o_co_financing]:[o_co_financing]]/SUM(Table1[[#This Row],[com_ghg_inventory]:[com_support_needed_and_received]])))</f>
        <v>0</v>
      </c>
      <c r="AN68" s="4" cm="1">
        <f t="array" ref="AN68">IF(Table1[[#This Row],[com_mitigation]]="",0,IF(Table1[[#This Row],[com_undefined]:[com_undefined]]=1,0,Table1[[#This Row],[o_co_financing]:[o_co_financing]]/SUM(Table1[[#This Row],[com_ghg_inventory]:[com_support_needed_and_received]])))</f>
        <v>0</v>
      </c>
      <c r="AO68" s="4" cm="1">
        <f t="array" ref="AO68">IF(Table1[[#This Row],[com_climate_change_impacts_and_adaptation]]="",0,IF(Table1[[#This Row],[com_undefined]:[com_undefined]]=1,0,Table1[[#This Row],[o_co_financing]:[o_co_financing]]/SUM(Table1[[#This Row],[com_ghg_inventory]:[com_support_needed_and_received]])))</f>
        <v>144000</v>
      </c>
      <c r="AP68" s="4" cm="1">
        <f t="array" ref="AP68">IF(Table1[[#This Row],[com_support_needed_and_received]]="",0,IF(Table1[[#This Row],[com_undefined]:[com_undefined]]=1,0,Table1[[#This Row],[o_co_financing]:[o_co_financing]]/SUM(Table1[[#This Row],[com_ghg_inventory]:[com_support_needed_and_received]])))</f>
        <v>0</v>
      </c>
      <c r="AQ68" s="4">
        <f>IF(Table1[[#This Row],[com_undefined]]=1,Table1[[#This Row],[o_co_financing]],0)</f>
        <v>0</v>
      </c>
      <c r="AR68" s="4" t="str">
        <f>IF(Table1[[#This Row],[o_gef_funding]]=SUM(Table1[[#This Row],[ghg_inventory_gef]:[undefined_gef]]),"Good", "Problem")</f>
        <v>Good</v>
      </c>
      <c r="AS68" s="4" t="str">
        <f>IF(Table1[[#This Row],[o_co_financing]]=SUM(Table1[[#This Row],[ghg_inventory_co_finance]:[undefined_co_finance]]),"Good", "Problem")</f>
        <v>Good</v>
      </c>
    </row>
    <row r="69" spans="1:45">
      <c r="A69" s="11">
        <v>7</v>
      </c>
      <c r="B69" t="s">
        <v>31</v>
      </c>
      <c r="C69" t="str">
        <f>VLOOKUP(Table1[[#This Row],[pif_id]], Table7[#All],2,FALSE)</f>
        <v>Asia</v>
      </c>
      <c r="D69" t="str">
        <f>VLOOKUP(Table1[[#This Row],[pif_id]], Table7[#All],3,FALSE)</f>
        <v>FAO</v>
      </c>
      <c r="E69" t="str">
        <f>VLOOKUP(Table1[[#This Row],[pif_id]], Table7[#All],4,FALSE)</f>
        <v>2017</v>
      </c>
      <c r="F69" t="e">
        <f>VLOOKUP(Table1[[#This Row],[pif_id]], Table7[#All],5,FALSE)</f>
        <v>#REF!</v>
      </c>
      <c r="G69">
        <v>17</v>
      </c>
      <c r="H69" t="s">
        <v>223</v>
      </c>
      <c r="K69">
        <v>1</v>
      </c>
      <c r="M69" t="str">
        <f>IF(SUM(Table1[[#This Row],[c_ghg_inventory]:[c_support_needed_and_received]])=0,1,"")</f>
        <v/>
      </c>
      <c r="N69" s="6">
        <v>269287</v>
      </c>
      <c r="O69" s="6">
        <v>720000</v>
      </c>
      <c r="P69" s="6">
        <f>N69/SUM(Table1[[#This Row],[c_ghg_inventory]:[c_undefined]])</f>
        <v>269287</v>
      </c>
      <c r="Q69" s="6">
        <f>O69/SUM(Table1[[#This Row],[c_ghg_inventory]:[c_undefined]])</f>
        <v>720000</v>
      </c>
      <c r="R69">
        <v>66</v>
      </c>
      <c r="S69" t="s">
        <v>225</v>
      </c>
      <c r="V69">
        <v>1</v>
      </c>
      <c r="X69" s="4" t="str">
        <f>IF(SUM(Table1[[#This Row],[o_ghg_inventory ]:[o_support_needed_and_received]])=0,1,"")</f>
        <v/>
      </c>
      <c r="Y69" s="10">
        <v>53857.4</v>
      </c>
      <c r="Z69" s="10">
        <v>144000</v>
      </c>
      <c r="AA69" s="5">
        <f>Table1[[#This Row],[o_gef_funding]]/SUM(Table1[[#This Row],[o_ghg_inventory ]:[o_undefined]])</f>
        <v>53857.4</v>
      </c>
      <c r="AB69" s="5">
        <f>Table1[[#This Row],[o_co_financing]]/SUM(Table1[[#This Row],[o_ghg_inventory ]:[o_undefined]])</f>
        <v>144000</v>
      </c>
      <c r="AC69" s="4" t="str" cm="1">
        <f t="array" ref="AC69">IF(Table1[[#This Row],[o_ghg_inventory ]]="",IF(AND(Table1[[#This Row],[o_undefined]:[o_undefined]]=1,Table1[[#This Row],[c_ghg_inventory]]=1),1,""),1)</f>
        <v/>
      </c>
      <c r="AD69" s="4" t="str" cm="1">
        <f t="array" ref="AD69">IF(Table1[[#This Row],[o_mitigation ]]="",IF(AND(Table1[[#This Row],[o_undefined]:[o_undefined]]=1,Table1[[#This Row],[c_mitigation]]=1),1,""),1)</f>
        <v/>
      </c>
      <c r="AE69" s="4" cm="1">
        <f t="array" ref="AE69">IF(Table1[[#This Row],[o_climate_change_impacts_and_adaptation ]]="",IF(AND(Table1[[#This Row],[o_undefined]:[o_undefined]]=1,Table1[[#This Row],[c_climate_change_impacts_and_adaptation]]=1),1,""),1)</f>
        <v>1</v>
      </c>
      <c r="AF69" s="4" t="str" cm="1">
        <f t="array" ref="AF69">IF(Table1[[#This Row],[o_support_needed_and_received]]="",IF(AND(Table1[[#This Row],[o_undefined]:[o_undefined]]=1,Table1[[#This Row],[c_support_needed_and_received]]=1),1,""),1)</f>
        <v/>
      </c>
      <c r="AG69" s="4" t="str">
        <f>IF(SUM(Table1[[#This Row],[com_ghg_inventory]:[com_support_needed_and_received]])=0,1,"")</f>
        <v/>
      </c>
      <c r="AH69" s="4" cm="1">
        <f t="array" ref="AH69">IF(Table1[[#This Row],[com_ghg_inventory]]="",0,IF(Table1[[#This Row],[com_undefined]:[com_undefined]]=1,0,Table1[[#This Row],[o_gef_funding]:[o_gef_funding]]/SUM(Table1[[#This Row],[com_ghg_inventory]:[com_support_needed_and_received]])))</f>
        <v>0</v>
      </c>
      <c r="AI69" s="4" cm="1">
        <f t="array" ref="AI69">IF(Table1[[#This Row],[com_mitigation]]="",0,IF(Table1[[#This Row],[com_undefined]:[com_undefined]]=1,0,Table1[[#This Row],[o_gef_funding]:[o_gef_funding]]/SUM(Table1[[#This Row],[com_ghg_inventory]:[com_support_needed_and_received]])))</f>
        <v>0</v>
      </c>
      <c r="AJ69" s="4" cm="1">
        <f t="array" ref="AJ69">IF(Table1[[#This Row],[com_climate_change_impacts_and_adaptation]]="",0,IF(Table1[[#This Row],[com_undefined]:[com_undefined]]=1,0,Table1[[#This Row],[o_gef_funding]:[o_gef_funding]]/SUM(Table1[[#This Row],[com_ghg_inventory]:[com_support_needed_and_received]])))</f>
        <v>53857.4</v>
      </c>
      <c r="AK69" s="4" cm="1">
        <f t="array" ref="AK69">IF(Table1[[#This Row],[com_support_needed_and_received]]="",0,IF(Table1[[#This Row],[com_undefined]:[com_undefined]]=1,0,Table1[[#This Row],[o_gef_funding]:[o_gef_funding]]/SUM(Table1[[#This Row],[com_ghg_inventory]:[com_support_needed_and_received]])))</f>
        <v>0</v>
      </c>
      <c r="AL69" s="4">
        <f>IF(Table1[[#This Row],[com_undefined]]=1,Table1[[#This Row],[o_gef_funding]],0)</f>
        <v>0</v>
      </c>
      <c r="AM69" s="4" cm="1">
        <f t="array" ref="AM69">IF(Table1[[#This Row],[com_ghg_inventory]]="",0,IF(Table1[[#This Row],[com_undefined]:[com_undefined]]=1,0,Table1[[#This Row],[o_co_financing]:[o_co_financing]]/SUM(Table1[[#This Row],[com_ghg_inventory]:[com_support_needed_and_received]])))</f>
        <v>0</v>
      </c>
      <c r="AN69" s="4" cm="1">
        <f t="array" ref="AN69">IF(Table1[[#This Row],[com_mitigation]]="",0,IF(Table1[[#This Row],[com_undefined]:[com_undefined]]=1,0,Table1[[#This Row],[o_co_financing]:[o_co_financing]]/SUM(Table1[[#This Row],[com_ghg_inventory]:[com_support_needed_and_received]])))</f>
        <v>0</v>
      </c>
      <c r="AO69" s="4" cm="1">
        <f t="array" ref="AO69">IF(Table1[[#This Row],[com_climate_change_impacts_and_adaptation]]="",0,IF(Table1[[#This Row],[com_undefined]:[com_undefined]]=1,0,Table1[[#This Row],[o_co_financing]:[o_co_financing]]/SUM(Table1[[#This Row],[com_ghg_inventory]:[com_support_needed_and_received]])))</f>
        <v>144000</v>
      </c>
      <c r="AP69" s="4" cm="1">
        <f t="array" ref="AP69">IF(Table1[[#This Row],[com_support_needed_and_received]]="",0,IF(Table1[[#This Row],[com_undefined]:[com_undefined]]=1,0,Table1[[#This Row],[o_co_financing]:[o_co_financing]]/SUM(Table1[[#This Row],[com_ghg_inventory]:[com_support_needed_and_received]])))</f>
        <v>0</v>
      </c>
      <c r="AQ69" s="4">
        <f>IF(Table1[[#This Row],[com_undefined]]=1,Table1[[#This Row],[o_co_financing]],0)</f>
        <v>0</v>
      </c>
      <c r="AR69" s="4" t="str">
        <f>IF(Table1[[#This Row],[o_gef_funding]]=SUM(Table1[[#This Row],[ghg_inventory_gef]:[undefined_gef]]),"Good", "Problem")</f>
        <v>Good</v>
      </c>
      <c r="AS69" s="4" t="str">
        <f>IF(Table1[[#This Row],[o_co_financing]]=SUM(Table1[[#This Row],[ghg_inventory_co_finance]:[undefined_co_finance]]),"Good", "Problem")</f>
        <v>Good</v>
      </c>
    </row>
    <row r="70" spans="1:45">
      <c r="A70" s="11">
        <v>7</v>
      </c>
      <c r="B70" t="s">
        <v>31</v>
      </c>
      <c r="C70" t="str">
        <f>VLOOKUP(Table1[[#This Row],[pif_id]], Table7[#All],2,FALSE)</f>
        <v>Asia</v>
      </c>
      <c r="D70" t="str">
        <f>VLOOKUP(Table1[[#This Row],[pif_id]], Table7[#All],3,FALSE)</f>
        <v>FAO</v>
      </c>
      <c r="E70" t="str">
        <f>VLOOKUP(Table1[[#This Row],[pif_id]], Table7[#All],4,FALSE)</f>
        <v>2017</v>
      </c>
      <c r="F70" t="e">
        <f>VLOOKUP(Table1[[#This Row],[pif_id]], Table7[#All],5,FALSE)</f>
        <v>#REF!</v>
      </c>
      <c r="G70">
        <v>17</v>
      </c>
      <c r="H70" t="s">
        <v>223</v>
      </c>
      <c r="K70">
        <v>1</v>
      </c>
      <c r="M70" t="str">
        <f>IF(SUM(Table1[[#This Row],[c_ghg_inventory]:[c_support_needed_and_received]])=0,1,"")</f>
        <v/>
      </c>
      <c r="N70" s="6">
        <v>269287</v>
      </c>
      <c r="O70" s="6">
        <v>720000</v>
      </c>
      <c r="P70" s="6">
        <f>N70/SUM(Table1[[#This Row],[c_ghg_inventory]:[c_undefined]])</f>
        <v>269287</v>
      </c>
      <c r="Q70" s="6">
        <f>O70/SUM(Table1[[#This Row],[c_ghg_inventory]:[c_undefined]])</f>
        <v>720000</v>
      </c>
      <c r="R70">
        <v>67</v>
      </c>
      <c r="S70" t="s">
        <v>226</v>
      </c>
      <c r="V70">
        <v>1</v>
      </c>
      <c r="X70" s="4" t="str">
        <f>IF(SUM(Table1[[#This Row],[o_ghg_inventory ]:[o_support_needed_and_received]])=0,1,"")</f>
        <v/>
      </c>
      <c r="Y70" s="10">
        <v>53857.4</v>
      </c>
      <c r="Z70" s="10">
        <v>144000</v>
      </c>
      <c r="AA70" s="5">
        <f>Table1[[#This Row],[o_gef_funding]]/SUM(Table1[[#This Row],[o_ghg_inventory ]:[o_undefined]])</f>
        <v>53857.4</v>
      </c>
      <c r="AB70" s="5">
        <f>Table1[[#This Row],[o_co_financing]]/SUM(Table1[[#This Row],[o_ghg_inventory ]:[o_undefined]])</f>
        <v>144000</v>
      </c>
      <c r="AC70" s="4" t="str" cm="1">
        <f t="array" ref="AC70">IF(Table1[[#This Row],[o_ghg_inventory ]]="",IF(AND(Table1[[#This Row],[o_undefined]:[o_undefined]]=1,Table1[[#This Row],[c_ghg_inventory]]=1),1,""),1)</f>
        <v/>
      </c>
      <c r="AD70" s="4" t="str" cm="1">
        <f t="array" ref="AD70">IF(Table1[[#This Row],[o_mitigation ]]="",IF(AND(Table1[[#This Row],[o_undefined]:[o_undefined]]=1,Table1[[#This Row],[c_mitigation]]=1),1,""),1)</f>
        <v/>
      </c>
      <c r="AE70" s="4" cm="1">
        <f t="array" ref="AE70">IF(Table1[[#This Row],[o_climate_change_impacts_and_adaptation ]]="",IF(AND(Table1[[#This Row],[o_undefined]:[o_undefined]]=1,Table1[[#This Row],[c_climate_change_impacts_and_adaptation]]=1),1,""),1)</f>
        <v>1</v>
      </c>
      <c r="AF70" s="4" t="str" cm="1">
        <f t="array" ref="AF70">IF(Table1[[#This Row],[o_support_needed_and_received]]="",IF(AND(Table1[[#This Row],[o_undefined]:[o_undefined]]=1,Table1[[#This Row],[c_support_needed_and_received]]=1),1,""),1)</f>
        <v/>
      </c>
      <c r="AG70" s="4" t="str">
        <f>IF(SUM(Table1[[#This Row],[com_ghg_inventory]:[com_support_needed_and_received]])=0,1,"")</f>
        <v/>
      </c>
      <c r="AH70" s="4" cm="1">
        <f t="array" ref="AH70">IF(Table1[[#This Row],[com_ghg_inventory]]="",0,IF(Table1[[#This Row],[com_undefined]:[com_undefined]]=1,0,Table1[[#This Row],[o_gef_funding]:[o_gef_funding]]/SUM(Table1[[#This Row],[com_ghg_inventory]:[com_support_needed_and_received]])))</f>
        <v>0</v>
      </c>
      <c r="AI70" s="4" cm="1">
        <f t="array" ref="AI70">IF(Table1[[#This Row],[com_mitigation]]="",0,IF(Table1[[#This Row],[com_undefined]:[com_undefined]]=1,0,Table1[[#This Row],[o_gef_funding]:[o_gef_funding]]/SUM(Table1[[#This Row],[com_ghg_inventory]:[com_support_needed_and_received]])))</f>
        <v>0</v>
      </c>
      <c r="AJ70" s="4" cm="1">
        <f t="array" ref="AJ70">IF(Table1[[#This Row],[com_climate_change_impacts_and_adaptation]]="",0,IF(Table1[[#This Row],[com_undefined]:[com_undefined]]=1,0,Table1[[#This Row],[o_gef_funding]:[o_gef_funding]]/SUM(Table1[[#This Row],[com_ghg_inventory]:[com_support_needed_and_received]])))</f>
        <v>53857.4</v>
      </c>
      <c r="AK70" s="4" cm="1">
        <f t="array" ref="AK70">IF(Table1[[#This Row],[com_support_needed_and_received]]="",0,IF(Table1[[#This Row],[com_undefined]:[com_undefined]]=1,0,Table1[[#This Row],[o_gef_funding]:[o_gef_funding]]/SUM(Table1[[#This Row],[com_ghg_inventory]:[com_support_needed_and_received]])))</f>
        <v>0</v>
      </c>
      <c r="AL70" s="4">
        <f>IF(Table1[[#This Row],[com_undefined]]=1,Table1[[#This Row],[o_gef_funding]],0)</f>
        <v>0</v>
      </c>
      <c r="AM70" s="4" cm="1">
        <f t="array" ref="AM70">IF(Table1[[#This Row],[com_ghg_inventory]]="",0,IF(Table1[[#This Row],[com_undefined]:[com_undefined]]=1,0,Table1[[#This Row],[o_co_financing]:[o_co_financing]]/SUM(Table1[[#This Row],[com_ghg_inventory]:[com_support_needed_and_received]])))</f>
        <v>0</v>
      </c>
      <c r="AN70" s="4" cm="1">
        <f t="array" ref="AN70">IF(Table1[[#This Row],[com_mitigation]]="",0,IF(Table1[[#This Row],[com_undefined]:[com_undefined]]=1,0,Table1[[#This Row],[o_co_financing]:[o_co_financing]]/SUM(Table1[[#This Row],[com_ghg_inventory]:[com_support_needed_and_received]])))</f>
        <v>0</v>
      </c>
      <c r="AO70" s="4" cm="1">
        <f t="array" ref="AO70">IF(Table1[[#This Row],[com_climate_change_impacts_and_adaptation]]="",0,IF(Table1[[#This Row],[com_undefined]:[com_undefined]]=1,0,Table1[[#This Row],[o_co_financing]:[o_co_financing]]/SUM(Table1[[#This Row],[com_ghg_inventory]:[com_support_needed_and_received]])))</f>
        <v>144000</v>
      </c>
      <c r="AP70" s="4" cm="1">
        <f t="array" ref="AP70">IF(Table1[[#This Row],[com_support_needed_and_received]]="",0,IF(Table1[[#This Row],[com_undefined]:[com_undefined]]=1,0,Table1[[#This Row],[o_co_financing]:[o_co_financing]]/SUM(Table1[[#This Row],[com_ghg_inventory]:[com_support_needed_and_received]])))</f>
        <v>0</v>
      </c>
      <c r="AQ70" s="4">
        <f>IF(Table1[[#This Row],[com_undefined]]=1,Table1[[#This Row],[o_co_financing]],0)</f>
        <v>0</v>
      </c>
      <c r="AR70" s="4" t="str">
        <f>IF(Table1[[#This Row],[o_gef_funding]]=SUM(Table1[[#This Row],[ghg_inventory_gef]:[undefined_gef]]),"Good", "Problem")</f>
        <v>Good</v>
      </c>
      <c r="AS70" s="4" t="str">
        <f>IF(Table1[[#This Row],[o_co_financing]]=SUM(Table1[[#This Row],[ghg_inventory_co_finance]:[undefined_co_finance]]),"Good", "Problem")</f>
        <v>Good</v>
      </c>
    </row>
    <row r="71" spans="1:45">
      <c r="A71" s="11">
        <v>7</v>
      </c>
      <c r="B71" t="s">
        <v>31</v>
      </c>
      <c r="C71" t="str">
        <f>VLOOKUP(Table1[[#This Row],[pif_id]], Table7[#All],2,FALSE)</f>
        <v>Asia</v>
      </c>
      <c r="D71" t="str">
        <f>VLOOKUP(Table1[[#This Row],[pif_id]], Table7[#All],3,FALSE)</f>
        <v>FAO</v>
      </c>
      <c r="E71" t="str">
        <f>VLOOKUP(Table1[[#This Row],[pif_id]], Table7[#All],4,FALSE)</f>
        <v>2017</v>
      </c>
      <c r="F71" t="e">
        <f>VLOOKUP(Table1[[#This Row],[pif_id]], Table7[#All],5,FALSE)</f>
        <v>#REF!</v>
      </c>
      <c r="G71">
        <v>17</v>
      </c>
      <c r="H71" t="s">
        <v>223</v>
      </c>
      <c r="K71">
        <v>1</v>
      </c>
      <c r="M71" t="str">
        <f>IF(SUM(Table1[[#This Row],[c_ghg_inventory]:[c_support_needed_and_received]])=0,1,"")</f>
        <v/>
      </c>
      <c r="N71" s="6">
        <v>269287</v>
      </c>
      <c r="O71" s="6">
        <v>720000</v>
      </c>
      <c r="P71" s="6">
        <f>N71/SUM(Table1[[#This Row],[c_ghg_inventory]:[c_undefined]])</f>
        <v>269287</v>
      </c>
      <c r="Q71" s="6">
        <f>O71/SUM(Table1[[#This Row],[c_ghg_inventory]:[c_undefined]])</f>
        <v>720000</v>
      </c>
      <c r="R71">
        <v>68</v>
      </c>
      <c r="S71" t="s">
        <v>227</v>
      </c>
      <c r="V71">
        <v>1</v>
      </c>
      <c r="X71" s="4" t="str">
        <f>IF(SUM(Table1[[#This Row],[o_ghg_inventory ]:[o_support_needed_and_received]])=0,1,"")</f>
        <v/>
      </c>
      <c r="Y71" s="10">
        <v>53857.4</v>
      </c>
      <c r="Z71" s="10">
        <v>144000</v>
      </c>
      <c r="AA71" s="5">
        <f>Table1[[#This Row],[o_gef_funding]]/SUM(Table1[[#This Row],[o_ghg_inventory ]:[o_undefined]])</f>
        <v>53857.4</v>
      </c>
      <c r="AB71" s="5">
        <f>Table1[[#This Row],[o_co_financing]]/SUM(Table1[[#This Row],[o_ghg_inventory ]:[o_undefined]])</f>
        <v>144000</v>
      </c>
      <c r="AC71" s="4" t="str" cm="1">
        <f t="array" ref="AC71">IF(Table1[[#This Row],[o_ghg_inventory ]]="",IF(AND(Table1[[#This Row],[o_undefined]:[o_undefined]]=1,Table1[[#This Row],[c_ghg_inventory]]=1),1,""),1)</f>
        <v/>
      </c>
      <c r="AD71" s="4" t="str" cm="1">
        <f t="array" ref="AD71">IF(Table1[[#This Row],[o_mitigation ]]="",IF(AND(Table1[[#This Row],[o_undefined]:[o_undefined]]=1,Table1[[#This Row],[c_mitigation]]=1),1,""),1)</f>
        <v/>
      </c>
      <c r="AE71" s="4" cm="1">
        <f t="array" ref="AE71">IF(Table1[[#This Row],[o_climate_change_impacts_and_adaptation ]]="",IF(AND(Table1[[#This Row],[o_undefined]:[o_undefined]]=1,Table1[[#This Row],[c_climate_change_impacts_and_adaptation]]=1),1,""),1)</f>
        <v>1</v>
      </c>
      <c r="AF71" s="4" t="str" cm="1">
        <f t="array" ref="AF71">IF(Table1[[#This Row],[o_support_needed_and_received]]="",IF(AND(Table1[[#This Row],[o_undefined]:[o_undefined]]=1,Table1[[#This Row],[c_support_needed_and_received]]=1),1,""),1)</f>
        <v/>
      </c>
      <c r="AG71" s="4" t="str">
        <f>IF(SUM(Table1[[#This Row],[com_ghg_inventory]:[com_support_needed_and_received]])=0,1,"")</f>
        <v/>
      </c>
      <c r="AH71" s="4" cm="1">
        <f t="array" ref="AH71">IF(Table1[[#This Row],[com_ghg_inventory]]="",0,IF(Table1[[#This Row],[com_undefined]:[com_undefined]]=1,0,Table1[[#This Row],[o_gef_funding]:[o_gef_funding]]/SUM(Table1[[#This Row],[com_ghg_inventory]:[com_support_needed_and_received]])))</f>
        <v>0</v>
      </c>
      <c r="AI71" s="4" cm="1">
        <f t="array" ref="AI71">IF(Table1[[#This Row],[com_mitigation]]="",0,IF(Table1[[#This Row],[com_undefined]:[com_undefined]]=1,0,Table1[[#This Row],[o_gef_funding]:[o_gef_funding]]/SUM(Table1[[#This Row],[com_ghg_inventory]:[com_support_needed_and_received]])))</f>
        <v>0</v>
      </c>
      <c r="AJ71" s="4" cm="1">
        <f t="array" ref="AJ71">IF(Table1[[#This Row],[com_climate_change_impacts_and_adaptation]]="",0,IF(Table1[[#This Row],[com_undefined]:[com_undefined]]=1,0,Table1[[#This Row],[o_gef_funding]:[o_gef_funding]]/SUM(Table1[[#This Row],[com_ghg_inventory]:[com_support_needed_and_received]])))</f>
        <v>53857.4</v>
      </c>
      <c r="AK71" s="4" cm="1">
        <f t="array" ref="AK71">IF(Table1[[#This Row],[com_support_needed_and_received]]="",0,IF(Table1[[#This Row],[com_undefined]:[com_undefined]]=1,0,Table1[[#This Row],[o_gef_funding]:[o_gef_funding]]/SUM(Table1[[#This Row],[com_ghg_inventory]:[com_support_needed_and_received]])))</f>
        <v>0</v>
      </c>
      <c r="AL71" s="4">
        <f>IF(Table1[[#This Row],[com_undefined]]=1,Table1[[#This Row],[o_gef_funding]],0)</f>
        <v>0</v>
      </c>
      <c r="AM71" s="4" cm="1">
        <f t="array" ref="AM71">IF(Table1[[#This Row],[com_ghg_inventory]]="",0,IF(Table1[[#This Row],[com_undefined]:[com_undefined]]=1,0,Table1[[#This Row],[o_co_financing]:[o_co_financing]]/SUM(Table1[[#This Row],[com_ghg_inventory]:[com_support_needed_and_received]])))</f>
        <v>0</v>
      </c>
      <c r="AN71" s="4" cm="1">
        <f t="array" ref="AN71">IF(Table1[[#This Row],[com_mitigation]]="",0,IF(Table1[[#This Row],[com_undefined]:[com_undefined]]=1,0,Table1[[#This Row],[o_co_financing]:[o_co_financing]]/SUM(Table1[[#This Row],[com_ghg_inventory]:[com_support_needed_and_received]])))</f>
        <v>0</v>
      </c>
      <c r="AO71" s="4" cm="1">
        <f t="array" ref="AO71">IF(Table1[[#This Row],[com_climate_change_impacts_and_adaptation]]="",0,IF(Table1[[#This Row],[com_undefined]:[com_undefined]]=1,0,Table1[[#This Row],[o_co_financing]:[o_co_financing]]/SUM(Table1[[#This Row],[com_ghg_inventory]:[com_support_needed_and_received]])))</f>
        <v>144000</v>
      </c>
      <c r="AP71" s="4" cm="1">
        <f t="array" ref="AP71">IF(Table1[[#This Row],[com_support_needed_and_received]]="",0,IF(Table1[[#This Row],[com_undefined]:[com_undefined]]=1,0,Table1[[#This Row],[o_co_financing]:[o_co_financing]]/SUM(Table1[[#This Row],[com_ghg_inventory]:[com_support_needed_and_received]])))</f>
        <v>0</v>
      </c>
      <c r="AQ71" s="4">
        <f>IF(Table1[[#This Row],[com_undefined]]=1,Table1[[#This Row],[o_co_financing]],0)</f>
        <v>0</v>
      </c>
      <c r="AR71" s="4" t="str">
        <f>IF(Table1[[#This Row],[o_gef_funding]]=SUM(Table1[[#This Row],[ghg_inventory_gef]:[undefined_gef]]),"Good", "Problem")</f>
        <v>Good</v>
      </c>
      <c r="AS71" s="4" t="str">
        <f>IF(Table1[[#This Row],[o_co_financing]]=SUM(Table1[[#This Row],[ghg_inventory_co_finance]:[undefined_co_finance]]),"Good", "Problem")</f>
        <v>Good</v>
      </c>
    </row>
    <row r="72" spans="1:45">
      <c r="A72" s="11">
        <v>7</v>
      </c>
      <c r="B72" t="s">
        <v>31</v>
      </c>
      <c r="C72" t="str">
        <f>VLOOKUP(Table1[[#This Row],[pif_id]], Table7[#All],2,FALSE)</f>
        <v>Asia</v>
      </c>
      <c r="D72" t="str">
        <f>VLOOKUP(Table1[[#This Row],[pif_id]], Table7[#All],3,FALSE)</f>
        <v>FAO</v>
      </c>
      <c r="E72" t="str">
        <f>VLOOKUP(Table1[[#This Row],[pif_id]], Table7[#All],4,FALSE)</f>
        <v>2017</v>
      </c>
      <c r="F72" t="e">
        <f>VLOOKUP(Table1[[#This Row],[pif_id]], Table7[#All],5,FALSE)</f>
        <v>#REF!</v>
      </c>
      <c r="G72">
        <v>17</v>
      </c>
      <c r="H72" t="s">
        <v>223</v>
      </c>
      <c r="K72">
        <v>1</v>
      </c>
      <c r="M72" t="str">
        <f>IF(SUM(Table1[[#This Row],[c_ghg_inventory]:[c_support_needed_and_received]])=0,1,"")</f>
        <v/>
      </c>
      <c r="N72" s="6">
        <v>269287</v>
      </c>
      <c r="O72" s="6">
        <v>720000</v>
      </c>
      <c r="P72" s="6">
        <f>N72/SUM(Table1[[#This Row],[c_ghg_inventory]:[c_undefined]])</f>
        <v>269287</v>
      </c>
      <c r="Q72" s="6">
        <f>O72/SUM(Table1[[#This Row],[c_ghg_inventory]:[c_undefined]])</f>
        <v>720000</v>
      </c>
      <c r="R72">
        <v>69</v>
      </c>
      <c r="S72" t="s">
        <v>228</v>
      </c>
      <c r="V72">
        <v>1</v>
      </c>
      <c r="X72" s="4" t="str">
        <f>IF(SUM(Table1[[#This Row],[o_ghg_inventory ]:[o_support_needed_and_received]])=0,1,"")</f>
        <v/>
      </c>
      <c r="Y72" s="10">
        <v>53857.4</v>
      </c>
      <c r="Z72" s="10">
        <v>144000</v>
      </c>
      <c r="AA72" s="5">
        <f>Table1[[#This Row],[o_gef_funding]]/SUM(Table1[[#This Row],[o_ghg_inventory ]:[o_undefined]])</f>
        <v>53857.4</v>
      </c>
      <c r="AB72" s="5">
        <f>Table1[[#This Row],[o_co_financing]]/SUM(Table1[[#This Row],[o_ghg_inventory ]:[o_undefined]])</f>
        <v>144000</v>
      </c>
      <c r="AC72" s="4" t="str" cm="1">
        <f t="array" ref="AC72">IF(Table1[[#This Row],[o_ghg_inventory ]]="",IF(AND(Table1[[#This Row],[o_undefined]:[o_undefined]]=1,Table1[[#This Row],[c_ghg_inventory]]=1),1,""),1)</f>
        <v/>
      </c>
      <c r="AD72" s="4" t="str" cm="1">
        <f t="array" ref="AD72">IF(Table1[[#This Row],[o_mitigation ]]="",IF(AND(Table1[[#This Row],[o_undefined]:[o_undefined]]=1,Table1[[#This Row],[c_mitigation]]=1),1,""),1)</f>
        <v/>
      </c>
      <c r="AE72" s="4" cm="1">
        <f t="array" ref="AE72">IF(Table1[[#This Row],[o_climate_change_impacts_and_adaptation ]]="",IF(AND(Table1[[#This Row],[o_undefined]:[o_undefined]]=1,Table1[[#This Row],[c_climate_change_impacts_and_adaptation]]=1),1,""),1)</f>
        <v>1</v>
      </c>
      <c r="AF72" s="4" t="str" cm="1">
        <f t="array" ref="AF72">IF(Table1[[#This Row],[o_support_needed_and_received]]="",IF(AND(Table1[[#This Row],[o_undefined]:[o_undefined]]=1,Table1[[#This Row],[c_support_needed_and_received]]=1),1,""),1)</f>
        <v/>
      </c>
      <c r="AG72" s="4" t="str">
        <f>IF(SUM(Table1[[#This Row],[com_ghg_inventory]:[com_support_needed_and_received]])=0,1,"")</f>
        <v/>
      </c>
      <c r="AH72" s="4" cm="1">
        <f t="array" ref="AH72">IF(Table1[[#This Row],[com_ghg_inventory]]="",0,IF(Table1[[#This Row],[com_undefined]:[com_undefined]]=1,0,Table1[[#This Row],[o_gef_funding]:[o_gef_funding]]/SUM(Table1[[#This Row],[com_ghg_inventory]:[com_support_needed_and_received]])))</f>
        <v>0</v>
      </c>
      <c r="AI72" s="4" cm="1">
        <f t="array" ref="AI72">IF(Table1[[#This Row],[com_mitigation]]="",0,IF(Table1[[#This Row],[com_undefined]:[com_undefined]]=1,0,Table1[[#This Row],[o_gef_funding]:[o_gef_funding]]/SUM(Table1[[#This Row],[com_ghg_inventory]:[com_support_needed_and_received]])))</f>
        <v>0</v>
      </c>
      <c r="AJ72" s="4" cm="1">
        <f t="array" ref="AJ72">IF(Table1[[#This Row],[com_climate_change_impacts_and_adaptation]]="",0,IF(Table1[[#This Row],[com_undefined]:[com_undefined]]=1,0,Table1[[#This Row],[o_gef_funding]:[o_gef_funding]]/SUM(Table1[[#This Row],[com_ghg_inventory]:[com_support_needed_and_received]])))</f>
        <v>53857.4</v>
      </c>
      <c r="AK72" s="4" cm="1">
        <f t="array" ref="AK72">IF(Table1[[#This Row],[com_support_needed_and_received]]="",0,IF(Table1[[#This Row],[com_undefined]:[com_undefined]]=1,0,Table1[[#This Row],[o_gef_funding]:[o_gef_funding]]/SUM(Table1[[#This Row],[com_ghg_inventory]:[com_support_needed_and_received]])))</f>
        <v>0</v>
      </c>
      <c r="AL72" s="4">
        <f>IF(Table1[[#This Row],[com_undefined]]=1,Table1[[#This Row],[o_gef_funding]],0)</f>
        <v>0</v>
      </c>
      <c r="AM72" s="4" cm="1">
        <f t="array" ref="AM72">IF(Table1[[#This Row],[com_ghg_inventory]]="",0,IF(Table1[[#This Row],[com_undefined]:[com_undefined]]=1,0,Table1[[#This Row],[o_co_financing]:[o_co_financing]]/SUM(Table1[[#This Row],[com_ghg_inventory]:[com_support_needed_and_received]])))</f>
        <v>0</v>
      </c>
      <c r="AN72" s="4" cm="1">
        <f t="array" ref="AN72">IF(Table1[[#This Row],[com_mitigation]]="",0,IF(Table1[[#This Row],[com_undefined]:[com_undefined]]=1,0,Table1[[#This Row],[o_co_financing]:[o_co_financing]]/SUM(Table1[[#This Row],[com_ghg_inventory]:[com_support_needed_and_received]])))</f>
        <v>0</v>
      </c>
      <c r="AO72" s="4" cm="1">
        <f t="array" ref="AO72">IF(Table1[[#This Row],[com_climate_change_impacts_and_adaptation]]="",0,IF(Table1[[#This Row],[com_undefined]:[com_undefined]]=1,0,Table1[[#This Row],[o_co_financing]:[o_co_financing]]/SUM(Table1[[#This Row],[com_ghg_inventory]:[com_support_needed_and_received]])))</f>
        <v>144000</v>
      </c>
      <c r="AP72" s="4" cm="1">
        <f t="array" ref="AP72">IF(Table1[[#This Row],[com_support_needed_and_received]]="",0,IF(Table1[[#This Row],[com_undefined]:[com_undefined]]=1,0,Table1[[#This Row],[o_co_financing]:[o_co_financing]]/SUM(Table1[[#This Row],[com_ghg_inventory]:[com_support_needed_and_received]])))</f>
        <v>0</v>
      </c>
      <c r="AQ72" s="4">
        <f>IF(Table1[[#This Row],[com_undefined]]=1,Table1[[#This Row],[o_co_financing]],0)</f>
        <v>0</v>
      </c>
      <c r="AR72" s="4" t="str">
        <f>IF(Table1[[#This Row],[o_gef_funding]]=SUM(Table1[[#This Row],[ghg_inventory_gef]:[undefined_gef]]),"Good", "Problem")</f>
        <v>Good</v>
      </c>
      <c r="AS72" s="4" t="str">
        <f>IF(Table1[[#This Row],[o_co_financing]]=SUM(Table1[[#This Row],[ghg_inventory_co_finance]:[undefined_co_finance]]),"Good", "Problem")</f>
        <v>Good</v>
      </c>
    </row>
    <row r="73" spans="1:45">
      <c r="A73" s="11">
        <v>8</v>
      </c>
      <c r="B73" t="s">
        <v>32</v>
      </c>
      <c r="C73" t="str">
        <f>VLOOKUP(Table1[[#This Row],[pif_id]], Table7[#All],2,FALSE)</f>
        <v>America</v>
      </c>
      <c r="D73" t="str">
        <f>VLOOKUP(Table1[[#This Row],[pif_id]], Table7[#All],3,FALSE)</f>
        <v>UNEP</v>
      </c>
      <c r="E73" t="str">
        <f>VLOOKUP(Table1[[#This Row],[pif_id]], Table7[#All],4,FALSE)</f>
        <v>2020</v>
      </c>
      <c r="F73" t="e">
        <f>VLOOKUP(Table1[[#This Row],[pif_id]], Table7[#All],5,FALSE)</f>
        <v>#REF!</v>
      </c>
      <c r="G73">
        <v>18</v>
      </c>
      <c r="H73" t="s">
        <v>229</v>
      </c>
      <c r="M73">
        <f>IF(SUM(Table1[[#This Row],[c_ghg_inventory]:[c_support_needed_and_received]])=0,1,"")</f>
        <v>1</v>
      </c>
      <c r="N73" s="6">
        <v>964000</v>
      </c>
      <c r="O73" s="6">
        <v>180000</v>
      </c>
      <c r="P73" s="6">
        <f>N73/SUM(Table1[[#This Row],[c_ghg_inventory]:[c_undefined]])</f>
        <v>964000</v>
      </c>
      <c r="Q73" s="6">
        <f>O73/SUM(Table1[[#This Row],[c_ghg_inventory]:[c_undefined]])</f>
        <v>180000</v>
      </c>
      <c r="R73">
        <v>70</v>
      </c>
      <c r="S73" t="s">
        <v>230</v>
      </c>
      <c r="X73" s="4">
        <f>IF(SUM(Table1[[#This Row],[o_ghg_inventory ]:[o_support_needed_and_received]])=0,1,"")</f>
        <v>1</v>
      </c>
      <c r="Y73" s="34">
        <v>146000</v>
      </c>
      <c r="Z73" s="34">
        <v>20000</v>
      </c>
      <c r="AA73" s="5">
        <f>Table1[[#This Row],[o_gef_funding]]/SUM(Table1[[#This Row],[o_ghg_inventory ]:[o_undefined]])</f>
        <v>146000</v>
      </c>
      <c r="AB73" s="5">
        <f>Table1[[#This Row],[o_co_financing]]/SUM(Table1[[#This Row],[o_ghg_inventory ]:[o_undefined]])</f>
        <v>20000</v>
      </c>
      <c r="AC73" s="4" t="str" cm="1">
        <f t="array" ref="AC73">IF(Table1[[#This Row],[o_ghg_inventory ]]="",IF(AND(Table1[[#This Row],[o_undefined]:[o_undefined]]=1,Table1[[#This Row],[c_ghg_inventory]]=1),1,""),1)</f>
        <v/>
      </c>
      <c r="AD73" s="4" t="str" cm="1">
        <f t="array" ref="AD73">IF(Table1[[#This Row],[o_mitigation ]]="",IF(AND(Table1[[#This Row],[o_undefined]:[o_undefined]]=1,Table1[[#This Row],[c_mitigation]]=1),1,""),1)</f>
        <v/>
      </c>
      <c r="AE73" s="4" t="str" cm="1">
        <f t="array" ref="AE73">IF(Table1[[#This Row],[o_climate_change_impacts_and_adaptation ]]="",IF(AND(Table1[[#This Row],[o_undefined]:[o_undefined]]=1,Table1[[#This Row],[c_climate_change_impacts_and_adaptation]]=1),1,""),1)</f>
        <v/>
      </c>
      <c r="AF73" s="4" t="str" cm="1">
        <f t="array" ref="AF73">IF(Table1[[#This Row],[o_support_needed_and_received]]="",IF(AND(Table1[[#This Row],[o_undefined]:[o_undefined]]=1,Table1[[#This Row],[c_support_needed_and_received]]=1),1,""),1)</f>
        <v/>
      </c>
      <c r="AG73" s="4">
        <f>IF(SUM(Table1[[#This Row],[com_ghg_inventory]:[com_support_needed_and_received]])=0,1,"")</f>
        <v>1</v>
      </c>
      <c r="AH73" s="4" cm="1">
        <f t="array" ref="AH73">IF(Table1[[#This Row],[com_ghg_inventory]]="",0,IF(Table1[[#This Row],[com_undefined]:[com_undefined]]=1,0,Table1[[#This Row],[o_gef_funding]:[o_gef_funding]]/SUM(Table1[[#This Row],[com_ghg_inventory]:[com_support_needed_and_received]])))</f>
        <v>0</v>
      </c>
      <c r="AI73" s="4" cm="1">
        <f t="array" ref="AI73">IF(Table1[[#This Row],[com_mitigation]]="",0,IF(Table1[[#This Row],[com_undefined]:[com_undefined]]=1,0,Table1[[#This Row],[o_gef_funding]:[o_gef_funding]]/SUM(Table1[[#This Row],[com_ghg_inventory]:[com_support_needed_and_received]])))</f>
        <v>0</v>
      </c>
      <c r="AJ73" s="4" cm="1">
        <f t="array" ref="AJ73">IF(Table1[[#This Row],[com_climate_change_impacts_and_adaptation]]="",0,IF(Table1[[#This Row],[com_undefined]:[com_undefined]]=1,0,Table1[[#This Row],[o_gef_funding]:[o_gef_funding]]/SUM(Table1[[#This Row],[com_ghg_inventory]:[com_support_needed_and_received]])))</f>
        <v>0</v>
      </c>
      <c r="AK73" s="4" cm="1">
        <f t="array" ref="AK73">IF(Table1[[#This Row],[com_support_needed_and_received]]="",0,IF(Table1[[#This Row],[com_undefined]:[com_undefined]]=1,0,Table1[[#This Row],[o_gef_funding]:[o_gef_funding]]/SUM(Table1[[#This Row],[com_ghg_inventory]:[com_support_needed_and_received]])))</f>
        <v>0</v>
      </c>
      <c r="AL73" s="4">
        <f>IF(Table1[[#This Row],[com_undefined]]=1,Table1[[#This Row],[o_gef_funding]],0)</f>
        <v>146000</v>
      </c>
      <c r="AM73" s="4" cm="1">
        <f t="array" ref="AM73">IF(Table1[[#This Row],[com_ghg_inventory]]="",0,IF(Table1[[#This Row],[com_undefined]:[com_undefined]]=1,0,Table1[[#This Row],[o_co_financing]:[o_co_financing]]/SUM(Table1[[#This Row],[com_ghg_inventory]:[com_support_needed_and_received]])))</f>
        <v>0</v>
      </c>
      <c r="AN73" s="4" cm="1">
        <f t="array" ref="AN73">IF(Table1[[#This Row],[com_mitigation]]="",0,IF(Table1[[#This Row],[com_undefined]:[com_undefined]]=1,0,Table1[[#This Row],[o_co_financing]:[o_co_financing]]/SUM(Table1[[#This Row],[com_ghg_inventory]:[com_support_needed_and_received]])))</f>
        <v>0</v>
      </c>
      <c r="AO73" s="4" cm="1">
        <f t="array" ref="AO73">IF(Table1[[#This Row],[com_climate_change_impacts_and_adaptation]]="",0,IF(Table1[[#This Row],[com_undefined]:[com_undefined]]=1,0,Table1[[#This Row],[o_co_financing]:[o_co_financing]]/SUM(Table1[[#This Row],[com_ghg_inventory]:[com_support_needed_and_received]])))</f>
        <v>0</v>
      </c>
      <c r="AP73" s="4" cm="1">
        <f t="array" ref="AP73">IF(Table1[[#This Row],[com_support_needed_and_received]]="",0,IF(Table1[[#This Row],[com_undefined]:[com_undefined]]=1,0,Table1[[#This Row],[o_co_financing]:[o_co_financing]]/SUM(Table1[[#This Row],[com_ghg_inventory]:[com_support_needed_and_received]])))</f>
        <v>0</v>
      </c>
      <c r="AQ73" s="4">
        <f>IF(Table1[[#This Row],[com_undefined]]=1,Table1[[#This Row],[o_co_financing]],0)</f>
        <v>20000</v>
      </c>
      <c r="AR73" s="4" t="str">
        <f>IF(Table1[[#This Row],[o_gef_funding]]=SUM(Table1[[#This Row],[ghg_inventory_gef]:[undefined_gef]]),"Good", "Problem")</f>
        <v>Good</v>
      </c>
      <c r="AS73" s="4" t="str">
        <f>IF(Table1[[#This Row],[o_co_financing]]=SUM(Table1[[#This Row],[ghg_inventory_co_finance]:[undefined_co_finance]]),"Good", "Problem")</f>
        <v>Good</v>
      </c>
    </row>
    <row r="74" spans="1:45">
      <c r="A74" s="11">
        <v>8</v>
      </c>
      <c r="B74" t="s">
        <v>32</v>
      </c>
      <c r="C74" t="str">
        <f>VLOOKUP(Table1[[#This Row],[pif_id]], Table7[#All],2,FALSE)</f>
        <v>America</v>
      </c>
      <c r="D74" t="str">
        <f>VLOOKUP(Table1[[#This Row],[pif_id]], Table7[#All],3,FALSE)</f>
        <v>UNEP</v>
      </c>
      <c r="E74" t="str">
        <f>VLOOKUP(Table1[[#This Row],[pif_id]], Table7[#All],4,FALSE)</f>
        <v>2020</v>
      </c>
      <c r="F74" t="e">
        <f>VLOOKUP(Table1[[#This Row],[pif_id]], Table7[#All],5,FALSE)</f>
        <v>#REF!</v>
      </c>
      <c r="G74">
        <v>18</v>
      </c>
      <c r="H74" t="s">
        <v>229</v>
      </c>
      <c r="M74">
        <f>IF(SUM(Table1[[#This Row],[c_ghg_inventory]:[c_support_needed_and_received]])=0,1,"")</f>
        <v>1</v>
      </c>
      <c r="N74" s="6">
        <v>964000</v>
      </c>
      <c r="O74" s="6">
        <v>180000</v>
      </c>
      <c r="P74" s="6">
        <f>N74/SUM(Table1[[#This Row],[c_ghg_inventory]:[c_undefined]])</f>
        <v>964000</v>
      </c>
      <c r="Q74" s="6">
        <f>O74/SUM(Table1[[#This Row],[c_ghg_inventory]:[c_undefined]])</f>
        <v>180000</v>
      </c>
      <c r="R74">
        <v>71</v>
      </c>
      <c r="S74" t="s">
        <v>231</v>
      </c>
      <c r="V74">
        <v>1</v>
      </c>
      <c r="W74">
        <v>1</v>
      </c>
      <c r="X74" s="4" t="str">
        <f>IF(SUM(Table1[[#This Row],[o_ghg_inventory ]:[o_support_needed_and_received]])=0,1,"")</f>
        <v/>
      </c>
      <c r="Y74" s="34">
        <v>364400</v>
      </c>
      <c r="Z74" s="34">
        <v>80000</v>
      </c>
      <c r="AA74" s="5">
        <f>Table1[[#This Row],[o_gef_funding]]/SUM(Table1[[#This Row],[o_ghg_inventory ]:[o_undefined]])</f>
        <v>182200</v>
      </c>
      <c r="AB74" s="5">
        <f>Table1[[#This Row],[o_co_financing]]/SUM(Table1[[#This Row],[o_ghg_inventory ]:[o_undefined]])</f>
        <v>40000</v>
      </c>
      <c r="AC74" s="4" t="str" cm="1">
        <f t="array" ref="AC74">IF(Table1[[#This Row],[o_ghg_inventory ]]="",IF(AND(Table1[[#This Row],[o_undefined]:[o_undefined]]=1,Table1[[#This Row],[c_ghg_inventory]]=1),1,""),1)</f>
        <v/>
      </c>
      <c r="AD74" s="4" t="str" cm="1">
        <f t="array" ref="AD74">IF(Table1[[#This Row],[o_mitigation ]]="",IF(AND(Table1[[#This Row],[o_undefined]:[o_undefined]]=1,Table1[[#This Row],[c_mitigation]]=1),1,""),1)</f>
        <v/>
      </c>
      <c r="AE74" s="4" cm="1">
        <f t="array" ref="AE74">IF(Table1[[#This Row],[o_climate_change_impacts_and_adaptation ]]="",IF(AND(Table1[[#This Row],[o_undefined]:[o_undefined]]=1,Table1[[#This Row],[c_climate_change_impacts_and_adaptation]]=1),1,""),1)</f>
        <v>1</v>
      </c>
      <c r="AF74" s="4" cm="1">
        <f t="array" ref="AF74">IF(Table1[[#This Row],[o_support_needed_and_received]]="",IF(AND(Table1[[#This Row],[o_undefined]:[o_undefined]]=1,Table1[[#This Row],[c_support_needed_and_received]]=1),1,""),1)</f>
        <v>1</v>
      </c>
      <c r="AG74" s="4" t="str">
        <f>IF(SUM(Table1[[#This Row],[com_ghg_inventory]:[com_support_needed_and_received]])=0,1,"")</f>
        <v/>
      </c>
      <c r="AH74" s="4" cm="1">
        <f t="array" ref="AH74">IF(Table1[[#This Row],[com_ghg_inventory]]="",0,IF(Table1[[#This Row],[com_undefined]:[com_undefined]]=1,0,Table1[[#This Row],[o_gef_funding]:[o_gef_funding]]/SUM(Table1[[#This Row],[com_ghg_inventory]:[com_support_needed_and_received]])))</f>
        <v>0</v>
      </c>
      <c r="AI74" s="4" cm="1">
        <f t="array" ref="AI74">IF(Table1[[#This Row],[com_mitigation]]="",0,IF(Table1[[#This Row],[com_undefined]:[com_undefined]]=1,0,Table1[[#This Row],[o_gef_funding]:[o_gef_funding]]/SUM(Table1[[#This Row],[com_ghg_inventory]:[com_support_needed_and_received]])))</f>
        <v>0</v>
      </c>
      <c r="AJ74" s="4" cm="1">
        <f t="array" ref="AJ74">IF(Table1[[#This Row],[com_climate_change_impacts_and_adaptation]]="",0,IF(Table1[[#This Row],[com_undefined]:[com_undefined]]=1,0,Table1[[#This Row],[o_gef_funding]:[o_gef_funding]]/SUM(Table1[[#This Row],[com_ghg_inventory]:[com_support_needed_and_received]])))</f>
        <v>182200</v>
      </c>
      <c r="AK74" s="4" cm="1">
        <f t="array" ref="AK74">IF(Table1[[#This Row],[com_support_needed_and_received]]="",0,IF(Table1[[#This Row],[com_undefined]:[com_undefined]]=1,0,Table1[[#This Row],[o_gef_funding]:[o_gef_funding]]/SUM(Table1[[#This Row],[com_ghg_inventory]:[com_support_needed_and_received]])))</f>
        <v>182200</v>
      </c>
      <c r="AL74" s="4">
        <f>IF(Table1[[#This Row],[com_undefined]]=1,Table1[[#This Row],[o_gef_funding]],0)</f>
        <v>0</v>
      </c>
      <c r="AM74" s="4" cm="1">
        <f t="array" ref="AM74">IF(Table1[[#This Row],[com_ghg_inventory]]="",0,IF(Table1[[#This Row],[com_undefined]:[com_undefined]]=1,0,Table1[[#This Row],[o_co_financing]:[o_co_financing]]/SUM(Table1[[#This Row],[com_ghg_inventory]:[com_support_needed_and_received]])))</f>
        <v>0</v>
      </c>
      <c r="AN74" s="4" cm="1">
        <f t="array" ref="AN74">IF(Table1[[#This Row],[com_mitigation]]="",0,IF(Table1[[#This Row],[com_undefined]:[com_undefined]]=1,0,Table1[[#This Row],[o_co_financing]:[o_co_financing]]/SUM(Table1[[#This Row],[com_ghg_inventory]:[com_support_needed_and_received]])))</f>
        <v>0</v>
      </c>
      <c r="AO74" s="4" cm="1">
        <f t="array" ref="AO74">IF(Table1[[#This Row],[com_climate_change_impacts_and_adaptation]]="",0,IF(Table1[[#This Row],[com_undefined]:[com_undefined]]=1,0,Table1[[#This Row],[o_co_financing]:[o_co_financing]]/SUM(Table1[[#This Row],[com_ghg_inventory]:[com_support_needed_and_received]])))</f>
        <v>40000</v>
      </c>
      <c r="AP74" s="4" cm="1">
        <f t="array" ref="AP74">IF(Table1[[#This Row],[com_support_needed_and_received]]="",0,IF(Table1[[#This Row],[com_undefined]:[com_undefined]]=1,0,Table1[[#This Row],[o_co_financing]:[o_co_financing]]/SUM(Table1[[#This Row],[com_ghg_inventory]:[com_support_needed_and_received]])))</f>
        <v>40000</v>
      </c>
      <c r="AQ74" s="4">
        <f>IF(Table1[[#This Row],[com_undefined]]=1,Table1[[#This Row],[o_co_financing]],0)</f>
        <v>0</v>
      </c>
      <c r="AR74" s="4" t="str">
        <f>IF(Table1[[#This Row],[o_gef_funding]]=SUM(Table1[[#This Row],[ghg_inventory_gef]:[undefined_gef]]),"Good", "Problem")</f>
        <v>Good</v>
      </c>
      <c r="AS74" s="4" t="str">
        <f>IF(Table1[[#This Row],[o_co_financing]]=SUM(Table1[[#This Row],[ghg_inventory_co_finance]:[undefined_co_finance]]),"Good", "Problem")</f>
        <v>Good</v>
      </c>
    </row>
    <row r="75" spans="1:45">
      <c r="A75" s="11">
        <v>8</v>
      </c>
      <c r="B75" t="s">
        <v>32</v>
      </c>
      <c r="C75" t="str">
        <f>VLOOKUP(Table1[[#This Row],[pif_id]], Table7[#All],2,FALSE)</f>
        <v>America</v>
      </c>
      <c r="D75" t="str">
        <f>VLOOKUP(Table1[[#This Row],[pif_id]], Table7[#All],3,FALSE)</f>
        <v>UNEP</v>
      </c>
      <c r="E75" t="str">
        <f>VLOOKUP(Table1[[#This Row],[pif_id]], Table7[#All],4,FALSE)</f>
        <v>2020</v>
      </c>
      <c r="F75" t="e">
        <f>VLOOKUP(Table1[[#This Row],[pif_id]], Table7[#All],5,FALSE)</f>
        <v>#REF!</v>
      </c>
      <c r="G75">
        <v>18</v>
      </c>
      <c r="H75" t="s">
        <v>229</v>
      </c>
      <c r="M75">
        <f>IF(SUM(Table1[[#This Row],[c_ghg_inventory]:[c_support_needed_and_received]])=0,1,"")</f>
        <v>1</v>
      </c>
      <c r="N75" s="6">
        <v>964000</v>
      </c>
      <c r="O75" s="6">
        <v>180000</v>
      </c>
      <c r="P75" s="6">
        <f>N75/SUM(Table1[[#This Row],[c_ghg_inventory]:[c_undefined]])</f>
        <v>964000</v>
      </c>
      <c r="Q75" s="6">
        <f>O75/SUM(Table1[[#This Row],[c_ghg_inventory]:[c_undefined]])</f>
        <v>180000</v>
      </c>
      <c r="R75">
        <v>72</v>
      </c>
      <c r="S75" t="s">
        <v>232</v>
      </c>
      <c r="X75" s="4">
        <f>IF(SUM(Table1[[#This Row],[o_ghg_inventory ]:[o_support_needed_and_received]])=0,1,"")</f>
        <v>1</v>
      </c>
      <c r="Y75" s="34">
        <v>453600</v>
      </c>
      <c r="Z75" s="34">
        <v>80000</v>
      </c>
      <c r="AA75" s="5">
        <f>Table1[[#This Row],[o_gef_funding]]/SUM(Table1[[#This Row],[o_ghg_inventory ]:[o_undefined]])</f>
        <v>453600</v>
      </c>
      <c r="AB75" s="5">
        <f>Table1[[#This Row],[o_co_financing]]/SUM(Table1[[#This Row],[o_ghg_inventory ]:[o_undefined]])</f>
        <v>80000</v>
      </c>
      <c r="AC75" s="4" t="str" cm="1">
        <f t="array" ref="AC75">IF(Table1[[#This Row],[o_ghg_inventory ]]="",IF(AND(Table1[[#This Row],[o_undefined]:[o_undefined]]=1,Table1[[#This Row],[c_ghg_inventory]]=1),1,""),1)</f>
        <v/>
      </c>
      <c r="AD75" s="4" t="str" cm="1">
        <f t="array" ref="AD75">IF(Table1[[#This Row],[o_mitigation ]]="",IF(AND(Table1[[#This Row],[o_undefined]:[o_undefined]]=1,Table1[[#This Row],[c_mitigation]]=1),1,""),1)</f>
        <v/>
      </c>
      <c r="AE75" s="4" t="str" cm="1">
        <f t="array" ref="AE75">IF(Table1[[#This Row],[o_climate_change_impacts_and_adaptation ]]="",IF(AND(Table1[[#This Row],[o_undefined]:[o_undefined]]=1,Table1[[#This Row],[c_climate_change_impacts_and_adaptation]]=1),1,""),1)</f>
        <v/>
      </c>
      <c r="AF75" s="4" t="str" cm="1">
        <f t="array" ref="AF75">IF(Table1[[#This Row],[o_support_needed_and_received]]="",IF(AND(Table1[[#This Row],[o_undefined]:[o_undefined]]=1,Table1[[#This Row],[c_support_needed_and_received]]=1),1,""),1)</f>
        <v/>
      </c>
      <c r="AG75" s="4">
        <f>IF(SUM(Table1[[#This Row],[com_ghg_inventory]:[com_support_needed_and_received]])=0,1,"")</f>
        <v>1</v>
      </c>
      <c r="AH75" s="4" cm="1">
        <f t="array" ref="AH75">IF(Table1[[#This Row],[com_ghg_inventory]]="",0,IF(Table1[[#This Row],[com_undefined]:[com_undefined]]=1,0,Table1[[#This Row],[o_gef_funding]:[o_gef_funding]]/SUM(Table1[[#This Row],[com_ghg_inventory]:[com_support_needed_and_received]])))</f>
        <v>0</v>
      </c>
      <c r="AI75" s="4" cm="1">
        <f t="array" ref="AI75">IF(Table1[[#This Row],[com_mitigation]]="",0,IF(Table1[[#This Row],[com_undefined]:[com_undefined]]=1,0,Table1[[#This Row],[o_gef_funding]:[o_gef_funding]]/SUM(Table1[[#This Row],[com_ghg_inventory]:[com_support_needed_and_received]])))</f>
        <v>0</v>
      </c>
      <c r="AJ75" s="4" cm="1">
        <f t="array" ref="AJ75">IF(Table1[[#This Row],[com_climate_change_impacts_and_adaptation]]="",0,IF(Table1[[#This Row],[com_undefined]:[com_undefined]]=1,0,Table1[[#This Row],[o_gef_funding]:[o_gef_funding]]/SUM(Table1[[#This Row],[com_ghg_inventory]:[com_support_needed_and_received]])))</f>
        <v>0</v>
      </c>
      <c r="AK75" s="4" cm="1">
        <f t="array" ref="AK75">IF(Table1[[#This Row],[com_support_needed_and_received]]="",0,IF(Table1[[#This Row],[com_undefined]:[com_undefined]]=1,0,Table1[[#This Row],[o_gef_funding]:[o_gef_funding]]/SUM(Table1[[#This Row],[com_ghg_inventory]:[com_support_needed_and_received]])))</f>
        <v>0</v>
      </c>
      <c r="AL75" s="4">
        <f>IF(Table1[[#This Row],[com_undefined]]=1,Table1[[#This Row],[o_gef_funding]],0)</f>
        <v>453600</v>
      </c>
      <c r="AM75" s="4" cm="1">
        <f t="array" ref="AM75">IF(Table1[[#This Row],[com_ghg_inventory]]="",0,IF(Table1[[#This Row],[com_undefined]:[com_undefined]]=1,0,Table1[[#This Row],[o_co_financing]:[o_co_financing]]/SUM(Table1[[#This Row],[com_ghg_inventory]:[com_support_needed_and_received]])))</f>
        <v>0</v>
      </c>
      <c r="AN75" s="4" cm="1">
        <f t="array" ref="AN75">IF(Table1[[#This Row],[com_mitigation]]="",0,IF(Table1[[#This Row],[com_undefined]:[com_undefined]]=1,0,Table1[[#This Row],[o_co_financing]:[o_co_financing]]/SUM(Table1[[#This Row],[com_ghg_inventory]:[com_support_needed_and_received]])))</f>
        <v>0</v>
      </c>
      <c r="AO75" s="4" cm="1">
        <f t="array" ref="AO75">IF(Table1[[#This Row],[com_climate_change_impacts_and_adaptation]]="",0,IF(Table1[[#This Row],[com_undefined]:[com_undefined]]=1,0,Table1[[#This Row],[o_co_financing]:[o_co_financing]]/SUM(Table1[[#This Row],[com_ghg_inventory]:[com_support_needed_and_received]])))</f>
        <v>0</v>
      </c>
      <c r="AP75" s="4" cm="1">
        <f t="array" ref="AP75">IF(Table1[[#This Row],[com_support_needed_and_received]]="",0,IF(Table1[[#This Row],[com_undefined]:[com_undefined]]=1,0,Table1[[#This Row],[o_co_financing]:[o_co_financing]]/SUM(Table1[[#This Row],[com_ghg_inventory]:[com_support_needed_and_received]])))</f>
        <v>0</v>
      </c>
      <c r="AQ75" s="4">
        <f>IF(Table1[[#This Row],[com_undefined]]=1,Table1[[#This Row],[o_co_financing]],0)</f>
        <v>80000</v>
      </c>
      <c r="AR75" s="4" t="str">
        <f>IF(Table1[[#This Row],[o_gef_funding]]=SUM(Table1[[#This Row],[ghg_inventory_gef]:[undefined_gef]]),"Good", "Problem")</f>
        <v>Good</v>
      </c>
      <c r="AS75" s="4" t="str">
        <f>IF(Table1[[#This Row],[o_co_financing]]=SUM(Table1[[#This Row],[ghg_inventory_co_finance]:[undefined_co_finance]]),"Good", "Problem")</f>
        <v>Good</v>
      </c>
    </row>
    <row r="76" spans="1:45">
      <c r="A76" s="11">
        <v>9</v>
      </c>
      <c r="B76" t="s">
        <v>33</v>
      </c>
      <c r="C76" t="str">
        <f>VLOOKUP(Table1[[#This Row],[pif_id]], Table7[#All],2,FALSE)</f>
        <v>Africa</v>
      </c>
      <c r="D76" t="str">
        <f>VLOOKUP(Table1[[#This Row],[pif_id]], Table7[#All],3,FALSE)</f>
        <v>UNEP</v>
      </c>
      <c r="E76" t="str">
        <f>VLOOKUP(Table1[[#This Row],[pif_id]], Table7[#All],4,FALSE)</f>
        <v>2020</v>
      </c>
      <c r="F76" t="e">
        <f>VLOOKUP(Table1[[#This Row],[pif_id]], Table7[#All],5,FALSE)</f>
        <v>#REF!</v>
      </c>
      <c r="G76">
        <v>19</v>
      </c>
      <c r="H76" t="s">
        <v>233</v>
      </c>
      <c r="M76">
        <f>IF(SUM(Table1[[#This Row],[c_ghg_inventory]:[c_support_needed_and_received]])=0,1,"")</f>
        <v>1</v>
      </c>
      <c r="N76" s="6">
        <v>1100000</v>
      </c>
      <c r="O76" s="6">
        <v>255600</v>
      </c>
      <c r="P76" s="6">
        <f>N76/SUM(Table1[[#This Row],[c_ghg_inventory]:[c_undefined]])</f>
        <v>1100000</v>
      </c>
      <c r="Q76" s="6">
        <f>O76/SUM(Table1[[#This Row],[c_ghg_inventory]:[c_undefined]])</f>
        <v>255600</v>
      </c>
      <c r="R76">
        <v>73</v>
      </c>
      <c r="S76" s="9" t="s">
        <v>234</v>
      </c>
      <c r="X76" s="4">
        <f>IF(SUM(Table1[[#This Row],[o_ghg_inventory ]:[o_support_needed_and_received]])=0,1,"")</f>
        <v>1</v>
      </c>
      <c r="Y76" s="10">
        <v>275000</v>
      </c>
      <c r="Z76" s="10">
        <v>63900</v>
      </c>
      <c r="AA76" s="5">
        <f>Table1[[#This Row],[o_gef_funding]]/SUM(Table1[[#This Row],[o_ghg_inventory ]:[o_undefined]])</f>
        <v>275000</v>
      </c>
      <c r="AB76" s="5">
        <f>Table1[[#This Row],[o_co_financing]]/SUM(Table1[[#This Row],[o_ghg_inventory ]:[o_undefined]])</f>
        <v>63900</v>
      </c>
      <c r="AC76" s="4" t="str" cm="1">
        <f t="array" ref="AC76">IF(Table1[[#This Row],[o_ghg_inventory ]]="",IF(AND(Table1[[#This Row],[o_undefined]:[o_undefined]]=1,Table1[[#This Row],[c_ghg_inventory]]=1),1,""),1)</f>
        <v/>
      </c>
      <c r="AD76" s="4" t="str" cm="1">
        <f t="array" ref="AD76">IF(Table1[[#This Row],[o_mitigation ]]="",IF(AND(Table1[[#This Row],[o_undefined]:[o_undefined]]=1,Table1[[#This Row],[c_mitigation]]=1),1,""),1)</f>
        <v/>
      </c>
      <c r="AE76" s="4" t="str" cm="1">
        <f t="array" ref="AE76">IF(Table1[[#This Row],[o_climate_change_impacts_and_adaptation ]]="",IF(AND(Table1[[#This Row],[o_undefined]:[o_undefined]]=1,Table1[[#This Row],[c_climate_change_impacts_and_adaptation]]=1),1,""),1)</f>
        <v/>
      </c>
      <c r="AF76" s="4" t="str" cm="1">
        <f t="array" ref="AF76">IF(Table1[[#This Row],[o_support_needed_and_received]]="",IF(AND(Table1[[#This Row],[o_undefined]:[o_undefined]]=1,Table1[[#This Row],[c_support_needed_and_received]]=1),1,""),1)</f>
        <v/>
      </c>
      <c r="AG76" s="4">
        <f>IF(SUM(Table1[[#This Row],[com_ghg_inventory]:[com_support_needed_and_received]])=0,1,"")</f>
        <v>1</v>
      </c>
      <c r="AH76" s="4" cm="1">
        <f t="array" ref="AH76">IF(Table1[[#This Row],[com_ghg_inventory]]="",0,IF(Table1[[#This Row],[com_undefined]:[com_undefined]]=1,0,Table1[[#This Row],[o_gef_funding]:[o_gef_funding]]/SUM(Table1[[#This Row],[com_ghg_inventory]:[com_support_needed_and_received]])))</f>
        <v>0</v>
      </c>
      <c r="AI76" s="4" cm="1">
        <f t="array" ref="AI76">IF(Table1[[#This Row],[com_mitigation]]="",0,IF(Table1[[#This Row],[com_undefined]:[com_undefined]]=1,0,Table1[[#This Row],[o_gef_funding]:[o_gef_funding]]/SUM(Table1[[#This Row],[com_ghg_inventory]:[com_support_needed_and_received]])))</f>
        <v>0</v>
      </c>
      <c r="AJ76" s="4" cm="1">
        <f t="array" ref="AJ76">IF(Table1[[#This Row],[com_climate_change_impacts_and_adaptation]]="",0,IF(Table1[[#This Row],[com_undefined]:[com_undefined]]=1,0,Table1[[#This Row],[o_gef_funding]:[o_gef_funding]]/SUM(Table1[[#This Row],[com_ghg_inventory]:[com_support_needed_and_received]])))</f>
        <v>0</v>
      </c>
      <c r="AK76" s="4" cm="1">
        <f t="array" ref="AK76">IF(Table1[[#This Row],[com_support_needed_and_received]]="",0,IF(Table1[[#This Row],[com_undefined]:[com_undefined]]=1,0,Table1[[#This Row],[o_gef_funding]:[o_gef_funding]]/SUM(Table1[[#This Row],[com_ghg_inventory]:[com_support_needed_and_received]])))</f>
        <v>0</v>
      </c>
      <c r="AL76" s="4">
        <f>IF(Table1[[#This Row],[com_undefined]]=1,Table1[[#This Row],[o_gef_funding]],0)</f>
        <v>275000</v>
      </c>
      <c r="AM76" s="4" cm="1">
        <f t="array" ref="AM76">IF(Table1[[#This Row],[com_ghg_inventory]]="",0,IF(Table1[[#This Row],[com_undefined]:[com_undefined]]=1,0,Table1[[#This Row],[o_co_financing]:[o_co_financing]]/SUM(Table1[[#This Row],[com_ghg_inventory]:[com_support_needed_and_received]])))</f>
        <v>0</v>
      </c>
      <c r="AN76" s="4" cm="1">
        <f t="array" ref="AN76">IF(Table1[[#This Row],[com_mitigation]]="",0,IF(Table1[[#This Row],[com_undefined]:[com_undefined]]=1,0,Table1[[#This Row],[o_co_financing]:[o_co_financing]]/SUM(Table1[[#This Row],[com_ghg_inventory]:[com_support_needed_and_received]])))</f>
        <v>0</v>
      </c>
      <c r="AO76" s="4" cm="1">
        <f t="array" ref="AO76">IF(Table1[[#This Row],[com_climate_change_impacts_and_adaptation]]="",0,IF(Table1[[#This Row],[com_undefined]:[com_undefined]]=1,0,Table1[[#This Row],[o_co_financing]:[o_co_financing]]/SUM(Table1[[#This Row],[com_ghg_inventory]:[com_support_needed_and_received]])))</f>
        <v>0</v>
      </c>
      <c r="AP76" s="4" cm="1">
        <f t="array" ref="AP76">IF(Table1[[#This Row],[com_support_needed_and_received]]="",0,IF(Table1[[#This Row],[com_undefined]:[com_undefined]]=1,0,Table1[[#This Row],[o_co_financing]:[o_co_financing]]/SUM(Table1[[#This Row],[com_ghg_inventory]:[com_support_needed_and_received]])))</f>
        <v>0</v>
      </c>
      <c r="AQ76" s="4">
        <f>IF(Table1[[#This Row],[com_undefined]]=1,Table1[[#This Row],[o_co_financing]],0)</f>
        <v>63900</v>
      </c>
      <c r="AR76" s="4" t="str">
        <f>IF(Table1[[#This Row],[o_gef_funding]]=SUM(Table1[[#This Row],[ghg_inventory_gef]:[undefined_gef]]),"Good", "Problem")</f>
        <v>Good</v>
      </c>
      <c r="AS76" s="4" t="str">
        <f>IF(Table1[[#This Row],[o_co_financing]]=SUM(Table1[[#This Row],[ghg_inventory_co_finance]:[undefined_co_finance]]),"Good", "Problem")</f>
        <v>Good</v>
      </c>
    </row>
    <row r="77" spans="1:45">
      <c r="A77" s="11">
        <v>9</v>
      </c>
      <c r="B77" t="s">
        <v>33</v>
      </c>
      <c r="C77" t="str">
        <f>VLOOKUP(Table1[[#This Row],[pif_id]], Table7[#All],2,FALSE)</f>
        <v>Africa</v>
      </c>
      <c r="D77" t="str">
        <f>VLOOKUP(Table1[[#This Row],[pif_id]], Table7[#All],3,FALSE)</f>
        <v>UNEP</v>
      </c>
      <c r="E77" t="str">
        <f>VLOOKUP(Table1[[#This Row],[pif_id]], Table7[#All],4,FALSE)</f>
        <v>2020</v>
      </c>
      <c r="F77" t="e">
        <f>VLOOKUP(Table1[[#This Row],[pif_id]], Table7[#All],5,FALSE)</f>
        <v>#REF!</v>
      </c>
      <c r="G77">
        <v>19</v>
      </c>
      <c r="H77" t="s">
        <v>233</v>
      </c>
      <c r="M77">
        <f>IF(SUM(Table1[[#This Row],[c_ghg_inventory]:[c_support_needed_and_received]])=0,1,"")</f>
        <v>1</v>
      </c>
      <c r="N77" s="6">
        <v>1100000</v>
      </c>
      <c r="O77" s="6">
        <v>255600</v>
      </c>
      <c r="P77" s="6">
        <f>N77/SUM(Table1[[#This Row],[c_ghg_inventory]:[c_undefined]])</f>
        <v>1100000</v>
      </c>
      <c r="Q77" s="6">
        <f>O77/SUM(Table1[[#This Row],[c_ghg_inventory]:[c_undefined]])</f>
        <v>255600</v>
      </c>
      <c r="R77">
        <v>74</v>
      </c>
      <c r="S77" s="9" t="s">
        <v>235</v>
      </c>
      <c r="T77">
        <v>1</v>
      </c>
      <c r="X77" s="4" t="str">
        <f>IF(SUM(Table1[[#This Row],[o_ghg_inventory ]:[o_support_needed_and_received]])=0,1,"")</f>
        <v/>
      </c>
      <c r="Y77" s="10">
        <v>275000</v>
      </c>
      <c r="Z77" s="10">
        <v>63900</v>
      </c>
      <c r="AA77" s="5">
        <f>Table1[[#This Row],[o_gef_funding]]/SUM(Table1[[#This Row],[o_ghg_inventory ]:[o_undefined]])</f>
        <v>275000</v>
      </c>
      <c r="AB77" s="5">
        <f>Table1[[#This Row],[o_co_financing]]/SUM(Table1[[#This Row],[o_ghg_inventory ]:[o_undefined]])</f>
        <v>63900</v>
      </c>
      <c r="AC77" s="4" cm="1">
        <f t="array" ref="AC77">IF(Table1[[#This Row],[o_ghg_inventory ]]="",IF(AND(Table1[[#This Row],[o_undefined]:[o_undefined]]=1,Table1[[#This Row],[c_ghg_inventory]]=1),1,""),1)</f>
        <v>1</v>
      </c>
      <c r="AD77" s="4" t="str" cm="1">
        <f t="array" ref="AD77">IF(Table1[[#This Row],[o_mitigation ]]="",IF(AND(Table1[[#This Row],[o_undefined]:[o_undefined]]=1,Table1[[#This Row],[c_mitigation]]=1),1,""),1)</f>
        <v/>
      </c>
      <c r="AE77" s="4" t="str" cm="1">
        <f t="array" ref="AE77">IF(Table1[[#This Row],[o_climate_change_impacts_and_adaptation ]]="",IF(AND(Table1[[#This Row],[o_undefined]:[o_undefined]]=1,Table1[[#This Row],[c_climate_change_impacts_and_adaptation]]=1),1,""),1)</f>
        <v/>
      </c>
      <c r="AF77" s="4" t="str" cm="1">
        <f t="array" ref="AF77">IF(Table1[[#This Row],[o_support_needed_and_received]]="",IF(AND(Table1[[#This Row],[o_undefined]:[o_undefined]]=1,Table1[[#This Row],[c_support_needed_and_received]]=1),1,""),1)</f>
        <v/>
      </c>
      <c r="AG77" s="4" t="str">
        <f>IF(SUM(Table1[[#This Row],[com_ghg_inventory]:[com_support_needed_and_received]])=0,1,"")</f>
        <v/>
      </c>
      <c r="AH77" s="4" cm="1">
        <f t="array" ref="AH77">IF(Table1[[#This Row],[com_ghg_inventory]]="",0,IF(Table1[[#This Row],[com_undefined]:[com_undefined]]=1,0,Table1[[#This Row],[o_gef_funding]:[o_gef_funding]]/SUM(Table1[[#This Row],[com_ghg_inventory]:[com_support_needed_and_received]])))</f>
        <v>275000</v>
      </c>
      <c r="AI77" s="4" cm="1">
        <f t="array" ref="AI77">IF(Table1[[#This Row],[com_mitigation]]="",0,IF(Table1[[#This Row],[com_undefined]:[com_undefined]]=1,0,Table1[[#This Row],[o_gef_funding]:[o_gef_funding]]/SUM(Table1[[#This Row],[com_ghg_inventory]:[com_support_needed_and_received]])))</f>
        <v>0</v>
      </c>
      <c r="AJ77" s="4" cm="1">
        <f t="array" ref="AJ77">IF(Table1[[#This Row],[com_climate_change_impacts_and_adaptation]]="",0,IF(Table1[[#This Row],[com_undefined]:[com_undefined]]=1,0,Table1[[#This Row],[o_gef_funding]:[o_gef_funding]]/SUM(Table1[[#This Row],[com_ghg_inventory]:[com_support_needed_and_received]])))</f>
        <v>0</v>
      </c>
      <c r="AK77" s="4" cm="1">
        <f t="array" ref="AK77">IF(Table1[[#This Row],[com_support_needed_and_received]]="",0,IF(Table1[[#This Row],[com_undefined]:[com_undefined]]=1,0,Table1[[#This Row],[o_gef_funding]:[o_gef_funding]]/SUM(Table1[[#This Row],[com_ghg_inventory]:[com_support_needed_and_received]])))</f>
        <v>0</v>
      </c>
      <c r="AL77" s="4">
        <f>IF(Table1[[#This Row],[com_undefined]]=1,Table1[[#This Row],[o_gef_funding]],0)</f>
        <v>0</v>
      </c>
      <c r="AM77" s="4" cm="1">
        <f t="array" ref="AM77">IF(Table1[[#This Row],[com_ghg_inventory]]="",0,IF(Table1[[#This Row],[com_undefined]:[com_undefined]]=1,0,Table1[[#This Row],[o_co_financing]:[o_co_financing]]/SUM(Table1[[#This Row],[com_ghg_inventory]:[com_support_needed_and_received]])))</f>
        <v>63900</v>
      </c>
      <c r="AN77" s="4" cm="1">
        <f t="array" ref="AN77">IF(Table1[[#This Row],[com_mitigation]]="",0,IF(Table1[[#This Row],[com_undefined]:[com_undefined]]=1,0,Table1[[#This Row],[o_co_financing]:[o_co_financing]]/SUM(Table1[[#This Row],[com_ghg_inventory]:[com_support_needed_and_received]])))</f>
        <v>0</v>
      </c>
      <c r="AO77" s="4" cm="1">
        <f t="array" ref="AO77">IF(Table1[[#This Row],[com_climate_change_impacts_and_adaptation]]="",0,IF(Table1[[#This Row],[com_undefined]:[com_undefined]]=1,0,Table1[[#This Row],[o_co_financing]:[o_co_financing]]/SUM(Table1[[#This Row],[com_ghg_inventory]:[com_support_needed_and_received]])))</f>
        <v>0</v>
      </c>
      <c r="AP77" s="4" cm="1">
        <f t="array" ref="AP77">IF(Table1[[#This Row],[com_support_needed_and_received]]="",0,IF(Table1[[#This Row],[com_undefined]:[com_undefined]]=1,0,Table1[[#This Row],[o_co_financing]:[o_co_financing]]/SUM(Table1[[#This Row],[com_ghg_inventory]:[com_support_needed_and_received]])))</f>
        <v>0</v>
      </c>
      <c r="AQ77" s="4">
        <f>IF(Table1[[#This Row],[com_undefined]]=1,Table1[[#This Row],[o_co_financing]],0)</f>
        <v>0</v>
      </c>
      <c r="AR77" s="4" t="str">
        <f>IF(Table1[[#This Row],[o_gef_funding]]=SUM(Table1[[#This Row],[ghg_inventory_gef]:[undefined_gef]]),"Good", "Problem")</f>
        <v>Good</v>
      </c>
      <c r="AS77" s="4" t="str">
        <f>IF(Table1[[#This Row],[o_co_financing]]=SUM(Table1[[#This Row],[ghg_inventory_co_finance]:[undefined_co_finance]]),"Good", "Problem")</f>
        <v>Good</v>
      </c>
    </row>
    <row r="78" spans="1:45">
      <c r="A78" s="11">
        <v>9</v>
      </c>
      <c r="B78" t="s">
        <v>33</v>
      </c>
      <c r="C78" t="str">
        <f>VLOOKUP(Table1[[#This Row],[pif_id]], Table7[#All],2,FALSE)</f>
        <v>Africa</v>
      </c>
      <c r="D78" t="str">
        <f>VLOOKUP(Table1[[#This Row],[pif_id]], Table7[#All],3,FALSE)</f>
        <v>UNEP</v>
      </c>
      <c r="E78" t="str">
        <f>VLOOKUP(Table1[[#This Row],[pif_id]], Table7[#All],4,FALSE)</f>
        <v>2020</v>
      </c>
      <c r="F78" t="e">
        <f>VLOOKUP(Table1[[#This Row],[pif_id]], Table7[#All],5,FALSE)</f>
        <v>#REF!</v>
      </c>
      <c r="G78">
        <v>19</v>
      </c>
      <c r="H78" t="s">
        <v>233</v>
      </c>
      <c r="M78">
        <f>IF(SUM(Table1[[#This Row],[c_ghg_inventory]:[c_support_needed_and_received]])=0,1,"")</f>
        <v>1</v>
      </c>
      <c r="N78" s="6">
        <v>1100000</v>
      </c>
      <c r="O78" s="6">
        <v>255600</v>
      </c>
      <c r="P78" s="6">
        <f>N78/SUM(Table1[[#This Row],[c_ghg_inventory]:[c_undefined]])</f>
        <v>1100000</v>
      </c>
      <c r="Q78" s="6">
        <f>O78/SUM(Table1[[#This Row],[c_ghg_inventory]:[c_undefined]])</f>
        <v>255600</v>
      </c>
      <c r="R78">
        <v>75</v>
      </c>
      <c r="S78" s="9" t="s">
        <v>236</v>
      </c>
      <c r="U78">
        <v>1</v>
      </c>
      <c r="V78">
        <v>1</v>
      </c>
      <c r="W78">
        <v>1</v>
      </c>
      <c r="X78" s="4" t="str">
        <f>IF(SUM(Table1[[#This Row],[o_ghg_inventory ]:[o_support_needed_and_received]])=0,1,"")</f>
        <v/>
      </c>
      <c r="Y78" s="10">
        <v>275000</v>
      </c>
      <c r="Z78" s="10">
        <v>63900</v>
      </c>
      <c r="AA78" s="5">
        <f>Table1[[#This Row],[o_gef_funding]]/SUM(Table1[[#This Row],[o_ghg_inventory ]:[o_undefined]])</f>
        <v>91666.666666666672</v>
      </c>
      <c r="AB78" s="5">
        <f>Table1[[#This Row],[o_co_financing]]/SUM(Table1[[#This Row],[o_ghg_inventory ]:[o_undefined]])</f>
        <v>21300</v>
      </c>
      <c r="AC78" s="4" t="str" cm="1">
        <f t="array" ref="AC78">IF(Table1[[#This Row],[o_ghg_inventory ]]="",IF(AND(Table1[[#This Row],[o_undefined]:[o_undefined]]=1,Table1[[#This Row],[c_ghg_inventory]]=1),1,""),1)</f>
        <v/>
      </c>
      <c r="AD78" s="4" cm="1">
        <f t="array" ref="AD78">IF(Table1[[#This Row],[o_mitigation ]]="",IF(AND(Table1[[#This Row],[o_undefined]:[o_undefined]]=1,Table1[[#This Row],[c_mitigation]]=1),1,""),1)</f>
        <v>1</v>
      </c>
      <c r="AE78" s="4" cm="1">
        <f t="array" ref="AE78">IF(Table1[[#This Row],[o_climate_change_impacts_and_adaptation ]]="",IF(AND(Table1[[#This Row],[o_undefined]:[o_undefined]]=1,Table1[[#This Row],[c_climate_change_impacts_and_adaptation]]=1),1,""),1)</f>
        <v>1</v>
      </c>
      <c r="AF78" s="4" cm="1">
        <f t="array" ref="AF78">IF(Table1[[#This Row],[o_support_needed_and_received]]="",IF(AND(Table1[[#This Row],[o_undefined]:[o_undefined]]=1,Table1[[#This Row],[c_support_needed_and_received]]=1),1,""),1)</f>
        <v>1</v>
      </c>
      <c r="AG78" s="4" t="str">
        <f>IF(SUM(Table1[[#This Row],[com_ghg_inventory]:[com_support_needed_and_received]])=0,1,"")</f>
        <v/>
      </c>
      <c r="AH78" s="4" cm="1">
        <f t="array" ref="AH78">IF(Table1[[#This Row],[com_ghg_inventory]]="",0,IF(Table1[[#This Row],[com_undefined]:[com_undefined]]=1,0,Table1[[#This Row],[o_gef_funding]:[o_gef_funding]]/SUM(Table1[[#This Row],[com_ghg_inventory]:[com_support_needed_and_received]])))</f>
        <v>0</v>
      </c>
      <c r="AI78" s="4" cm="1">
        <f t="array" ref="AI78">IF(Table1[[#This Row],[com_mitigation]]="",0,IF(Table1[[#This Row],[com_undefined]:[com_undefined]]=1,0,Table1[[#This Row],[o_gef_funding]:[o_gef_funding]]/SUM(Table1[[#This Row],[com_ghg_inventory]:[com_support_needed_and_received]])))</f>
        <v>91666.666666666672</v>
      </c>
      <c r="AJ78" s="4" cm="1">
        <f t="array" ref="AJ78">IF(Table1[[#This Row],[com_climate_change_impacts_and_adaptation]]="",0,IF(Table1[[#This Row],[com_undefined]:[com_undefined]]=1,0,Table1[[#This Row],[o_gef_funding]:[o_gef_funding]]/SUM(Table1[[#This Row],[com_ghg_inventory]:[com_support_needed_and_received]])))</f>
        <v>91666.666666666672</v>
      </c>
      <c r="AK78" s="4" cm="1">
        <f t="array" ref="AK78">IF(Table1[[#This Row],[com_support_needed_and_received]]="",0,IF(Table1[[#This Row],[com_undefined]:[com_undefined]]=1,0,Table1[[#This Row],[o_gef_funding]:[o_gef_funding]]/SUM(Table1[[#This Row],[com_ghg_inventory]:[com_support_needed_and_received]])))</f>
        <v>91666.666666666672</v>
      </c>
      <c r="AL78" s="4">
        <f>IF(Table1[[#This Row],[com_undefined]]=1,Table1[[#This Row],[o_gef_funding]],0)</f>
        <v>0</v>
      </c>
      <c r="AM78" s="4" cm="1">
        <f t="array" ref="AM78">IF(Table1[[#This Row],[com_ghg_inventory]]="",0,IF(Table1[[#This Row],[com_undefined]:[com_undefined]]=1,0,Table1[[#This Row],[o_co_financing]:[o_co_financing]]/SUM(Table1[[#This Row],[com_ghg_inventory]:[com_support_needed_and_received]])))</f>
        <v>0</v>
      </c>
      <c r="AN78" s="4" cm="1">
        <f t="array" ref="AN78">IF(Table1[[#This Row],[com_mitigation]]="",0,IF(Table1[[#This Row],[com_undefined]:[com_undefined]]=1,0,Table1[[#This Row],[o_co_financing]:[o_co_financing]]/SUM(Table1[[#This Row],[com_ghg_inventory]:[com_support_needed_and_received]])))</f>
        <v>21300</v>
      </c>
      <c r="AO78" s="4" cm="1">
        <f t="array" ref="AO78">IF(Table1[[#This Row],[com_climate_change_impacts_and_adaptation]]="",0,IF(Table1[[#This Row],[com_undefined]:[com_undefined]]=1,0,Table1[[#This Row],[o_co_financing]:[o_co_financing]]/SUM(Table1[[#This Row],[com_ghg_inventory]:[com_support_needed_and_received]])))</f>
        <v>21300</v>
      </c>
      <c r="AP78" s="4" cm="1">
        <f t="array" ref="AP78">IF(Table1[[#This Row],[com_support_needed_and_received]]="",0,IF(Table1[[#This Row],[com_undefined]:[com_undefined]]=1,0,Table1[[#This Row],[o_co_financing]:[o_co_financing]]/SUM(Table1[[#This Row],[com_ghg_inventory]:[com_support_needed_and_received]])))</f>
        <v>21300</v>
      </c>
      <c r="AQ78" s="4">
        <f>IF(Table1[[#This Row],[com_undefined]]=1,Table1[[#This Row],[o_co_financing]],0)</f>
        <v>0</v>
      </c>
      <c r="AR78" s="4" t="str">
        <f>IF(Table1[[#This Row],[o_gef_funding]]=SUM(Table1[[#This Row],[ghg_inventory_gef]:[undefined_gef]]),"Good", "Problem")</f>
        <v>Good</v>
      </c>
      <c r="AS78" s="4" t="str">
        <f>IF(Table1[[#This Row],[o_co_financing]]=SUM(Table1[[#This Row],[ghg_inventory_co_finance]:[undefined_co_finance]]),"Good", "Problem")</f>
        <v>Good</v>
      </c>
    </row>
    <row r="79" spans="1:45">
      <c r="A79" s="11">
        <v>9</v>
      </c>
      <c r="B79" t="s">
        <v>33</v>
      </c>
      <c r="C79" t="str">
        <f>VLOOKUP(Table1[[#This Row],[pif_id]], Table7[#All],2,FALSE)</f>
        <v>Africa</v>
      </c>
      <c r="D79" t="str">
        <f>VLOOKUP(Table1[[#This Row],[pif_id]], Table7[#All],3,FALSE)</f>
        <v>UNEP</v>
      </c>
      <c r="E79" t="str">
        <f>VLOOKUP(Table1[[#This Row],[pif_id]], Table7[#All],4,FALSE)</f>
        <v>2020</v>
      </c>
      <c r="F79" t="e">
        <f>VLOOKUP(Table1[[#This Row],[pif_id]], Table7[#All],5,FALSE)</f>
        <v>#REF!</v>
      </c>
      <c r="G79">
        <v>19</v>
      </c>
      <c r="H79" t="s">
        <v>233</v>
      </c>
      <c r="M79">
        <f>IF(SUM(Table1[[#This Row],[c_ghg_inventory]:[c_support_needed_and_received]])=0,1,"")</f>
        <v>1</v>
      </c>
      <c r="N79" s="6">
        <v>1100000</v>
      </c>
      <c r="O79" s="6">
        <v>255600</v>
      </c>
      <c r="P79" s="6">
        <f>N79/SUM(Table1[[#This Row],[c_ghg_inventory]:[c_undefined]])</f>
        <v>1100000</v>
      </c>
      <c r="Q79" s="6">
        <f>O79/SUM(Table1[[#This Row],[c_ghg_inventory]:[c_undefined]])</f>
        <v>255600</v>
      </c>
      <c r="R79">
        <v>76</v>
      </c>
      <c r="S79" s="9" t="s">
        <v>237</v>
      </c>
      <c r="X79" s="4">
        <f>IF(SUM(Table1[[#This Row],[o_ghg_inventory ]:[o_support_needed_and_received]])=0,1,"")</f>
        <v>1</v>
      </c>
      <c r="Y79" s="10">
        <v>275000</v>
      </c>
      <c r="Z79" s="10">
        <v>63900</v>
      </c>
      <c r="AA79" s="5">
        <f>Table1[[#This Row],[o_gef_funding]]/SUM(Table1[[#This Row],[o_ghg_inventory ]:[o_undefined]])</f>
        <v>275000</v>
      </c>
      <c r="AB79" s="5">
        <f>Table1[[#This Row],[o_co_financing]]/SUM(Table1[[#This Row],[o_ghg_inventory ]:[o_undefined]])</f>
        <v>63900</v>
      </c>
      <c r="AC79" s="4" t="str" cm="1">
        <f t="array" ref="AC79">IF(Table1[[#This Row],[o_ghg_inventory ]]="",IF(AND(Table1[[#This Row],[o_undefined]:[o_undefined]]=1,Table1[[#This Row],[c_ghg_inventory]]=1),1,""),1)</f>
        <v/>
      </c>
      <c r="AD79" s="4" t="str" cm="1">
        <f t="array" ref="AD79">IF(Table1[[#This Row],[o_mitigation ]]="",IF(AND(Table1[[#This Row],[o_undefined]:[o_undefined]]=1,Table1[[#This Row],[c_mitigation]]=1),1,""),1)</f>
        <v/>
      </c>
      <c r="AE79" s="4" t="str" cm="1">
        <f t="array" ref="AE79">IF(Table1[[#This Row],[o_climate_change_impacts_and_adaptation ]]="",IF(AND(Table1[[#This Row],[o_undefined]:[o_undefined]]=1,Table1[[#This Row],[c_climate_change_impacts_and_adaptation]]=1),1,""),1)</f>
        <v/>
      </c>
      <c r="AF79" s="4" t="str" cm="1">
        <f t="array" ref="AF79">IF(Table1[[#This Row],[o_support_needed_and_received]]="",IF(AND(Table1[[#This Row],[o_undefined]:[o_undefined]]=1,Table1[[#This Row],[c_support_needed_and_received]]=1),1,""),1)</f>
        <v/>
      </c>
      <c r="AG79" s="4">
        <f>IF(SUM(Table1[[#This Row],[com_ghg_inventory]:[com_support_needed_and_received]])=0,1,"")</f>
        <v>1</v>
      </c>
      <c r="AH79" s="4" cm="1">
        <f t="array" ref="AH79">IF(Table1[[#This Row],[com_ghg_inventory]]="",0,IF(Table1[[#This Row],[com_undefined]:[com_undefined]]=1,0,Table1[[#This Row],[o_gef_funding]:[o_gef_funding]]/SUM(Table1[[#This Row],[com_ghg_inventory]:[com_support_needed_and_received]])))</f>
        <v>0</v>
      </c>
      <c r="AI79" s="4" cm="1">
        <f t="array" ref="AI79">IF(Table1[[#This Row],[com_mitigation]]="",0,IF(Table1[[#This Row],[com_undefined]:[com_undefined]]=1,0,Table1[[#This Row],[o_gef_funding]:[o_gef_funding]]/SUM(Table1[[#This Row],[com_ghg_inventory]:[com_support_needed_and_received]])))</f>
        <v>0</v>
      </c>
      <c r="AJ79" s="4" cm="1">
        <f t="array" ref="AJ79">IF(Table1[[#This Row],[com_climate_change_impacts_and_adaptation]]="",0,IF(Table1[[#This Row],[com_undefined]:[com_undefined]]=1,0,Table1[[#This Row],[o_gef_funding]:[o_gef_funding]]/SUM(Table1[[#This Row],[com_ghg_inventory]:[com_support_needed_and_received]])))</f>
        <v>0</v>
      </c>
      <c r="AK79" s="4" cm="1">
        <f t="array" ref="AK79">IF(Table1[[#This Row],[com_support_needed_and_received]]="",0,IF(Table1[[#This Row],[com_undefined]:[com_undefined]]=1,0,Table1[[#This Row],[o_gef_funding]:[o_gef_funding]]/SUM(Table1[[#This Row],[com_ghg_inventory]:[com_support_needed_and_received]])))</f>
        <v>0</v>
      </c>
      <c r="AL79" s="4">
        <f>IF(Table1[[#This Row],[com_undefined]]=1,Table1[[#This Row],[o_gef_funding]],0)</f>
        <v>275000</v>
      </c>
      <c r="AM79" s="4" cm="1">
        <f t="array" ref="AM79">IF(Table1[[#This Row],[com_ghg_inventory]]="",0,IF(Table1[[#This Row],[com_undefined]:[com_undefined]]=1,0,Table1[[#This Row],[o_co_financing]:[o_co_financing]]/SUM(Table1[[#This Row],[com_ghg_inventory]:[com_support_needed_and_received]])))</f>
        <v>0</v>
      </c>
      <c r="AN79" s="4" cm="1">
        <f t="array" ref="AN79">IF(Table1[[#This Row],[com_mitigation]]="",0,IF(Table1[[#This Row],[com_undefined]:[com_undefined]]=1,0,Table1[[#This Row],[o_co_financing]:[o_co_financing]]/SUM(Table1[[#This Row],[com_ghg_inventory]:[com_support_needed_and_received]])))</f>
        <v>0</v>
      </c>
      <c r="AO79" s="4" cm="1">
        <f t="array" ref="AO79">IF(Table1[[#This Row],[com_climate_change_impacts_and_adaptation]]="",0,IF(Table1[[#This Row],[com_undefined]:[com_undefined]]=1,0,Table1[[#This Row],[o_co_financing]:[o_co_financing]]/SUM(Table1[[#This Row],[com_ghg_inventory]:[com_support_needed_and_received]])))</f>
        <v>0</v>
      </c>
      <c r="AP79" s="4" cm="1">
        <f t="array" ref="AP79">IF(Table1[[#This Row],[com_support_needed_and_received]]="",0,IF(Table1[[#This Row],[com_undefined]:[com_undefined]]=1,0,Table1[[#This Row],[o_co_financing]:[o_co_financing]]/SUM(Table1[[#This Row],[com_ghg_inventory]:[com_support_needed_and_received]])))</f>
        <v>0</v>
      </c>
      <c r="AQ79" s="4">
        <f>IF(Table1[[#This Row],[com_undefined]]=1,Table1[[#This Row],[o_co_financing]],0)</f>
        <v>63900</v>
      </c>
      <c r="AR79" s="4" t="str">
        <f>IF(Table1[[#This Row],[o_gef_funding]]=SUM(Table1[[#This Row],[ghg_inventory_gef]:[undefined_gef]]),"Good", "Problem")</f>
        <v>Good</v>
      </c>
      <c r="AS79" s="4" t="str">
        <f>IF(Table1[[#This Row],[o_co_financing]]=SUM(Table1[[#This Row],[ghg_inventory_co_finance]:[undefined_co_finance]]),"Good", "Problem")</f>
        <v>Good</v>
      </c>
    </row>
    <row r="80" spans="1:45">
      <c r="A80" s="11">
        <v>10</v>
      </c>
      <c r="B80" t="s">
        <v>23</v>
      </c>
      <c r="C80" t="str">
        <f>VLOOKUP(Table1[[#This Row],[pif_id]], Table7[#All],2,FALSE)</f>
        <v>Global</v>
      </c>
      <c r="D80" t="str">
        <f>VLOOKUP(Table1[[#This Row],[pif_id]], Table7[#All],3,FALSE)</f>
        <v>FAO</v>
      </c>
      <c r="E80" t="str">
        <f>VLOOKUP(Table1[[#This Row],[pif_id]], Table7[#All],4,FALSE)</f>
        <v>2018</v>
      </c>
      <c r="F80" t="e">
        <f>VLOOKUP(Table1[[#This Row],[pif_id]], Table7[#All],5,FALSE)</f>
        <v>#REF!</v>
      </c>
      <c r="G80">
        <v>20</v>
      </c>
      <c r="H80" t="s">
        <v>238</v>
      </c>
      <c r="M80">
        <f>IF(SUM(Table1[[#This Row],[c_ghg_inventory]:[c_support_needed_and_received]])=0,1,"")</f>
        <v>1</v>
      </c>
      <c r="N80" s="6">
        <v>727644</v>
      </c>
      <c r="O80" s="6">
        <v>1686313</v>
      </c>
      <c r="P80" s="6">
        <f>N80/SUM(Table1[[#This Row],[c_ghg_inventory]:[c_undefined]])</f>
        <v>727644</v>
      </c>
      <c r="Q80" s="6">
        <f>O80/SUM(Table1[[#This Row],[c_ghg_inventory]:[c_undefined]])</f>
        <v>1686313</v>
      </c>
      <c r="R80">
        <v>77</v>
      </c>
      <c r="S80" t="s">
        <v>239</v>
      </c>
      <c r="U80">
        <v>1</v>
      </c>
      <c r="X80" s="4" t="str">
        <f>IF(SUM(Table1[[#This Row],[o_ghg_inventory ]:[o_support_needed_and_received]])=0,1,"")</f>
        <v/>
      </c>
      <c r="Y80" s="10">
        <v>242548</v>
      </c>
      <c r="Z80" s="10">
        <v>562104.33333333337</v>
      </c>
      <c r="AA80" s="5">
        <f>Table1[[#This Row],[o_gef_funding]]/SUM(Table1[[#This Row],[o_ghg_inventory ]:[o_undefined]])</f>
        <v>242548</v>
      </c>
      <c r="AB80" s="5">
        <f>Table1[[#This Row],[o_co_financing]]/SUM(Table1[[#This Row],[o_ghg_inventory ]:[o_undefined]])</f>
        <v>562104.33333333337</v>
      </c>
      <c r="AC80" s="4" t="str" cm="1">
        <f t="array" ref="AC80">IF(Table1[[#This Row],[o_ghg_inventory ]]="",IF(AND(Table1[[#This Row],[o_undefined]:[o_undefined]]=1,Table1[[#This Row],[c_ghg_inventory]]=1),1,""),1)</f>
        <v/>
      </c>
      <c r="AD80" s="4" cm="1">
        <f t="array" ref="AD80">IF(Table1[[#This Row],[o_mitigation ]]="",IF(AND(Table1[[#This Row],[o_undefined]:[o_undefined]]=1,Table1[[#This Row],[c_mitigation]]=1),1,""),1)</f>
        <v>1</v>
      </c>
      <c r="AE80" s="4" t="str" cm="1">
        <f t="array" ref="AE80">IF(Table1[[#This Row],[o_climate_change_impacts_and_adaptation ]]="",IF(AND(Table1[[#This Row],[o_undefined]:[o_undefined]]=1,Table1[[#This Row],[c_climate_change_impacts_and_adaptation]]=1),1,""),1)</f>
        <v/>
      </c>
      <c r="AF80" s="4" t="str" cm="1">
        <f t="array" ref="AF80">IF(Table1[[#This Row],[o_support_needed_and_received]]="",IF(AND(Table1[[#This Row],[o_undefined]:[o_undefined]]=1,Table1[[#This Row],[c_support_needed_and_received]]=1),1,""),1)</f>
        <v/>
      </c>
      <c r="AG80" s="4" t="str">
        <f>IF(SUM(Table1[[#This Row],[com_ghg_inventory]:[com_support_needed_and_received]])=0,1,"")</f>
        <v/>
      </c>
      <c r="AH80" s="4" cm="1">
        <f t="array" ref="AH80">IF(Table1[[#This Row],[com_ghg_inventory]]="",0,IF(Table1[[#This Row],[com_undefined]:[com_undefined]]=1,0,Table1[[#This Row],[o_gef_funding]:[o_gef_funding]]/SUM(Table1[[#This Row],[com_ghg_inventory]:[com_support_needed_and_received]])))</f>
        <v>0</v>
      </c>
      <c r="AI80" s="4" cm="1">
        <f t="array" ref="AI80">IF(Table1[[#This Row],[com_mitigation]]="",0,IF(Table1[[#This Row],[com_undefined]:[com_undefined]]=1,0,Table1[[#This Row],[o_gef_funding]:[o_gef_funding]]/SUM(Table1[[#This Row],[com_ghg_inventory]:[com_support_needed_and_received]])))</f>
        <v>242548</v>
      </c>
      <c r="AJ80" s="4" cm="1">
        <f t="array" ref="AJ80">IF(Table1[[#This Row],[com_climate_change_impacts_and_adaptation]]="",0,IF(Table1[[#This Row],[com_undefined]:[com_undefined]]=1,0,Table1[[#This Row],[o_gef_funding]:[o_gef_funding]]/SUM(Table1[[#This Row],[com_ghg_inventory]:[com_support_needed_and_received]])))</f>
        <v>0</v>
      </c>
      <c r="AK80" s="4" cm="1">
        <f t="array" ref="AK80">IF(Table1[[#This Row],[com_support_needed_and_received]]="",0,IF(Table1[[#This Row],[com_undefined]:[com_undefined]]=1,0,Table1[[#This Row],[o_gef_funding]:[o_gef_funding]]/SUM(Table1[[#This Row],[com_ghg_inventory]:[com_support_needed_and_received]])))</f>
        <v>0</v>
      </c>
      <c r="AL80" s="4">
        <f>IF(Table1[[#This Row],[com_undefined]]=1,Table1[[#This Row],[o_gef_funding]],0)</f>
        <v>0</v>
      </c>
      <c r="AM80" s="4" cm="1">
        <f t="array" ref="AM80">IF(Table1[[#This Row],[com_ghg_inventory]]="",0,IF(Table1[[#This Row],[com_undefined]:[com_undefined]]=1,0,Table1[[#This Row],[o_co_financing]:[o_co_financing]]/SUM(Table1[[#This Row],[com_ghg_inventory]:[com_support_needed_and_received]])))</f>
        <v>0</v>
      </c>
      <c r="AN80" s="4" cm="1">
        <f t="array" ref="AN80">IF(Table1[[#This Row],[com_mitigation]]="",0,IF(Table1[[#This Row],[com_undefined]:[com_undefined]]=1,0,Table1[[#This Row],[o_co_financing]:[o_co_financing]]/SUM(Table1[[#This Row],[com_ghg_inventory]:[com_support_needed_and_received]])))</f>
        <v>562104.33333333337</v>
      </c>
      <c r="AO80" s="4" cm="1">
        <f t="array" ref="AO80">IF(Table1[[#This Row],[com_climate_change_impacts_and_adaptation]]="",0,IF(Table1[[#This Row],[com_undefined]:[com_undefined]]=1,0,Table1[[#This Row],[o_co_financing]:[o_co_financing]]/SUM(Table1[[#This Row],[com_ghg_inventory]:[com_support_needed_and_received]])))</f>
        <v>0</v>
      </c>
      <c r="AP80" s="4" cm="1">
        <f t="array" ref="AP80">IF(Table1[[#This Row],[com_support_needed_and_received]]="",0,IF(Table1[[#This Row],[com_undefined]:[com_undefined]]=1,0,Table1[[#This Row],[o_co_financing]:[o_co_financing]]/SUM(Table1[[#This Row],[com_ghg_inventory]:[com_support_needed_and_received]])))</f>
        <v>0</v>
      </c>
      <c r="AQ80" s="4">
        <f>IF(Table1[[#This Row],[com_undefined]]=1,Table1[[#This Row],[o_co_financing]],0)</f>
        <v>0</v>
      </c>
      <c r="AR80" s="4" t="str">
        <f>IF(Table1[[#This Row],[o_gef_funding]]=SUM(Table1[[#This Row],[ghg_inventory_gef]:[undefined_gef]]),"Good", "Problem")</f>
        <v>Good</v>
      </c>
      <c r="AS80" s="4" t="str">
        <f>IF(Table1[[#This Row],[o_co_financing]]=SUM(Table1[[#This Row],[ghg_inventory_co_finance]:[undefined_co_finance]]),"Good", "Problem")</f>
        <v>Good</v>
      </c>
    </row>
    <row r="81" spans="1:45">
      <c r="A81" s="11">
        <v>10</v>
      </c>
      <c r="B81" t="s">
        <v>23</v>
      </c>
      <c r="C81" t="str">
        <f>VLOOKUP(Table1[[#This Row],[pif_id]], Table7[#All],2,FALSE)</f>
        <v>Global</v>
      </c>
      <c r="D81" t="str">
        <f>VLOOKUP(Table1[[#This Row],[pif_id]], Table7[#All],3,FALSE)</f>
        <v>FAO</v>
      </c>
      <c r="E81" t="str">
        <f>VLOOKUP(Table1[[#This Row],[pif_id]], Table7[#All],4,FALSE)</f>
        <v>2018</v>
      </c>
      <c r="F81" t="e">
        <f>VLOOKUP(Table1[[#This Row],[pif_id]], Table7[#All],5,FALSE)</f>
        <v>#REF!</v>
      </c>
      <c r="G81">
        <v>20</v>
      </c>
      <c r="H81" t="s">
        <v>238</v>
      </c>
      <c r="M81">
        <f>IF(SUM(Table1[[#This Row],[c_ghg_inventory]:[c_support_needed_and_received]])=0,1,"")</f>
        <v>1</v>
      </c>
      <c r="N81" s="6">
        <v>727644</v>
      </c>
      <c r="O81" s="6">
        <v>1686313</v>
      </c>
      <c r="P81" s="6">
        <f>N81/SUM(Table1[[#This Row],[c_ghg_inventory]:[c_undefined]])</f>
        <v>727644</v>
      </c>
      <c r="Q81" s="6">
        <f>O81/SUM(Table1[[#This Row],[c_ghg_inventory]:[c_undefined]])</f>
        <v>1686313</v>
      </c>
      <c r="R81">
        <v>78</v>
      </c>
      <c r="S81" t="s">
        <v>240</v>
      </c>
      <c r="X81" s="4">
        <f>IF(SUM(Table1[[#This Row],[o_ghg_inventory ]:[o_support_needed_and_received]])=0,1,"")</f>
        <v>1</v>
      </c>
      <c r="Y81" s="10">
        <v>242548</v>
      </c>
      <c r="Z81" s="10">
        <v>562104.33333333337</v>
      </c>
      <c r="AA81" s="5">
        <f>Table1[[#This Row],[o_gef_funding]]/SUM(Table1[[#This Row],[o_ghg_inventory ]:[o_undefined]])</f>
        <v>242548</v>
      </c>
      <c r="AB81" s="5">
        <f>Table1[[#This Row],[o_co_financing]]/SUM(Table1[[#This Row],[o_ghg_inventory ]:[o_undefined]])</f>
        <v>562104.33333333337</v>
      </c>
      <c r="AC81" s="4" t="str" cm="1">
        <f t="array" ref="AC81">IF(Table1[[#This Row],[o_ghg_inventory ]]="",IF(AND(Table1[[#This Row],[o_undefined]:[o_undefined]]=1,Table1[[#This Row],[c_ghg_inventory]]=1),1,""),1)</f>
        <v/>
      </c>
      <c r="AD81" s="4" t="str" cm="1">
        <f t="array" ref="AD81">IF(Table1[[#This Row],[o_mitigation ]]="",IF(AND(Table1[[#This Row],[o_undefined]:[o_undefined]]=1,Table1[[#This Row],[c_mitigation]]=1),1,""),1)</f>
        <v/>
      </c>
      <c r="AE81" s="4" t="str" cm="1">
        <f t="array" ref="AE81">IF(Table1[[#This Row],[o_climate_change_impacts_and_adaptation ]]="",IF(AND(Table1[[#This Row],[o_undefined]:[o_undefined]]=1,Table1[[#This Row],[c_climate_change_impacts_and_adaptation]]=1),1,""),1)</f>
        <v/>
      </c>
      <c r="AF81" s="4" t="str" cm="1">
        <f t="array" ref="AF81">IF(Table1[[#This Row],[o_support_needed_and_received]]="",IF(AND(Table1[[#This Row],[o_undefined]:[o_undefined]]=1,Table1[[#This Row],[c_support_needed_and_received]]=1),1,""),1)</f>
        <v/>
      </c>
      <c r="AG81" s="4">
        <f>IF(SUM(Table1[[#This Row],[com_ghg_inventory]:[com_support_needed_and_received]])=0,1,"")</f>
        <v>1</v>
      </c>
      <c r="AH81" s="4" cm="1">
        <f t="array" ref="AH81">IF(Table1[[#This Row],[com_ghg_inventory]]="",0,IF(Table1[[#This Row],[com_undefined]:[com_undefined]]=1,0,Table1[[#This Row],[o_gef_funding]:[o_gef_funding]]/SUM(Table1[[#This Row],[com_ghg_inventory]:[com_support_needed_and_received]])))</f>
        <v>0</v>
      </c>
      <c r="AI81" s="4" cm="1">
        <f t="array" ref="AI81">IF(Table1[[#This Row],[com_mitigation]]="",0,IF(Table1[[#This Row],[com_undefined]:[com_undefined]]=1,0,Table1[[#This Row],[o_gef_funding]:[o_gef_funding]]/SUM(Table1[[#This Row],[com_ghg_inventory]:[com_support_needed_and_received]])))</f>
        <v>0</v>
      </c>
      <c r="AJ81" s="4" cm="1">
        <f t="array" ref="AJ81">IF(Table1[[#This Row],[com_climate_change_impacts_and_adaptation]]="",0,IF(Table1[[#This Row],[com_undefined]:[com_undefined]]=1,0,Table1[[#This Row],[o_gef_funding]:[o_gef_funding]]/SUM(Table1[[#This Row],[com_ghg_inventory]:[com_support_needed_and_received]])))</f>
        <v>0</v>
      </c>
      <c r="AK81" s="4" cm="1">
        <f t="array" ref="AK81">IF(Table1[[#This Row],[com_support_needed_and_received]]="",0,IF(Table1[[#This Row],[com_undefined]:[com_undefined]]=1,0,Table1[[#This Row],[o_gef_funding]:[o_gef_funding]]/SUM(Table1[[#This Row],[com_ghg_inventory]:[com_support_needed_and_received]])))</f>
        <v>0</v>
      </c>
      <c r="AL81" s="4">
        <f>IF(Table1[[#This Row],[com_undefined]]=1,Table1[[#This Row],[o_gef_funding]],0)</f>
        <v>242548</v>
      </c>
      <c r="AM81" s="4" cm="1">
        <f t="array" ref="AM81">IF(Table1[[#This Row],[com_ghg_inventory]]="",0,IF(Table1[[#This Row],[com_undefined]:[com_undefined]]=1,0,Table1[[#This Row],[o_co_financing]:[o_co_financing]]/SUM(Table1[[#This Row],[com_ghg_inventory]:[com_support_needed_and_received]])))</f>
        <v>0</v>
      </c>
      <c r="AN81" s="4" cm="1">
        <f t="array" ref="AN81">IF(Table1[[#This Row],[com_mitigation]]="",0,IF(Table1[[#This Row],[com_undefined]:[com_undefined]]=1,0,Table1[[#This Row],[o_co_financing]:[o_co_financing]]/SUM(Table1[[#This Row],[com_ghg_inventory]:[com_support_needed_and_received]])))</f>
        <v>0</v>
      </c>
      <c r="AO81" s="4" cm="1">
        <f t="array" ref="AO81">IF(Table1[[#This Row],[com_climate_change_impacts_and_adaptation]]="",0,IF(Table1[[#This Row],[com_undefined]:[com_undefined]]=1,0,Table1[[#This Row],[o_co_financing]:[o_co_financing]]/SUM(Table1[[#This Row],[com_ghg_inventory]:[com_support_needed_and_received]])))</f>
        <v>0</v>
      </c>
      <c r="AP81" s="4" cm="1">
        <f t="array" ref="AP81">IF(Table1[[#This Row],[com_support_needed_and_received]]="",0,IF(Table1[[#This Row],[com_undefined]:[com_undefined]]=1,0,Table1[[#This Row],[o_co_financing]:[o_co_financing]]/SUM(Table1[[#This Row],[com_ghg_inventory]:[com_support_needed_and_received]])))</f>
        <v>0</v>
      </c>
      <c r="AQ81" s="4">
        <f>IF(Table1[[#This Row],[com_undefined]]=1,Table1[[#This Row],[o_co_financing]],0)</f>
        <v>562104.33333333337</v>
      </c>
      <c r="AR81" s="4" t="str">
        <f>IF(Table1[[#This Row],[o_gef_funding]]=SUM(Table1[[#This Row],[ghg_inventory_gef]:[undefined_gef]]),"Good", "Problem")</f>
        <v>Good</v>
      </c>
      <c r="AS81" s="4" t="str">
        <f>IF(Table1[[#This Row],[o_co_financing]]=SUM(Table1[[#This Row],[ghg_inventory_co_finance]:[undefined_co_finance]]),"Good", "Problem")</f>
        <v>Good</v>
      </c>
    </row>
    <row r="82" spans="1:45">
      <c r="A82" s="11">
        <v>10</v>
      </c>
      <c r="B82" t="s">
        <v>23</v>
      </c>
      <c r="C82" t="str">
        <f>VLOOKUP(Table1[[#This Row],[pif_id]], Table7[#All],2,FALSE)</f>
        <v>Global</v>
      </c>
      <c r="D82" t="str">
        <f>VLOOKUP(Table1[[#This Row],[pif_id]], Table7[#All],3,FALSE)</f>
        <v>FAO</v>
      </c>
      <c r="E82" t="str">
        <f>VLOOKUP(Table1[[#This Row],[pif_id]], Table7[#All],4,FALSE)</f>
        <v>2018</v>
      </c>
      <c r="F82" t="e">
        <f>VLOOKUP(Table1[[#This Row],[pif_id]], Table7[#All],5,FALSE)</f>
        <v>#REF!</v>
      </c>
      <c r="G82">
        <v>20</v>
      </c>
      <c r="H82" t="s">
        <v>238</v>
      </c>
      <c r="M82">
        <f>IF(SUM(Table1[[#This Row],[c_ghg_inventory]:[c_support_needed_and_received]])=0,1,"")</f>
        <v>1</v>
      </c>
      <c r="N82" s="6">
        <v>727644</v>
      </c>
      <c r="O82" s="6">
        <v>1686313</v>
      </c>
      <c r="P82" s="6">
        <f>N82/SUM(Table1[[#This Row],[c_ghg_inventory]:[c_undefined]])</f>
        <v>727644</v>
      </c>
      <c r="Q82" s="6">
        <f>O82/SUM(Table1[[#This Row],[c_ghg_inventory]:[c_undefined]])</f>
        <v>1686313</v>
      </c>
      <c r="R82">
        <v>79</v>
      </c>
      <c r="S82" t="s">
        <v>241</v>
      </c>
      <c r="X82" s="4">
        <f>IF(SUM(Table1[[#This Row],[o_ghg_inventory ]:[o_support_needed_and_received]])=0,1,"")</f>
        <v>1</v>
      </c>
      <c r="Y82" s="10">
        <v>242548</v>
      </c>
      <c r="Z82" s="10">
        <v>562104.33333333337</v>
      </c>
      <c r="AA82" s="5">
        <f>Table1[[#This Row],[o_gef_funding]]/SUM(Table1[[#This Row],[o_ghg_inventory ]:[o_undefined]])</f>
        <v>242548</v>
      </c>
      <c r="AB82" s="5">
        <f>Table1[[#This Row],[o_co_financing]]/SUM(Table1[[#This Row],[o_ghg_inventory ]:[o_undefined]])</f>
        <v>562104.33333333337</v>
      </c>
      <c r="AC82" s="4" t="str" cm="1">
        <f t="array" ref="AC82">IF(Table1[[#This Row],[o_ghg_inventory ]]="",IF(AND(Table1[[#This Row],[o_undefined]:[o_undefined]]=1,Table1[[#This Row],[c_ghg_inventory]]=1),1,""),1)</f>
        <v/>
      </c>
      <c r="AD82" s="4" t="str" cm="1">
        <f t="array" ref="AD82">IF(Table1[[#This Row],[o_mitigation ]]="",IF(AND(Table1[[#This Row],[o_undefined]:[o_undefined]]=1,Table1[[#This Row],[c_mitigation]]=1),1,""),1)</f>
        <v/>
      </c>
      <c r="AE82" s="4" t="str" cm="1">
        <f t="array" ref="AE82">IF(Table1[[#This Row],[o_climate_change_impacts_and_adaptation ]]="",IF(AND(Table1[[#This Row],[o_undefined]:[o_undefined]]=1,Table1[[#This Row],[c_climate_change_impacts_and_adaptation]]=1),1,""),1)</f>
        <v/>
      </c>
      <c r="AF82" s="4" t="str" cm="1">
        <f t="array" ref="AF82">IF(Table1[[#This Row],[o_support_needed_and_received]]="",IF(AND(Table1[[#This Row],[o_undefined]:[o_undefined]]=1,Table1[[#This Row],[c_support_needed_and_received]]=1),1,""),1)</f>
        <v/>
      </c>
      <c r="AG82" s="4">
        <f>IF(SUM(Table1[[#This Row],[com_ghg_inventory]:[com_support_needed_and_received]])=0,1,"")</f>
        <v>1</v>
      </c>
      <c r="AH82" s="4" cm="1">
        <f t="array" ref="AH82">IF(Table1[[#This Row],[com_ghg_inventory]]="",0,IF(Table1[[#This Row],[com_undefined]:[com_undefined]]=1,0,Table1[[#This Row],[o_gef_funding]:[o_gef_funding]]/SUM(Table1[[#This Row],[com_ghg_inventory]:[com_support_needed_and_received]])))</f>
        <v>0</v>
      </c>
      <c r="AI82" s="4" cm="1">
        <f t="array" ref="AI82">IF(Table1[[#This Row],[com_mitigation]]="",0,IF(Table1[[#This Row],[com_undefined]:[com_undefined]]=1,0,Table1[[#This Row],[o_gef_funding]:[o_gef_funding]]/SUM(Table1[[#This Row],[com_ghg_inventory]:[com_support_needed_and_received]])))</f>
        <v>0</v>
      </c>
      <c r="AJ82" s="4" cm="1">
        <f t="array" ref="AJ82">IF(Table1[[#This Row],[com_climate_change_impacts_and_adaptation]]="",0,IF(Table1[[#This Row],[com_undefined]:[com_undefined]]=1,0,Table1[[#This Row],[o_gef_funding]:[o_gef_funding]]/SUM(Table1[[#This Row],[com_ghg_inventory]:[com_support_needed_and_received]])))</f>
        <v>0</v>
      </c>
      <c r="AK82" s="4" cm="1">
        <f t="array" ref="AK82">IF(Table1[[#This Row],[com_support_needed_and_received]]="",0,IF(Table1[[#This Row],[com_undefined]:[com_undefined]]=1,0,Table1[[#This Row],[o_gef_funding]:[o_gef_funding]]/SUM(Table1[[#This Row],[com_ghg_inventory]:[com_support_needed_and_received]])))</f>
        <v>0</v>
      </c>
      <c r="AL82" s="4">
        <f>IF(Table1[[#This Row],[com_undefined]]=1,Table1[[#This Row],[o_gef_funding]],0)</f>
        <v>242548</v>
      </c>
      <c r="AM82" s="4" cm="1">
        <f t="array" ref="AM82">IF(Table1[[#This Row],[com_ghg_inventory]]="",0,IF(Table1[[#This Row],[com_undefined]:[com_undefined]]=1,0,Table1[[#This Row],[o_co_financing]:[o_co_financing]]/SUM(Table1[[#This Row],[com_ghg_inventory]:[com_support_needed_and_received]])))</f>
        <v>0</v>
      </c>
      <c r="AN82" s="4" cm="1">
        <f t="array" ref="AN82">IF(Table1[[#This Row],[com_mitigation]]="",0,IF(Table1[[#This Row],[com_undefined]:[com_undefined]]=1,0,Table1[[#This Row],[o_co_financing]:[o_co_financing]]/SUM(Table1[[#This Row],[com_ghg_inventory]:[com_support_needed_and_received]])))</f>
        <v>0</v>
      </c>
      <c r="AO82" s="4" cm="1">
        <f t="array" ref="AO82">IF(Table1[[#This Row],[com_climate_change_impacts_and_adaptation]]="",0,IF(Table1[[#This Row],[com_undefined]:[com_undefined]]=1,0,Table1[[#This Row],[o_co_financing]:[o_co_financing]]/SUM(Table1[[#This Row],[com_ghg_inventory]:[com_support_needed_and_received]])))</f>
        <v>0</v>
      </c>
      <c r="AP82" s="4" cm="1">
        <f t="array" ref="AP82">IF(Table1[[#This Row],[com_support_needed_and_received]]="",0,IF(Table1[[#This Row],[com_undefined]:[com_undefined]]=1,0,Table1[[#This Row],[o_co_financing]:[o_co_financing]]/SUM(Table1[[#This Row],[com_ghg_inventory]:[com_support_needed_and_received]])))</f>
        <v>0</v>
      </c>
      <c r="AQ82" s="4">
        <f>IF(Table1[[#This Row],[com_undefined]]=1,Table1[[#This Row],[o_co_financing]],0)</f>
        <v>562104.33333333337</v>
      </c>
      <c r="AR82" s="4" t="str">
        <f>IF(Table1[[#This Row],[o_gef_funding]]=SUM(Table1[[#This Row],[ghg_inventory_gef]:[undefined_gef]]),"Good", "Problem")</f>
        <v>Good</v>
      </c>
      <c r="AS82" s="4" t="str">
        <f>IF(Table1[[#This Row],[o_co_financing]]=SUM(Table1[[#This Row],[ghg_inventory_co_finance]:[undefined_co_finance]]),"Good", "Problem")</f>
        <v>Good</v>
      </c>
    </row>
    <row r="83" spans="1:45">
      <c r="A83" s="11">
        <v>10</v>
      </c>
      <c r="B83" t="s">
        <v>23</v>
      </c>
      <c r="C83" t="str">
        <f>VLOOKUP(Table1[[#This Row],[pif_id]], Table7[#All],2,FALSE)</f>
        <v>Global</v>
      </c>
      <c r="D83" t="str">
        <f>VLOOKUP(Table1[[#This Row],[pif_id]], Table7[#All],3,FALSE)</f>
        <v>FAO</v>
      </c>
      <c r="E83" t="str">
        <f>VLOOKUP(Table1[[#This Row],[pif_id]], Table7[#All],4,FALSE)</f>
        <v>2018</v>
      </c>
      <c r="F83" t="e">
        <f>VLOOKUP(Table1[[#This Row],[pif_id]], Table7[#All],5,FALSE)</f>
        <v>#REF!</v>
      </c>
      <c r="G83">
        <v>21</v>
      </c>
      <c r="H83" t="s">
        <v>242</v>
      </c>
      <c r="M83">
        <f>IF(SUM(Table1[[#This Row],[c_ghg_inventory]:[c_support_needed_and_received]])=0,1,"")</f>
        <v>1</v>
      </c>
      <c r="N83" s="6">
        <v>724319</v>
      </c>
      <c r="O83" s="6">
        <v>1686424</v>
      </c>
      <c r="P83" s="6">
        <f>N83/SUM(Table1[[#This Row],[c_ghg_inventory]:[c_undefined]])</f>
        <v>724319</v>
      </c>
      <c r="Q83" s="6">
        <f>O83/SUM(Table1[[#This Row],[c_ghg_inventory]:[c_undefined]])</f>
        <v>1686424</v>
      </c>
      <c r="R83">
        <v>80</v>
      </c>
      <c r="S83" t="s">
        <v>243</v>
      </c>
      <c r="X83" s="4">
        <f>IF(SUM(Table1[[#This Row],[o_ghg_inventory ]:[o_support_needed_and_received]])=0,1,"")</f>
        <v>1</v>
      </c>
      <c r="Y83" s="10">
        <v>241439.66666666666</v>
      </c>
      <c r="Z83" s="10">
        <v>562141.33333333337</v>
      </c>
      <c r="AA83" s="5">
        <f>Table1[[#This Row],[o_gef_funding]]/SUM(Table1[[#This Row],[o_ghg_inventory ]:[o_undefined]])</f>
        <v>241439.66666666666</v>
      </c>
      <c r="AB83" s="5">
        <f>Table1[[#This Row],[o_co_financing]]/SUM(Table1[[#This Row],[o_ghg_inventory ]:[o_undefined]])</f>
        <v>562141.33333333337</v>
      </c>
      <c r="AC83" s="4" t="str" cm="1">
        <f t="array" ref="AC83">IF(Table1[[#This Row],[o_ghg_inventory ]]="",IF(AND(Table1[[#This Row],[o_undefined]:[o_undefined]]=1,Table1[[#This Row],[c_ghg_inventory]]=1),1,""),1)</f>
        <v/>
      </c>
      <c r="AD83" s="4" t="str" cm="1">
        <f t="array" ref="AD83">IF(Table1[[#This Row],[o_mitigation ]]="",IF(AND(Table1[[#This Row],[o_undefined]:[o_undefined]]=1,Table1[[#This Row],[c_mitigation]]=1),1,""),1)</f>
        <v/>
      </c>
      <c r="AE83" s="4" t="str" cm="1">
        <f t="array" ref="AE83">IF(Table1[[#This Row],[o_climate_change_impacts_and_adaptation ]]="",IF(AND(Table1[[#This Row],[o_undefined]:[o_undefined]]=1,Table1[[#This Row],[c_climate_change_impacts_and_adaptation]]=1),1,""),1)</f>
        <v/>
      </c>
      <c r="AF83" s="4" t="str" cm="1">
        <f t="array" ref="AF83">IF(Table1[[#This Row],[o_support_needed_and_received]]="",IF(AND(Table1[[#This Row],[o_undefined]:[o_undefined]]=1,Table1[[#This Row],[c_support_needed_and_received]]=1),1,""),1)</f>
        <v/>
      </c>
      <c r="AG83" s="4">
        <f>IF(SUM(Table1[[#This Row],[com_ghg_inventory]:[com_support_needed_and_received]])=0,1,"")</f>
        <v>1</v>
      </c>
      <c r="AH83" s="4" cm="1">
        <f t="array" ref="AH83">IF(Table1[[#This Row],[com_ghg_inventory]]="",0,IF(Table1[[#This Row],[com_undefined]:[com_undefined]]=1,0,Table1[[#This Row],[o_gef_funding]:[o_gef_funding]]/SUM(Table1[[#This Row],[com_ghg_inventory]:[com_support_needed_and_received]])))</f>
        <v>0</v>
      </c>
      <c r="AI83" s="4" cm="1">
        <f t="array" ref="AI83">IF(Table1[[#This Row],[com_mitigation]]="",0,IF(Table1[[#This Row],[com_undefined]:[com_undefined]]=1,0,Table1[[#This Row],[o_gef_funding]:[o_gef_funding]]/SUM(Table1[[#This Row],[com_ghg_inventory]:[com_support_needed_and_received]])))</f>
        <v>0</v>
      </c>
      <c r="AJ83" s="4" cm="1">
        <f t="array" ref="AJ83">IF(Table1[[#This Row],[com_climate_change_impacts_and_adaptation]]="",0,IF(Table1[[#This Row],[com_undefined]:[com_undefined]]=1,0,Table1[[#This Row],[o_gef_funding]:[o_gef_funding]]/SUM(Table1[[#This Row],[com_ghg_inventory]:[com_support_needed_and_received]])))</f>
        <v>0</v>
      </c>
      <c r="AK83" s="4" cm="1">
        <f t="array" ref="AK83">IF(Table1[[#This Row],[com_support_needed_and_received]]="",0,IF(Table1[[#This Row],[com_undefined]:[com_undefined]]=1,0,Table1[[#This Row],[o_gef_funding]:[o_gef_funding]]/SUM(Table1[[#This Row],[com_ghg_inventory]:[com_support_needed_and_received]])))</f>
        <v>0</v>
      </c>
      <c r="AL83" s="4">
        <f>IF(Table1[[#This Row],[com_undefined]]=1,Table1[[#This Row],[o_gef_funding]],0)</f>
        <v>241439.66666666666</v>
      </c>
      <c r="AM83" s="4" cm="1">
        <f t="array" ref="AM83">IF(Table1[[#This Row],[com_ghg_inventory]]="",0,IF(Table1[[#This Row],[com_undefined]:[com_undefined]]=1,0,Table1[[#This Row],[o_co_financing]:[o_co_financing]]/SUM(Table1[[#This Row],[com_ghg_inventory]:[com_support_needed_and_received]])))</f>
        <v>0</v>
      </c>
      <c r="AN83" s="4" cm="1">
        <f t="array" ref="AN83">IF(Table1[[#This Row],[com_mitigation]]="",0,IF(Table1[[#This Row],[com_undefined]:[com_undefined]]=1,0,Table1[[#This Row],[o_co_financing]:[o_co_financing]]/SUM(Table1[[#This Row],[com_ghg_inventory]:[com_support_needed_and_received]])))</f>
        <v>0</v>
      </c>
      <c r="AO83" s="4" cm="1">
        <f t="array" ref="AO83">IF(Table1[[#This Row],[com_climate_change_impacts_and_adaptation]]="",0,IF(Table1[[#This Row],[com_undefined]:[com_undefined]]=1,0,Table1[[#This Row],[o_co_financing]:[o_co_financing]]/SUM(Table1[[#This Row],[com_ghg_inventory]:[com_support_needed_and_received]])))</f>
        <v>0</v>
      </c>
      <c r="AP83" s="4" cm="1">
        <f t="array" ref="AP83">IF(Table1[[#This Row],[com_support_needed_and_received]]="",0,IF(Table1[[#This Row],[com_undefined]:[com_undefined]]=1,0,Table1[[#This Row],[o_co_financing]:[o_co_financing]]/SUM(Table1[[#This Row],[com_ghg_inventory]:[com_support_needed_and_received]])))</f>
        <v>0</v>
      </c>
      <c r="AQ83" s="4">
        <f>IF(Table1[[#This Row],[com_undefined]]=1,Table1[[#This Row],[o_co_financing]],0)</f>
        <v>562141.33333333337</v>
      </c>
      <c r="AR83" s="4" t="str">
        <f>IF(Table1[[#This Row],[o_gef_funding]]=SUM(Table1[[#This Row],[ghg_inventory_gef]:[undefined_gef]]),"Good", "Problem")</f>
        <v>Good</v>
      </c>
      <c r="AS83" s="4" t="str">
        <f>IF(Table1[[#This Row],[o_co_financing]]=SUM(Table1[[#This Row],[ghg_inventory_co_finance]:[undefined_co_finance]]),"Good", "Problem")</f>
        <v>Good</v>
      </c>
    </row>
    <row r="84" spans="1:45">
      <c r="A84" s="11">
        <v>10</v>
      </c>
      <c r="B84" t="s">
        <v>23</v>
      </c>
      <c r="C84" t="str">
        <f>VLOOKUP(Table1[[#This Row],[pif_id]], Table7[#All],2,FALSE)</f>
        <v>Global</v>
      </c>
      <c r="D84" t="str">
        <f>VLOOKUP(Table1[[#This Row],[pif_id]], Table7[#All],3,FALSE)</f>
        <v>FAO</v>
      </c>
      <c r="E84" t="str">
        <f>VLOOKUP(Table1[[#This Row],[pif_id]], Table7[#All],4,FALSE)</f>
        <v>2018</v>
      </c>
      <c r="F84" t="e">
        <f>VLOOKUP(Table1[[#This Row],[pif_id]], Table7[#All],5,FALSE)</f>
        <v>#REF!</v>
      </c>
      <c r="G84">
        <v>21</v>
      </c>
      <c r="H84" t="s">
        <v>242</v>
      </c>
      <c r="M84">
        <f>IF(SUM(Table1[[#This Row],[c_ghg_inventory]:[c_support_needed_and_received]])=0,1,"")</f>
        <v>1</v>
      </c>
      <c r="N84" s="6">
        <v>724319</v>
      </c>
      <c r="O84" s="6">
        <v>1686424</v>
      </c>
      <c r="P84" s="6">
        <f>N84/SUM(Table1[[#This Row],[c_ghg_inventory]:[c_undefined]])</f>
        <v>724319</v>
      </c>
      <c r="Q84" s="6">
        <f>O84/SUM(Table1[[#This Row],[c_ghg_inventory]:[c_undefined]])</f>
        <v>1686424</v>
      </c>
      <c r="R84">
        <v>81</v>
      </c>
      <c r="S84" t="s">
        <v>244</v>
      </c>
      <c r="X84" s="4">
        <f>IF(SUM(Table1[[#This Row],[o_ghg_inventory ]:[o_support_needed_and_received]])=0,1,"")</f>
        <v>1</v>
      </c>
      <c r="Y84" s="10">
        <v>241439.66666666666</v>
      </c>
      <c r="Z84" s="10">
        <v>562141.33333333337</v>
      </c>
      <c r="AA84" s="5">
        <f>Table1[[#This Row],[o_gef_funding]]/SUM(Table1[[#This Row],[o_ghg_inventory ]:[o_undefined]])</f>
        <v>241439.66666666666</v>
      </c>
      <c r="AB84" s="5">
        <f>Table1[[#This Row],[o_co_financing]]/SUM(Table1[[#This Row],[o_ghg_inventory ]:[o_undefined]])</f>
        <v>562141.33333333337</v>
      </c>
      <c r="AC84" s="4" t="str" cm="1">
        <f t="array" ref="AC84">IF(Table1[[#This Row],[o_ghg_inventory ]]="",IF(AND(Table1[[#This Row],[o_undefined]:[o_undefined]]=1,Table1[[#This Row],[c_ghg_inventory]]=1),1,""),1)</f>
        <v/>
      </c>
      <c r="AD84" s="4" t="str" cm="1">
        <f t="array" ref="AD84">IF(Table1[[#This Row],[o_mitigation ]]="",IF(AND(Table1[[#This Row],[o_undefined]:[o_undefined]]=1,Table1[[#This Row],[c_mitigation]]=1),1,""),1)</f>
        <v/>
      </c>
      <c r="AE84" s="4" t="str" cm="1">
        <f t="array" ref="AE84">IF(Table1[[#This Row],[o_climate_change_impacts_and_adaptation ]]="",IF(AND(Table1[[#This Row],[o_undefined]:[o_undefined]]=1,Table1[[#This Row],[c_climate_change_impacts_and_adaptation]]=1),1,""),1)</f>
        <v/>
      </c>
      <c r="AF84" s="4" t="str" cm="1">
        <f t="array" ref="AF84">IF(Table1[[#This Row],[o_support_needed_and_received]]="",IF(AND(Table1[[#This Row],[o_undefined]:[o_undefined]]=1,Table1[[#This Row],[c_support_needed_and_received]]=1),1,""),1)</f>
        <v/>
      </c>
      <c r="AG84" s="4">
        <f>IF(SUM(Table1[[#This Row],[com_ghg_inventory]:[com_support_needed_and_received]])=0,1,"")</f>
        <v>1</v>
      </c>
      <c r="AH84" s="4" cm="1">
        <f t="array" ref="AH84">IF(Table1[[#This Row],[com_ghg_inventory]]="",0,IF(Table1[[#This Row],[com_undefined]:[com_undefined]]=1,0,Table1[[#This Row],[o_gef_funding]:[o_gef_funding]]/SUM(Table1[[#This Row],[com_ghg_inventory]:[com_support_needed_and_received]])))</f>
        <v>0</v>
      </c>
      <c r="AI84" s="4" cm="1">
        <f t="array" ref="AI84">IF(Table1[[#This Row],[com_mitigation]]="",0,IF(Table1[[#This Row],[com_undefined]:[com_undefined]]=1,0,Table1[[#This Row],[o_gef_funding]:[o_gef_funding]]/SUM(Table1[[#This Row],[com_ghg_inventory]:[com_support_needed_and_received]])))</f>
        <v>0</v>
      </c>
      <c r="AJ84" s="4" cm="1">
        <f t="array" ref="AJ84">IF(Table1[[#This Row],[com_climate_change_impacts_and_adaptation]]="",0,IF(Table1[[#This Row],[com_undefined]:[com_undefined]]=1,0,Table1[[#This Row],[o_gef_funding]:[o_gef_funding]]/SUM(Table1[[#This Row],[com_ghg_inventory]:[com_support_needed_and_received]])))</f>
        <v>0</v>
      </c>
      <c r="AK84" s="4" cm="1">
        <f t="array" ref="AK84">IF(Table1[[#This Row],[com_support_needed_and_received]]="",0,IF(Table1[[#This Row],[com_undefined]:[com_undefined]]=1,0,Table1[[#This Row],[o_gef_funding]:[o_gef_funding]]/SUM(Table1[[#This Row],[com_ghg_inventory]:[com_support_needed_and_received]])))</f>
        <v>0</v>
      </c>
      <c r="AL84" s="4">
        <f>IF(Table1[[#This Row],[com_undefined]]=1,Table1[[#This Row],[o_gef_funding]],0)</f>
        <v>241439.66666666666</v>
      </c>
      <c r="AM84" s="4" cm="1">
        <f t="array" ref="AM84">IF(Table1[[#This Row],[com_ghg_inventory]]="",0,IF(Table1[[#This Row],[com_undefined]:[com_undefined]]=1,0,Table1[[#This Row],[o_co_financing]:[o_co_financing]]/SUM(Table1[[#This Row],[com_ghg_inventory]:[com_support_needed_and_received]])))</f>
        <v>0</v>
      </c>
      <c r="AN84" s="4" cm="1">
        <f t="array" ref="AN84">IF(Table1[[#This Row],[com_mitigation]]="",0,IF(Table1[[#This Row],[com_undefined]:[com_undefined]]=1,0,Table1[[#This Row],[o_co_financing]:[o_co_financing]]/SUM(Table1[[#This Row],[com_ghg_inventory]:[com_support_needed_and_received]])))</f>
        <v>0</v>
      </c>
      <c r="AO84" s="4" cm="1">
        <f t="array" ref="AO84">IF(Table1[[#This Row],[com_climate_change_impacts_and_adaptation]]="",0,IF(Table1[[#This Row],[com_undefined]:[com_undefined]]=1,0,Table1[[#This Row],[o_co_financing]:[o_co_financing]]/SUM(Table1[[#This Row],[com_ghg_inventory]:[com_support_needed_and_received]])))</f>
        <v>0</v>
      </c>
      <c r="AP84" s="4" cm="1">
        <f t="array" ref="AP84">IF(Table1[[#This Row],[com_support_needed_and_received]]="",0,IF(Table1[[#This Row],[com_undefined]:[com_undefined]]=1,0,Table1[[#This Row],[o_co_financing]:[o_co_financing]]/SUM(Table1[[#This Row],[com_ghg_inventory]:[com_support_needed_and_received]])))</f>
        <v>0</v>
      </c>
      <c r="AQ84" s="4">
        <f>IF(Table1[[#This Row],[com_undefined]]=1,Table1[[#This Row],[o_co_financing]],0)</f>
        <v>562141.33333333337</v>
      </c>
      <c r="AR84" s="4" t="str">
        <f>IF(Table1[[#This Row],[o_gef_funding]]=SUM(Table1[[#This Row],[ghg_inventory_gef]:[undefined_gef]]),"Good", "Problem")</f>
        <v>Good</v>
      </c>
      <c r="AS84" s="4" t="str">
        <f>IF(Table1[[#This Row],[o_co_financing]]=SUM(Table1[[#This Row],[ghg_inventory_co_finance]:[undefined_co_finance]]),"Good", "Problem")</f>
        <v>Good</v>
      </c>
    </row>
    <row r="85" spans="1:45">
      <c r="A85" s="11">
        <v>10</v>
      </c>
      <c r="B85" t="s">
        <v>23</v>
      </c>
      <c r="C85" t="str">
        <f>VLOOKUP(Table1[[#This Row],[pif_id]], Table7[#All],2,FALSE)</f>
        <v>Global</v>
      </c>
      <c r="D85" t="str">
        <f>VLOOKUP(Table1[[#This Row],[pif_id]], Table7[#All],3,FALSE)</f>
        <v>FAO</v>
      </c>
      <c r="E85" t="str">
        <f>VLOOKUP(Table1[[#This Row],[pif_id]], Table7[#All],4,FALSE)</f>
        <v>2018</v>
      </c>
      <c r="F85" t="e">
        <f>VLOOKUP(Table1[[#This Row],[pif_id]], Table7[#All],5,FALSE)</f>
        <v>#REF!</v>
      </c>
      <c r="G85">
        <v>21</v>
      </c>
      <c r="H85" t="s">
        <v>242</v>
      </c>
      <c r="M85">
        <f>IF(SUM(Table1[[#This Row],[c_ghg_inventory]:[c_support_needed_and_received]])=0,1,"")</f>
        <v>1</v>
      </c>
      <c r="N85" s="6">
        <v>724319</v>
      </c>
      <c r="O85" s="6">
        <v>1686424</v>
      </c>
      <c r="P85" s="6">
        <f>N85/SUM(Table1[[#This Row],[c_ghg_inventory]:[c_undefined]])</f>
        <v>724319</v>
      </c>
      <c r="Q85" s="6">
        <f>O85/SUM(Table1[[#This Row],[c_ghg_inventory]:[c_undefined]])</f>
        <v>1686424</v>
      </c>
      <c r="R85">
        <v>82</v>
      </c>
      <c r="S85" t="s">
        <v>245</v>
      </c>
      <c r="X85" s="4">
        <f>IF(SUM(Table1[[#This Row],[o_ghg_inventory ]:[o_support_needed_and_received]])=0,1,"")</f>
        <v>1</v>
      </c>
      <c r="Y85" s="10">
        <v>241439.66666666666</v>
      </c>
      <c r="Z85" s="10">
        <v>562141.33333333337</v>
      </c>
      <c r="AA85" s="5">
        <f>Table1[[#This Row],[o_gef_funding]]/SUM(Table1[[#This Row],[o_ghg_inventory ]:[o_undefined]])</f>
        <v>241439.66666666666</v>
      </c>
      <c r="AB85" s="5">
        <f>Table1[[#This Row],[o_co_financing]]/SUM(Table1[[#This Row],[o_ghg_inventory ]:[o_undefined]])</f>
        <v>562141.33333333337</v>
      </c>
      <c r="AC85" s="4" t="str" cm="1">
        <f t="array" ref="AC85">IF(Table1[[#This Row],[o_ghg_inventory ]]="",IF(AND(Table1[[#This Row],[o_undefined]:[o_undefined]]=1,Table1[[#This Row],[c_ghg_inventory]]=1),1,""),1)</f>
        <v/>
      </c>
      <c r="AD85" s="4" t="str" cm="1">
        <f t="array" ref="AD85">IF(Table1[[#This Row],[o_mitigation ]]="",IF(AND(Table1[[#This Row],[o_undefined]:[o_undefined]]=1,Table1[[#This Row],[c_mitigation]]=1),1,""),1)</f>
        <v/>
      </c>
      <c r="AE85" s="4" t="str" cm="1">
        <f t="array" ref="AE85">IF(Table1[[#This Row],[o_climate_change_impacts_and_adaptation ]]="",IF(AND(Table1[[#This Row],[o_undefined]:[o_undefined]]=1,Table1[[#This Row],[c_climate_change_impacts_and_adaptation]]=1),1,""),1)</f>
        <v/>
      </c>
      <c r="AF85" s="4" t="str" cm="1">
        <f t="array" ref="AF85">IF(Table1[[#This Row],[o_support_needed_and_received]]="",IF(AND(Table1[[#This Row],[o_undefined]:[o_undefined]]=1,Table1[[#This Row],[c_support_needed_and_received]]=1),1,""),1)</f>
        <v/>
      </c>
      <c r="AG85" s="4">
        <f>IF(SUM(Table1[[#This Row],[com_ghg_inventory]:[com_support_needed_and_received]])=0,1,"")</f>
        <v>1</v>
      </c>
      <c r="AH85" s="4" cm="1">
        <f t="array" ref="AH85">IF(Table1[[#This Row],[com_ghg_inventory]]="",0,IF(Table1[[#This Row],[com_undefined]:[com_undefined]]=1,0,Table1[[#This Row],[o_gef_funding]:[o_gef_funding]]/SUM(Table1[[#This Row],[com_ghg_inventory]:[com_support_needed_and_received]])))</f>
        <v>0</v>
      </c>
      <c r="AI85" s="4" cm="1">
        <f t="array" ref="AI85">IF(Table1[[#This Row],[com_mitigation]]="",0,IF(Table1[[#This Row],[com_undefined]:[com_undefined]]=1,0,Table1[[#This Row],[o_gef_funding]:[o_gef_funding]]/SUM(Table1[[#This Row],[com_ghg_inventory]:[com_support_needed_and_received]])))</f>
        <v>0</v>
      </c>
      <c r="AJ85" s="4" cm="1">
        <f t="array" ref="AJ85">IF(Table1[[#This Row],[com_climate_change_impacts_and_adaptation]]="",0,IF(Table1[[#This Row],[com_undefined]:[com_undefined]]=1,0,Table1[[#This Row],[o_gef_funding]:[o_gef_funding]]/SUM(Table1[[#This Row],[com_ghg_inventory]:[com_support_needed_and_received]])))</f>
        <v>0</v>
      </c>
      <c r="AK85" s="4" cm="1">
        <f t="array" ref="AK85">IF(Table1[[#This Row],[com_support_needed_and_received]]="",0,IF(Table1[[#This Row],[com_undefined]:[com_undefined]]=1,0,Table1[[#This Row],[o_gef_funding]:[o_gef_funding]]/SUM(Table1[[#This Row],[com_ghg_inventory]:[com_support_needed_and_received]])))</f>
        <v>0</v>
      </c>
      <c r="AL85" s="4">
        <f>IF(Table1[[#This Row],[com_undefined]]=1,Table1[[#This Row],[o_gef_funding]],0)</f>
        <v>241439.66666666666</v>
      </c>
      <c r="AM85" s="4" cm="1">
        <f t="array" ref="AM85">IF(Table1[[#This Row],[com_ghg_inventory]]="",0,IF(Table1[[#This Row],[com_undefined]:[com_undefined]]=1,0,Table1[[#This Row],[o_co_financing]:[o_co_financing]]/SUM(Table1[[#This Row],[com_ghg_inventory]:[com_support_needed_and_received]])))</f>
        <v>0</v>
      </c>
      <c r="AN85" s="4" cm="1">
        <f t="array" ref="AN85">IF(Table1[[#This Row],[com_mitigation]]="",0,IF(Table1[[#This Row],[com_undefined]:[com_undefined]]=1,0,Table1[[#This Row],[o_co_financing]:[o_co_financing]]/SUM(Table1[[#This Row],[com_ghg_inventory]:[com_support_needed_and_received]])))</f>
        <v>0</v>
      </c>
      <c r="AO85" s="4" cm="1">
        <f t="array" ref="AO85">IF(Table1[[#This Row],[com_climate_change_impacts_and_adaptation]]="",0,IF(Table1[[#This Row],[com_undefined]:[com_undefined]]=1,0,Table1[[#This Row],[o_co_financing]:[o_co_financing]]/SUM(Table1[[#This Row],[com_ghg_inventory]:[com_support_needed_and_received]])))</f>
        <v>0</v>
      </c>
      <c r="AP85" s="4" cm="1">
        <f t="array" ref="AP85">IF(Table1[[#This Row],[com_support_needed_and_received]]="",0,IF(Table1[[#This Row],[com_undefined]:[com_undefined]]=1,0,Table1[[#This Row],[o_co_financing]:[o_co_financing]]/SUM(Table1[[#This Row],[com_ghg_inventory]:[com_support_needed_and_received]])))</f>
        <v>0</v>
      </c>
      <c r="AQ85" s="4">
        <f>IF(Table1[[#This Row],[com_undefined]]=1,Table1[[#This Row],[o_co_financing]],0)</f>
        <v>562141.33333333337</v>
      </c>
      <c r="AR85" s="4" t="str">
        <f>IF(Table1[[#This Row],[o_gef_funding]]=SUM(Table1[[#This Row],[ghg_inventory_gef]:[undefined_gef]]),"Good", "Problem")</f>
        <v>Good</v>
      </c>
      <c r="AS85" s="4" t="str">
        <f>IF(Table1[[#This Row],[o_co_financing]]=SUM(Table1[[#This Row],[ghg_inventory_co_finance]:[undefined_co_finance]]),"Good", "Problem")</f>
        <v>Good</v>
      </c>
    </row>
    <row r="86" spans="1:45">
      <c r="A86" s="11">
        <v>10</v>
      </c>
      <c r="B86" t="s">
        <v>23</v>
      </c>
      <c r="C86" t="str">
        <f>VLOOKUP(Table1[[#This Row],[pif_id]], Table7[#All],2,FALSE)</f>
        <v>Global</v>
      </c>
      <c r="D86" t="str">
        <f>VLOOKUP(Table1[[#This Row],[pif_id]], Table7[#All],3,FALSE)</f>
        <v>FAO</v>
      </c>
      <c r="E86" t="str">
        <f>VLOOKUP(Table1[[#This Row],[pif_id]], Table7[#All],4,FALSE)</f>
        <v>2018</v>
      </c>
      <c r="F86" t="e">
        <f>VLOOKUP(Table1[[#This Row],[pif_id]], Table7[#All],5,FALSE)</f>
        <v>#REF!</v>
      </c>
      <c r="G86">
        <v>22</v>
      </c>
      <c r="H86" t="s">
        <v>246</v>
      </c>
      <c r="M86">
        <f>IF(SUM(Table1[[#This Row],[c_ghg_inventory]:[c_support_needed_and_received]])=0,1,"")</f>
        <v>1</v>
      </c>
      <c r="N86" s="6">
        <v>81054</v>
      </c>
      <c r="O86" s="6">
        <v>1685114</v>
      </c>
      <c r="P86" s="6">
        <f>N86/SUM(Table1[[#This Row],[c_ghg_inventory]:[c_undefined]])</f>
        <v>81054</v>
      </c>
      <c r="Q86" s="6">
        <f>O86/SUM(Table1[[#This Row],[c_ghg_inventory]:[c_undefined]])</f>
        <v>1685114</v>
      </c>
      <c r="R86">
        <v>83</v>
      </c>
      <c r="S86" t="s">
        <v>247</v>
      </c>
      <c r="X86" s="4">
        <f>IF(SUM(Table1[[#This Row],[o_ghg_inventory ]:[o_support_needed_and_received]])=0,1,"")</f>
        <v>1</v>
      </c>
      <c r="Y86" s="10">
        <v>40527</v>
      </c>
      <c r="Z86" s="10">
        <v>842557</v>
      </c>
      <c r="AA86" s="5">
        <f>Table1[[#This Row],[o_gef_funding]]/SUM(Table1[[#This Row],[o_ghg_inventory ]:[o_undefined]])</f>
        <v>40527</v>
      </c>
      <c r="AB86" s="5">
        <f>Table1[[#This Row],[o_co_financing]]/SUM(Table1[[#This Row],[o_ghg_inventory ]:[o_undefined]])</f>
        <v>842557</v>
      </c>
      <c r="AC86" s="4" t="str" cm="1">
        <f t="array" ref="AC86">IF(Table1[[#This Row],[o_ghg_inventory ]]="",IF(AND(Table1[[#This Row],[o_undefined]:[o_undefined]]=1,Table1[[#This Row],[c_ghg_inventory]]=1),1,""),1)</f>
        <v/>
      </c>
      <c r="AD86" s="4" t="str" cm="1">
        <f t="array" ref="AD86">IF(Table1[[#This Row],[o_mitigation ]]="",IF(AND(Table1[[#This Row],[o_undefined]:[o_undefined]]=1,Table1[[#This Row],[c_mitigation]]=1),1,""),1)</f>
        <v/>
      </c>
      <c r="AE86" s="4" t="str" cm="1">
        <f t="array" ref="AE86">IF(Table1[[#This Row],[o_climate_change_impacts_and_adaptation ]]="",IF(AND(Table1[[#This Row],[o_undefined]:[o_undefined]]=1,Table1[[#This Row],[c_climate_change_impacts_and_adaptation]]=1),1,""),1)</f>
        <v/>
      </c>
      <c r="AF86" s="4" t="str" cm="1">
        <f t="array" ref="AF86">IF(Table1[[#This Row],[o_support_needed_and_received]]="",IF(AND(Table1[[#This Row],[o_undefined]:[o_undefined]]=1,Table1[[#This Row],[c_support_needed_and_received]]=1),1,""),1)</f>
        <v/>
      </c>
      <c r="AG86" s="4">
        <f>IF(SUM(Table1[[#This Row],[com_ghg_inventory]:[com_support_needed_and_received]])=0,1,"")</f>
        <v>1</v>
      </c>
      <c r="AH86" s="4" cm="1">
        <f t="array" ref="AH86">IF(Table1[[#This Row],[com_ghg_inventory]]="",0,IF(Table1[[#This Row],[com_undefined]:[com_undefined]]=1,0,Table1[[#This Row],[o_gef_funding]:[o_gef_funding]]/SUM(Table1[[#This Row],[com_ghg_inventory]:[com_support_needed_and_received]])))</f>
        <v>0</v>
      </c>
      <c r="AI86" s="4" cm="1">
        <f t="array" ref="AI86">IF(Table1[[#This Row],[com_mitigation]]="",0,IF(Table1[[#This Row],[com_undefined]:[com_undefined]]=1,0,Table1[[#This Row],[o_gef_funding]:[o_gef_funding]]/SUM(Table1[[#This Row],[com_ghg_inventory]:[com_support_needed_and_received]])))</f>
        <v>0</v>
      </c>
      <c r="AJ86" s="4" cm="1">
        <f t="array" ref="AJ86">IF(Table1[[#This Row],[com_climate_change_impacts_and_adaptation]]="",0,IF(Table1[[#This Row],[com_undefined]:[com_undefined]]=1,0,Table1[[#This Row],[o_gef_funding]:[o_gef_funding]]/SUM(Table1[[#This Row],[com_ghg_inventory]:[com_support_needed_and_received]])))</f>
        <v>0</v>
      </c>
      <c r="AK86" s="4" cm="1">
        <f t="array" ref="AK86">IF(Table1[[#This Row],[com_support_needed_and_received]]="",0,IF(Table1[[#This Row],[com_undefined]:[com_undefined]]=1,0,Table1[[#This Row],[o_gef_funding]:[o_gef_funding]]/SUM(Table1[[#This Row],[com_ghg_inventory]:[com_support_needed_and_received]])))</f>
        <v>0</v>
      </c>
      <c r="AL86" s="4">
        <f>IF(Table1[[#This Row],[com_undefined]]=1,Table1[[#This Row],[o_gef_funding]],0)</f>
        <v>40527</v>
      </c>
      <c r="AM86" s="4" cm="1">
        <f t="array" ref="AM86">IF(Table1[[#This Row],[com_ghg_inventory]]="",0,IF(Table1[[#This Row],[com_undefined]:[com_undefined]]=1,0,Table1[[#This Row],[o_co_financing]:[o_co_financing]]/SUM(Table1[[#This Row],[com_ghg_inventory]:[com_support_needed_and_received]])))</f>
        <v>0</v>
      </c>
      <c r="AN86" s="4" cm="1">
        <f t="array" ref="AN86">IF(Table1[[#This Row],[com_mitigation]]="",0,IF(Table1[[#This Row],[com_undefined]:[com_undefined]]=1,0,Table1[[#This Row],[o_co_financing]:[o_co_financing]]/SUM(Table1[[#This Row],[com_ghg_inventory]:[com_support_needed_and_received]])))</f>
        <v>0</v>
      </c>
      <c r="AO86" s="4" cm="1">
        <f t="array" ref="AO86">IF(Table1[[#This Row],[com_climate_change_impacts_and_adaptation]]="",0,IF(Table1[[#This Row],[com_undefined]:[com_undefined]]=1,0,Table1[[#This Row],[o_co_financing]:[o_co_financing]]/SUM(Table1[[#This Row],[com_ghg_inventory]:[com_support_needed_and_received]])))</f>
        <v>0</v>
      </c>
      <c r="AP86" s="4" cm="1">
        <f t="array" ref="AP86">IF(Table1[[#This Row],[com_support_needed_and_received]]="",0,IF(Table1[[#This Row],[com_undefined]:[com_undefined]]=1,0,Table1[[#This Row],[o_co_financing]:[o_co_financing]]/SUM(Table1[[#This Row],[com_ghg_inventory]:[com_support_needed_and_received]])))</f>
        <v>0</v>
      </c>
      <c r="AQ86" s="4">
        <f>IF(Table1[[#This Row],[com_undefined]]=1,Table1[[#This Row],[o_co_financing]],0)</f>
        <v>842557</v>
      </c>
      <c r="AR86" s="4" t="str">
        <f>IF(Table1[[#This Row],[o_gef_funding]]=SUM(Table1[[#This Row],[ghg_inventory_gef]:[undefined_gef]]),"Good", "Problem")</f>
        <v>Good</v>
      </c>
      <c r="AS86" s="4" t="str">
        <f>IF(Table1[[#This Row],[o_co_financing]]=SUM(Table1[[#This Row],[ghg_inventory_co_finance]:[undefined_co_finance]]),"Good", "Problem")</f>
        <v>Good</v>
      </c>
    </row>
    <row r="87" spans="1:45">
      <c r="A87" s="11">
        <v>10</v>
      </c>
      <c r="B87" t="s">
        <v>23</v>
      </c>
      <c r="C87" t="str">
        <f>VLOOKUP(Table1[[#This Row],[pif_id]], Table7[#All],2,FALSE)</f>
        <v>Global</v>
      </c>
      <c r="D87" t="str">
        <f>VLOOKUP(Table1[[#This Row],[pif_id]], Table7[#All],3,FALSE)</f>
        <v>FAO</v>
      </c>
      <c r="E87" t="str">
        <f>VLOOKUP(Table1[[#This Row],[pif_id]], Table7[#All],4,FALSE)</f>
        <v>2018</v>
      </c>
      <c r="F87" t="e">
        <f>VLOOKUP(Table1[[#This Row],[pif_id]], Table7[#All],5,FALSE)</f>
        <v>#REF!</v>
      </c>
      <c r="G87">
        <v>22</v>
      </c>
      <c r="H87" t="s">
        <v>246</v>
      </c>
      <c r="M87">
        <f>IF(SUM(Table1[[#This Row],[c_ghg_inventory]:[c_support_needed_and_received]])=0,1,"")</f>
        <v>1</v>
      </c>
      <c r="N87" s="6">
        <v>81054</v>
      </c>
      <c r="O87" s="6">
        <v>1685114</v>
      </c>
      <c r="P87" s="6">
        <f>N87/SUM(Table1[[#This Row],[c_ghg_inventory]:[c_undefined]])</f>
        <v>81054</v>
      </c>
      <c r="Q87" s="6">
        <f>O87/SUM(Table1[[#This Row],[c_ghg_inventory]:[c_undefined]])</f>
        <v>1685114</v>
      </c>
      <c r="R87">
        <v>84</v>
      </c>
      <c r="S87" t="s">
        <v>248</v>
      </c>
      <c r="X87" s="4">
        <f>IF(SUM(Table1[[#This Row],[o_ghg_inventory ]:[o_support_needed_and_received]])=0,1,"")</f>
        <v>1</v>
      </c>
      <c r="Y87" s="10">
        <v>40527</v>
      </c>
      <c r="Z87" s="10">
        <v>842557</v>
      </c>
      <c r="AA87" s="5">
        <f>Table1[[#This Row],[o_gef_funding]]/SUM(Table1[[#This Row],[o_ghg_inventory ]:[o_undefined]])</f>
        <v>40527</v>
      </c>
      <c r="AB87" s="5">
        <f>Table1[[#This Row],[o_co_financing]]/SUM(Table1[[#This Row],[o_ghg_inventory ]:[o_undefined]])</f>
        <v>842557</v>
      </c>
      <c r="AC87" s="4" t="str" cm="1">
        <f t="array" ref="AC87">IF(Table1[[#This Row],[o_ghg_inventory ]]="",IF(AND(Table1[[#This Row],[o_undefined]:[o_undefined]]=1,Table1[[#This Row],[c_ghg_inventory]]=1),1,""),1)</f>
        <v/>
      </c>
      <c r="AD87" s="4" t="str" cm="1">
        <f t="array" ref="AD87">IF(Table1[[#This Row],[o_mitigation ]]="",IF(AND(Table1[[#This Row],[o_undefined]:[o_undefined]]=1,Table1[[#This Row],[c_mitigation]]=1),1,""),1)</f>
        <v/>
      </c>
      <c r="AE87" s="4" t="str" cm="1">
        <f t="array" ref="AE87">IF(Table1[[#This Row],[o_climate_change_impacts_and_adaptation ]]="",IF(AND(Table1[[#This Row],[o_undefined]:[o_undefined]]=1,Table1[[#This Row],[c_climate_change_impacts_and_adaptation]]=1),1,""),1)</f>
        <v/>
      </c>
      <c r="AF87" s="4" t="str" cm="1">
        <f t="array" ref="AF87">IF(Table1[[#This Row],[o_support_needed_and_received]]="",IF(AND(Table1[[#This Row],[o_undefined]:[o_undefined]]=1,Table1[[#This Row],[c_support_needed_and_received]]=1),1,""),1)</f>
        <v/>
      </c>
      <c r="AG87" s="4">
        <f>IF(SUM(Table1[[#This Row],[com_ghg_inventory]:[com_support_needed_and_received]])=0,1,"")</f>
        <v>1</v>
      </c>
      <c r="AH87" s="4" cm="1">
        <f t="array" ref="AH87">IF(Table1[[#This Row],[com_ghg_inventory]]="",0,IF(Table1[[#This Row],[com_undefined]:[com_undefined]]=1,0,Table1[[#This Row],[o_gef_funding]:[o_gef_funding]]/SUM(Table1[[#This Row],[com_ghg_inventory]:[com_support_needed_and_received]])))</f>
        <v>0</v>
      </c>
      <c r="AI87" s="4" cm="1">
        <f t="array" ref="AI87">IF(Table1[[#This Row],[com_mitigation]]="",0,IF(Table1[[#This Row],[com_undefined]:[com_undefined]]=1,0,Table1[[#This Row],[o_gef_funding]:[o_gef_funding]]/SUM(Table1[[#This Row],[com_ghg_inventory]:[com_support_needed_and_received]])))</f>
        <v>0</v>
      </c>
      <c r="AJ87" s="4" cm="1">
        <f t="array" ref="AJ87">IF(Table1[[#This Row],[com_climate_change_impacts_and_adaptation]]="",0,IF(Table1[[#This Row],[com_undefined]:[com_undefined]]=1,0,Table1[[#This Row],[o_gef_funding]:[o_gef_funding]]/SUM(Table1[[#This Row],[com_ghg_inventory]:[com_support_needed_and_received]])))</f>
        <v>0</v>
      </c>
      <c r="AK87" s="4" cm="1">
        <f t="array" ref="AK87">IF(Table1[[#This Row],[com_support_needed_and_received]]="",0,IF(Table1[[#This Row],[com_undefined]:[com_undefined]]=1,0,Table1[[#This Row],[o_gef_funding]:[o_gef_funding]]/SUM(Table1[[#This Row],[com_ghg_inventory]:[com_support_needed_and_received]])))</f>
        <v>0</v>
      </c>
      <c r="AL87" s="4">
        <f>IF(Table1[[#This Row],[com_undefined]]=1,Table1[[#This Row],[o_gef_funding]],0)</f>
        <v>40527</v>
      </c>
      <c r="AM87" s="4" cm="1">
        <f t="array" ref="AM87">IF(Table1[[#This Row],[com_ghg_inventory]]="",0,IF(Table1[[#This Row],[com_undefined]:[com_undefined]]=1,0,Table1[[#This Row],[o_co_financing]:[o_co_financing]]/SUM(Table1[[#This Row],[com_ghg_inventory]:[com_support_needed_and_received]])))</f>
        <v>0</v>
      </c>
      <c r="AN87" s="4" cm="1">
        <f t="array" ref="AN87">IF(Table1[[#This Row],[com_mitigation]]="",0,IF(Table1[[#This Row],[com_undefined]:[com_undefined]]=1,0,Table1[[#This Row],[o_co_financing]:[o_co_financing]]/SUM(Table1[[#This Row],[com_ghg_inventory]:[com_support_needed_and_received]])))</f>
        <v>0</v>
      </c>
      <c r="AO87" s="4" cm="1">
        <f t="array" ref="AO87">IF(Table1[[#This Row],[com_climate_change_impacts_and_adaptation]]="",0,IF(Table1[[#This Row],[com_undefined]:[com_undefined]]=1,0,Table1[[#This Row],[o_co_financing]:[o_co_financing]]/SUM(Table1[[#This Row],[com_ghg_inventory]:[com_support_needed_and_received]])))</f>
        <v>0</v>
      </c>
      <c r="AP87" s="4" cm="1">
        <f t="array" ref="AP87">IF(Table1[[#This Row],[com_support_needed_and_received]]="",0,IF(Table1[[#This Row],[com_undefined]:[com_undefined]]=1,0,Table1[[#This Row],[o_co_financing]:[o_co_financing]]/SUM(Table1[[#This Row],[com_ghg_inventory]:[com_support_needed_and_received]])))</f>
        <v>0</v>
      </c>
      <c r="AQ87" s="4">
        <f>IF(Table1[[#This Row],[com_undefined]]=1,Table1[[#This Row],[o_co_financing]],0)</f>
        <v>842557</v>
      </c>
      <c r="AR87" s="4" t="str">
        <f>IF(Table1[[#This Row],[o_gef_funding]]=SUM(Table1[[#This Row],[ghg_inventory_gef]:[undefined_gef]]),"Good", "Problem")</f>
        <v>Good</v>
      </c>
      <c r="AS87" s="4" t="str">
        <f>IF(Table1[[#This Row],[o_co_financing]]=SUM(Table1[[#This Row],[ghg_inventory_co_finance]:[undefined_co_finance]]),"Good", "Problem")</f>
        <v>Good</v>
      </c>
    </row>
    <row r="88" spans="1:45">
      <c r="A88" s="11">
        <v>11</v>
      </c>
      <c r="B88" t="s">
        <v>249</v>
      </c>
      <c r="C88" t="str">
        <f>VLOOKUP(Table1[[#This Row],[pif_id]], Table7[#All],2,FALSE)</f>
        <v>Africa</v>
      </c>
      <c r="D88" t="str">
        <f>VLOOKUP(Table1[[#This Row],[pif_id]], Table7[#All],3,FALSE)</f>
        <v>CI</v>
      </c>
      <c r="E88" t="str">
        <f>VLOOKUP(Table1[[#This Row],[pif_id]], Table7[#All],4,FALSE)</f>
        <v>2018</v>
      </c>
      <c r="F88" t="e">
        <f>VLOOKUP(Table1[[#This Row],[pif_id]], Table7[#All],5,FALSE)</f>
        <v>#REF!</v>
      </c>
      <c r="G88">
        <v>23</v>
      </c>
      <c r="H88" t="s">
        <v>250</v>
      </c>
      <c r="M88">
        <f>IF(SUM(Table1[[#This Row],[c_ghg_inventory]:[c_support_needed_and_received]])=0,1,"")</f>
        <v>1</v>
      </c>
      <c r="N88" s="6">
        <v>346191</v>
      </c>
      <c r="O88" s="6">
        <v>82190</v>
      </c>
      <c r="P88" s="6">
        <f>N88/SUM(Table1[[#This Row],[c_ghg_inventory]:[c_undefined]])</f>
        <v>346191</v>
      </c>
      <c r="Q88" s="6">
        <f>O88/SUM(Table1[[#This Row],[c_ghg_inventory]:[c_undefined]])</f>
        <v>82190</v>
      </c>
      <c r="R88">
        <v>85</v>
      </c>
      <c r="S88" t="s">
        <v>251</v>
      </c>
      <c r="X88" s="4">
        <f>IF(SUM(Table1[[#This Row],[o_ghg_inventory ]:[o_support_needed_and_received]])=0,1,"")</f>
        <v>1</v>
      </c>
      <c r="Y88" s="10">
        <v>57698.5</v>
      </c>
      <c r="Z88" s="10">
        <v>13698.333333333334</v>
      </c>
      <c r="AA88" s="5">
        <f>Table1[[#This Row],[o_gef_funding]]/SUM(Table1[[#This Row],[o_ghg_inventory ]:[o_undefined]])</f>
        <v>57698.5</v>
      </c>
      <c r="AB88" s="5">
        <f>Table1[[#This Row],[o_co_financing]]/SUM(Table1[[#This Row],[o_ghg_inventory ]:[o_undefined]])</f>
        <v>13698.333333333334</v>
      </c>
      <c r="AC88" s="4" t="str" cm="1">
        <f t="array" ref="AC88">IF(Table1[[#This Row],[o_ghg_inventory ]]="",IF(AND(Table1[[#This Row],[o_undefined]:[o_undefined]]=1,Table1[[#This Row],[c_ghg_inventory]]=1),1,""),1)</f>
        <v/>
      </c>
      <c r="AD88" s="4" t="str" cm="1">
        <f t="array" ref="AD88">IF(Table1[[#This Row],[o_mitigation ]]="",IF(AND(Table1[[#This Row],[o_undefined]:[o_undefined]]=1,Table1[[#This Row],[c_mitigation]]=1),1,""),1)</f>
        <v/>
      </c>
      <c r="AE88" s="4" t="str" cm="1">
        <f t="array" ref="AE88">IF(Table1[[#This Row],[o_climate_change_impacts_and_adaptation ]]="",IF(AND(Table1[[#This Row],[o_undefined]:[o_undefined]]=1,Table1[[#This Row],[c_climate_change_impacts_and_adaptation]]=1),1,""),1)</f>
        <v/>
      </c>
      <c r="AF88" s="4" t="str" cm="1">
        <f t="array" ref="AF88">IF(Table1[[#This Row],[o_support_needed_and_received]]="",IF(AND(Table1[[#This Row],[o_undefined]:[o_undefined]]=1,Table1[[#This Row],[c_support_needed_and_received]]=1),1,""),1)</f>
        <v/>
      </c>
      <c r="AG88" s="4">
        <f>IF(SUM(Table1[[#This Row],[com_ghg_inventory]:[com_support_needed_and_received]])=0,1,"")</f>
        <v>1</v>
      </c>
      <c r="AH88" s="4" cm="1">
        <f t="array" ref="AH88">IF(Table1[[#This Row],[com_ghg_inventory]]="",0,IF(Table1[[#This Row],[com_undefined]:[com_undefined]]=1,0,Table1[[#This Row],[o_gef_funding]:[o_gef_funding]]/SUM(Table1[[#This Row],[com_ghg_inventory]:[com_support_needed_and_received]])))</f>
        <v>0</v>
      </c>
      <c r="AI88" s="4" cm="1">
        <f t="array" ref="AI88">IF(Table1[[#This Row],[com_mitigation]]="",0,IF(Table1[[#This Row],[com_undefined]:[com_undefined]]=1,0,Table1[[#This Row],[o_gef_funding]:[o_gef_funding]]/SUM(Table1[[#This Row],[com_ghg_inventory]:[com_support_needed_and_received]])))</f>
        <v>0</v>
      </c>
      <c r="AJ88" s="4" cm="1">
        <f t="array" ref="AJ88">IF(Table1[[#This Row],[com_climate_change_impacts_and_adaptation]]="",0,IF(Table1[[#This Row],[com_undefined]:[com_undefined]]=1,0,Table1[[#This Row],[o_gef_funding]:[o_gef_funding]]/SUM(Table1[[#This Row],[com_ghg_inventory]:[com_support_needed_and_received]])))</f>
        <v>0</v>
      </c>
      <c r="AK88" s="4" cm="1">
        <f t="array" ref="AK88">IF(Table1[[#This Row],[com_support_needed_and_received]]="",0,IF(Table1[[#This Row],[com_undefined]:[com_undefined]]=1,0,Table1[[#This Row],[o_gef_funding]:[o_gef_funding]]/SUM(Table1[[#This Row],[com_ghg_inventory]:[com_support_needed_and_received]])))</f>
        <v>0</v>
      </c>
      <c r="AL88" s="4">
        <f>IF(Table1[[#This Row],[com_undefined]]=1,Table1[[#This Row],[o_gef_funding]],0)</f>
        <v>57698.5</v>
      </c>
      <c r="AM88" s="4" cm="1">
        <f t="array" ref="AM88">IF(Table1[[#This Row],[com_ghg_inventory]]="",0,IF(Table1[[#This Row],[com_undefined]:[com_undefined]]=1,0,Table1[[#This Row],[o_co_financing]:[o_co_financing]]/SUM(Table1[[#This Row],[com_ghg_inventory]:[com_support_needed_and_received]])))</f>
        <v>0</v>
      </c>
      <c r="AN88" s="4" cm="1">
        <f t="array" ref="AN88">IF(Table1[[#This Row],[com_mitigation]]="",0,IF(Table1[[#This Row],[com_undefined]:[com_undefined]]=1,0,Table1[[#This Row],[o_co_financing]:[o_co_financing]]/SUM(Table1[[#This Row],[com_ghg_inventory]:[com_support_needed_and_received]])))</f>
        <v>0</v>
      </c>
      <c r="AO88" s="4" cm="1">
        <f t="array" ref="AO88">IF(Table1[[#This Row],[com_climate_change_impacts_and_adaptation]]="",0,IF(Table1[[#This Row],[com_undefined]:[com_undefined]]=1,0,Table1[[#This Row],[o_co_financing]:[o_co_financing]]/SUM(Table1[[#This Row],[com_ghg_inventory]:[com_support_needed_and_received]])))</f>
        <v>0</v>
      </c>
      <c r="AP88" s="4" cm="1">
        <f t="array" ref="AP88">IF(Table1[[#This Row],[com_support_needed_and_received]]="",0,IF(Table1[[#This Row],[com_undefined]:[com_undefined]]=1,0,Table1[[#This Row],[o_co_financing]:[o_co_financing]]/SUM(Table1[[#This Row],[com_ghg_inventory]:[com_support_needed_and_received]])))</f>
        <v>0</v>
      </c>
      <c r="AQ88" s="4">
        <f>IF(Table1[[#This Row],[com_undefined]]=1,Table1[[#This Row],[o_co_financing]],0)</f>
        <v>13698.333333333334</v>
      </c>
      <c r="AR88" s="4" t="str">
        <f>IF(Table1[[#This Row],[o_gef_funding]]=SUM(Table1[[#This Row],[ghg_inventory_gef]:[undefined_gef]]),"Good", "Problem")</f>
        <v>Good</v>
      </c>
      <c r="AS88" s="4" t="str">
        <f>IF(Table1[[#This Row],[o_co_financing]]=SUM(Table1[[#This Row],[ghg_inventory_co_finance]:[undefined_co_finance]]),"Good", "Problem")</f>
        <v>Good</v>
      </c>
    </row>
    <row r="89" spans="1:45">
      <c r="A89" s="11">
        <v>11</v>
      </c>
      <c r="B89" t="s">
        <v>249</v>
      </c>
      <c r="C89" t="str">
        <f>VLOOKUP(Table1[[#This Row],[pif_id]], Table7[#All],2,FALSE)</f>
        <v>Africa</v>
      </c>
      <c r="D89" t="str">
        <f>VLOOKUP(Table1[[#This Row],[pif_id]], Table7[#All],3,FALSE)</f>
        <v>CI</v>
      </c>
      <c r="E89" t="str">
        <f>VLOOKUP(Table1[[#This Row],[pif_id]], Table7[#All],4,FALSE)</f>
        <v>2018</v>
      </c>
      <c r="F89" t="e">
        <f>VLOOKUP(Table1[[#This Row],[pif_id]], Table7[#All],5,FALSE)</f>
        <v>#REF!</v>
      </c>
      <c r="G89">
        <v>23</v>
      </c>
      <c r="H89" t="s">
        <v>250</v>
      </c>
      <c r="M89">
        <f>IF(SUM(Table1[[#This Row],[c_ghg_inventory]:[c_support_needed_and_received]])=0,1,"")</f>
        <v>1</v>
      </c>
      <c r="N89" s="6">
        <v>346191</v>
      </c>
      <c r="O89" s="6">
        <v>82190</v>
      </c>
      <c r="P89" s="6">
        <f>N89/SUM(Table1[[#This Row],[c_ghg_inventory]:[c_undefined]])</f>
        <v>346191</v>
      </c>
      <c r="Q89" s="6">
        <f>O89/SUM(Table1[[#This Row],[c_ghg_inventory]:[c_undefined]])</f>
        <v>82190</v>
      </c>
      <c r="R89">
        <v>86</v>
      </c>
      <c r="S89" t="s">
        <v>252</v>
      </c>
      <c r="X89" s="4">
        <f>IF(SUM(Table1[[#This Row],[o_ghg_inventory ]:[o_support_needed_and_received]])=0,1,"")</f>
        <v>1</v>
      </c>
      <c r="Y89" s="10">
        <v>57698.5</v>
      </c>
      <c r="Z89" s="10">
        <v>13698.333333333334</v>
      </c>
      <c r="AA89" s="5">
        <f>Table1[[#This Row],[o_gef_funding]]/SUM(Table1[[#This Row],[o_ghg_inventory ]:[o_undefined]])</f>
        <v>57698.5</v>
      </c>
      <c r="AB89" s="5">
        <f>Table1[[#This Row],[o_co_financing]]/SUM(Table1[[#This Row],[o_ghg_inventory ]:[o_undefined]])</f>
        <v>13698.333333333334</v>
      </c>
      <c r="AC89" s="4" t="str" cm="1">
        <f t="array" ref="AC89">IF(Table1[[#This Row],[o_ghg_inventory ]]="",IF(AND(Table1[[#This Row],[o_undefined]:[o_undefined]]=1,Table1[[#This Row],[c_ghg_inventory]]=1),1,""),1)</f>
        <v/>
      </c>
      <c r="AD89" s="4" t="str" cm="1">
        <f t="array" ref="AD89">IF(Table1[[#This Row],[o_mitigation ]]="",IF(AND(Table1[[#This Row],[o_undefined]:[o_undefined]]=1,Table1[[#This Row],[c_mitigation]]=1),1,""),1)</f>
        <v/>
      </c>
      <c r="AE89" s="4" t="str" cm="1">
        <f t="array" ref="AE89">IF(Table1[[#This Row],[o_climate_change_impacts_and_adaptation ]]="",IF(AND(Table1[[#This Row],[o_undefined]:[o_undefined]]=1,Table1[[#This Row],[c_climate_change_impacts_and_adaptation]]=1),1,""),1)</f>
        <v/>
      </c>
      <c r="AF89" s="4" t="str" cm="1">
        <f t="array" ref="AF89">IF(Table1[[#This Row],[o_support_needed_and_received]]="",IF(AND(Table1[[#This Row],[o_undefined]:[o_undefined]]=1,Table1[[#This Row],[c_support_needed_and_received]]=1),1,""),1)</f>
        <v/>
      </c>
      <c r="AG89" s="4">
        <f>IF(SUM(Table1[[#This Row],[com_ghg_inventory]:[com_support_needed_and_received]])=0,1,"")</f>
        <v>1</v>
      </c>
      <c r="AH89" s="4" cm="1">
        <f t="array" ref="AH89">IF(Table1[[#This Row],[com_ghg_inventory]]="",0,IF(Table1[[#This Row],[com_undefined]:[com_undefined]]=1,0,Table1[[#This Row],[o_gef_funding]:[o_gef_funding]]/SUM(Table1[[#This Row],[com_ghg_inventory]:[com_support_needed_and_received]])))</f>
        <v>0</v>
      </c>
      <c r="AI89" s="4" cm="1">
        <f t="array" ref="AI89">IF(Table1[[#This Row],[com_mitigation]]="",0,IF(Table1[[#This Row],[com_undefined]:[com_undefined]]=1,0,Table1[[#This Row],[o_gef_funding]:[o_gef_funding]]/SUM(Table1[[#This Row],[com_ghg_inventory]:[com_support_needed_and_received]])))</f>
        <v>0</v>
      </c>
      <c r="AJ89" s="4" cm="1">
        <f t="array" ref="AJ89">IF(Table1[[#This Row],[com_climate_change_impacts_and_adaptation]]="",0,IF(Table1[[#This Row],[com_undefined]:[com_undefined]]=1,0,Table1[[#This Row],[o_gef_funding]:[o_gef_funding]]/SUM(Table1[[#This Row],[com_ghg_inventory]:[com_support_needed_and_received]])))</f>
        <v>0</v>
      </c>
      <c r="AK89" s="4" cm="1">
        <f t="array" ref="AK89">IF(Table1[[#This Row],[com_support_needed_and_received]]="",0,IF(Table1[[#This Row],[com_undefined]:[com_undefined]]=1,0,Table1[[#This Row],[o_gef_funding]:[o_gef_funding]]/SUM(Table1[[#This Row],[com_ghg_inventory]:[com_support_needed_and_received]])))</f>
        <v>0</v>
      </c>
      <c r="AL89" s="4">
        <f>IF(Table1[[#This Row],[com_undefined]]=1,Table1[[#This Row],[o_gef_funding]],0)</f>
        <v>57698.5</v>
      </c>
      <c r="AM89" s="4" cm="1">
        <f t="array" ref="AM89">IF(Table1[[#This Row],[com_ghg_inventory]]="",0,IF(Table1[[#This Row],[com_undefined]:[com_undefined]]=1,0,Table1[[#This Row],[o_co_financing]:[o_co_financing]]/SUM(Table1[[#This Row],[com_ghg_inventory]:[com_support_needed_and_received]])))</f>
        <v>0</v>
      </c>
      <c r="AN89" s="4" cm="1">
        <f t="array" ref="AN89">IF(Table1[[#This Row],[com_mitigation]]="",0,IF(Table1[[#This Row],[com_undefined]:[com_undefined]]=1,0,Table1[[#This Row],[o_co_financing]:[o_co_financing]]/SUM(Table1[[#This Row],[com_ghg_inventory]:[com_support_needed_and_received]])))</f>
        <v>0</v>
      </c>
      <c r="AO89" s="4" cm="1">
        <f t="array" ref="AO89">IF(Table1[[#This Row],[com_climate_change_impacts_and_adaptation]]="",0,IF(Table1[[#This Row],[com_undefined]:[com_undefined]]=1,0,Table1[[#This Row],[o_co_financing]:[o_co_financing]]/SUM(Table1[[#This Row],[com_ghg_inventory]:[com_support_needed_and_received]])))</f>
        <v>0</v>
      </c>
      <c r="AP89" s="4" cm="1">
        <f t="array" ref="AP89">IF(Table1[[#This Row],[com_support_needed_and_received]]="",0,IF(Table1[[#This Row],[com_undefined]:[com_undefined]]=1,0,Table1[[#This Row],[o_co_financing]:[o_co_financing]]/SUM(Table1[[#This Row],[com_ghg_inventory]:[com_support_needed_and_received]])))</f>
        <v>0</v>
      </c>
      <c r="AQ89" s="4">
        <f>IF(Table1[[#This Row],[com_undefined]]=1,Table1[[#This Row],[o_co_financing]],0)</f>
        <v>13698.333333333334</v>
      </c>
      <c r="AR89" s="4" t="str">
        <f>IF(Table1[[#This Row],[o_gef_funding]]=SUM(Table1[[#This Row],[ghg_inventory_gef]:[undefined_gef]]),"Good", "Problem")</f>
        <v>Good</v>
      </c>
      <c r="AS89" s="4" t="str">
        <f>IF(Table1[[#This Row],[o_co_financing]]=SUM(Table1[[#This Row],[ghg_inventory_co_finance]:[undefined_co_finance]]),"Good", "Problem")</f>
        <v>Good</v>
      </c>
    </row>
    <row r="90" spans="1:45">
      <c r="A90" s="11">
        <v>11</v>
      </c>
      <c r="B90" t="s">
        <v>249</v>
      </c>
      <c r="C90" t="str">
        <f>VLOOKUP(Table1[[#This Row],[pif_id]], Table7[#All],2,FALSE)</f>
        <v>Africa</v>
      </c>
      <c r="D90" t="str">
        <f>VLOOKUP(Table1[[#This Row],[pif_id]], Table7[#All],3,FALSE)</f>
        <v>CI</v>
      </c>
      <c r="E90" t="str">
        <f>VLOOKUP(Table1[[#This Row],[pif_id]], Table7[#All],4,FALSE)</f>
        <v>2018</v>
      </c>
      <c r="F90" t="e">
        <f>VLOOKUP(Table1[[#This Row],[pif_id]], Table7[#All],5,FALSE)</f>
        <v>#REF!</v>
      </c>
      <c r="G90">
        <v>23</v>
      </c>
      <c r="H90" t="s">
        <v>250</v>
      </c>
      <c r="M90">
        <f>IF(SUM(Table1[[#This Row],[c_ghg_inventory]:[c_support_needed_and_received]])=0,1,"")</f>
        <v>1</v>
      </c>
      <c r="N90" s="6">
        <v>346191</v>
      </c>
      <c r="O90" s="6">
        <v>82190</v>
      </c>
      <c r="P90" s="6">
        <f>N90/SUM(Table1[[#This Row],[c_ghg_inventory]:[c_undefined]])</f>
        <v>346191</v>
      </c>
      <c r="Q90" s="6">
        <f>O90/SUM(Table1[[#This Row],[c_ghg_inventory]:[c_undefined]])</f>
        <v>82190</v>
      </c>
      <c r="R90">
        <v>87</v>
      </c>
      <c r="S90" t="s">
        <v>253</v>
      </c>
      <c r="X90" s="4">
        <f>IF(SUM(Table1[[#This Row],[o_ghg_inventory ]:[o_support_needed_and_received]])=0,1,"")</f>
        <v>1</v>
      </c>
      <c r="Y90" s="10">
        <v>57698.5</v>
      </c>
      <c r="Z90" s="10">
        <v>13698.333333333334</v>
      </c>
      <c r="AA90" s="5">
        <f>Table1[[#This Row],[o_gef_funding]]/SUM(Table1[[#This Row],[o_ghg_inventory ]:[o_undefined]])</f>
        <v>57698.5</v>
      </c>
      <c r="AB90" s="5">
        <f>Table1[[#This Row],[o_co_financing]]/SUM(Table1[[#This Row],[o_ghg_inventory ]:[o_undefined]])</f>
        <v>13698.333333333334</v>
      </c>
      <c r="AC90" s="4" t="str" cm="1">
        <f t="array" ref="AC90">IF(Table1[[#This Row],[o_ghg_inventory ]]="",IF(AND(Table1[[#This Row],[o_undefined]:[o_undefined]]=1,Table1[[#This Row],[c_ghg_inventory]]=1),1,""),1)</f>
        <v/>
      </c>
      <c r="AD90" s="4" t="str" cm="1">
        <f t="array" ref="AD90">IF(Table1[[#This Row],[o_mitigation ]]="",IF(AND(Table1[[#This Row],[o_undefined]:[o_undefined]]=1,Table1[[#This Row],[c_mitigation]]=1),1,""),1)</f>
        <v/>
      </c>
      <c r="AE90" s="4" t="str" cm="1">
        <f t="array" ref="AE90">IF(Table1[[#This Row],[o_climate_change_impacts_and_adaptation ]]="",IF(AND(Table1[[#This Row],[o_undefined]:[o_undefined]]=1,Table1[[#This Row],[c_climate_change_impacts_and_adaptation]]=1),1,""),1)</f>
        <v/>
      </c>
      <c r="AF90" s="4" t="str" cm="1">
        <f t="array" ref="AF90">IF(Table1[[#This Row],[o_support_needed_and_received]]="",IF(AND(Table1[[#This Row],[o_undefined]:[o_undefined]]=1,Table1[[#This Row],[c_support_needed_and_received]]=1),1,""),1)</f>
        <v/>
      </c>
      <c r="AG90" s="4">
        <f>IF(SUM(Table1[[#This Row],[com_ghg_inventory]:[com_support_needed_and_received]])=0,1,"")</f>
        <v>1</v>
      </c>
      <c r="AH90" s="4" cm="1">
        <f t="array" ref="AH90">IF(Table1[[#This Row],[com_ghg_inventory]]="",0,IF(Table1[[#This Row],[com_undefined]:[com_undefined]]=1,0,Table1[[#This Row],[o_gef_funding]:[o_gef_funding]]/SUM(Table1[[#This Row],[com_ghg_inventory]:[com_support_needed_and_received]])))</f>
        <v>0</v>
      </c>
      <c r="AI90" s="4" cm="1">
        <f t="array" ref="AI90">IF(Table1[[#This Row],[com_mitigation]]="",0,IF(Table1[[#This Row],[com_undefined]:[com_undefined]]=1,0,Table1[[#This Row],[o_gef_funding]:[o_gef_funding]]/SUM(Table1[[#This Row],[com_ghg_inventory]:[com_support_needed_and_received]])))</f>
        <v>0</v>
      </c>
      <c r="AJ90" s="4" cm="1">
        <f t="array" ref="AJ90">IF(Table1[[#This Row],[com_climate_change_impacts_and_adaptation]]="",0,IF(Table1[[#This Row],[com_undefined]:[com_undefined]]=1,0,Table1[[#This Row],[o_gef_funding]:[o_gef_funding]]/SUM(Table1[[#This Row],[com_ghg_inventory]:[com_support_needed_and_received]])))</f>
        <v>0</v>
      </c>
      <c r="AK90" s="4" cm="1">
        <f t="array" ref="AK90">IF(Table1[[#This Row],[com_support_needed_and_received]]="",0,IF(Table1[[#This Row],[com_undefined]:[com_undefined]]=1,0,Table1[[#This Row],[o_gef_funding]:[o_gef_funding]]/SUM(Table1[[#This Row],[com_ghg_inventory]:[com_support_needed_and_received]])))</f>
        <v>0</v>
      </c>
      <c r="AL90" s="4">
        <f>IF(Table1[[#This Row],[com_undefined]]=1,Table1[[#This Row],[o_gef_funding]],0)</f>
        <v>57698.5</v>
      </c>
      <c r="AM90" s="4" cm="1">
        <f t="array" ref="AM90">IF(Table1[[#This Row],[com_ghg_inventory]]="",0,IF(Table1[[#This Row],[com_undefined]:[com_undefined]]=1,0,Table1[[#This Row],[o_co_financing]:[o_co_financing]]/SUM(Table1[[#This Row],[com_ghg_inventory]:[com_support_needed_and_received]])))</f>
        <v>0</v>
      </c>
      <c r="AN90" s="4" cm="1">
        <f t="array" ref="AN90">IF(Table1[[#This Row],[com_mitigation]]="",0,IF(Table1[[#This Row],[com_undefined]:[com_undefined]]=1,0,Table1[[#This Row],[o_co_financing]:[o_co_financing]]/SUM(Table1[[#This Row],[com_ghg_inventory]:[com_support_needed_and_received]])))</f>
        <v>0</v>
      </c>
      <c r="AO90" s="4" cm="1">
        <f t="array" ref="AO90">IF(Table1[[#This Row],[com_climate_change_impacts_and_adaptation]]="",0,IF(Table1[[#This Row],[com_undefined]:[com_undefined]]=1,0,Table1[[#This Row],[o_co_financing]:[o_co_financing]]/SUM(Table1[[#This Row],[com_ghg_inventory]:[com_support_needed_and_received]])))</f>
        <v>0</v>
      </c>
      <c r="AP90" s="4" cm="1">
        <f t="array" ref="AP90">IF(Table1[[#This Row],[com_support_needed_and_received]]="",0,IF(Table1[[#This Row],[com_undefined]:[com_undefined]]=1,0,Table1[[#This Row],[o_co_financing]:[o_co_financing]]/SUM(Table1[[#This Row],[com_ghg_inventory]:[com_support_needed_and_received]])))</f>
        <v>0</v>
      </c>
      <c r="AQ90" s="4">
        <f>IF(Table1[[#This Row],[com_undefined]]=1,Table1[[#This Row],[o_co_financing]],0)</f>
        <v>13698.333333333334</v>
      </c>
      <c r="AR90" s="4" t="str">
        <f>IF(Table1[[#This Row],[o_gef_funding]]=SUM(Table1[[#This Row],[ghg_inventory_gef]:[undefined_gef]]),"Good", "Problem")</f>
        <v>Good</v>
      </c>
      <c r="AS90" s="4" t="str">
        <f>IF(Table1[[#This Row],[o_co_financing]]=SUM(Table1[[#This Row],[ghg_inventory_co_finance]:[undefined_co_finance]]),"Good", "Problem")</f>
        <v>Good</v>
      </c>
    </row>
    <row r="91" spans="1:45">
      <c r="A91" s="11">
        <v>11</v>
      </c>
      <c r="B91" t="s">
        <v>249</v>
      </c>
      <c r="C91" t="str">
        <f>VLOOKUP(Table1[[#This Row],[pif_id]], Table7[#All],2,FALSE)</f>
        <v>Africa</v>
      </c>
      <c r="D91" t="str">
        <f>VLOOKUP(Table1[[#This Row],[pif_id]], Table7[#All],3,FALSE)</f>
        <v>CI</v>
      </c>
      <c r="E91" t="str">
        <f>VLOOKUP(Table1[[#This Row],[pif_id]], Table7[#All],4,FALSE)</f>
        <v>2018</v>
      </c>
      <c r="F91" t="e">
        <f>VLOOKUP(Table1[[#This Row],[pif_id]], Table7[#All],5,FALSE)</f>
        <v>#REF!</v>
      </c>
      <c r="G91">
        <v>23</v>
      </c>
      <c r="H91" t="s">
        <v>250</v>
      </c>
      <c r="M91">
        <f>IF(SUM(Table1[[#This Row],[c_ghg_inventory]:[c_support_needed_and_received]])=0,1,"")</f>
        <v>1</v>
      </c>
      <c r="N91" s="6">
        <v>346191</v>
      </c>
      <c r="O91" s="6">
        <v>82190</v>
      </c>
      <c r="P91" s="6">
        <f>N91/SUM(Table1[[#This Row],[c_ghg_inventory]:[c_undefined]])</f>
        <v>346191</v>
      </c>
      <c r="Q91" s="6">
        <f>O91/SUM(Table1[[#This Row],[c_ghg_inventory]:[c_undefined]])</f>
        <v>82190</v>
      </c>
      <c r="R91">
        <v>88</v>
      </c>
      <c r="S91" t="s">
        <v>254</v>
      </c>
      <c r="X91" s="4">
        <f>IF(SUM(Table1[[#This Row],[o_ghg_inventory ]:[o_support_needed_and_received]])=0,1,"")</f>
        <v>1</v>
      </c>
      <c r="Y91" s="10">
        <v>57698.5</v>
      </c>
      <c r="Z91" s="10">
        <v>13698.333333333334</v>
      </c>
      <c r="AA91" s="5">
        <f>Table1[[#This Row],[o_gef_funding]]/SUM(Table1[[#This Row],[o_ghg_inventory ]:[o_undefined]])</f>
        <v>57698.5</v>
      </c>
      <c r="AB91" s="5">
        <f>Table1[[#This Row],[o_co_financing]]/SUM(Table1[[#This Row],[o_ghg_inventory ]:[o_undefined]])</f>
        <v>13698.333333333334</v>
      </c>
      <c r="AC91" s="4" t="str" cm="1">
        <f t="array" ref="AC91">IF(Table1[[#This Row],[o_ghg_inventory ]]="",IF(AND(Table1[[#This Row],[o_undefined]:[o_undefined]]=1,Table1[[#This Row],[c_ghg_inventory]]=1),1,""),1)</f>
        <v/>
      </c>
      <c r="AD91" s="4" t="str" cm="1">
        <f t="array" ref="AD91">IF(Table1[[#This Row],[o_mitigation ]]="",IF(AND(Table1[[#This Row],[o_undefined]:[o_undefined]]=1,Table1[[#This Row],[c_mitigation]]=1),1,""),1)</f>
        <v/>
      </c>
      <c r="AE91" s="4" t="str" cm="1">
        <f t="array" ref="AE91">IF(Table1[[#This Row],[o_climate_change_impacts_and_adaptation ]]="",IF(AND(Table1[[#This Row],[o_undefined]:[o_undefined]]=1,Table1[[#This Row],[c_climate_change_impacts_and_adaptation]]=1),1,""),1)</f>
        <v/>
      </c>
      <c r="AF91" s="4" t="str" cm="1">
        <f t="array" ref="AF91">IF(Table1[[#This Row],[o_support_needed_and_received]]="",IF(AND(Table1[[#This Row],[o_undefined]:[o_undefined]]=1,Table1[[#This Row],[c_support_needed_and_received]]=1),1,""),1)</f>
        <v/>
      </c>
      <c r="AG91" s="4">
        <f>IF(SUM(Table1[[#This Row],[com_ghg_inventory]:[com_support_needed_and_received]])=0,1,"")</f>
        <v>1</v>
      </c>
      <c r="AH91" s="4" cm="1">
        <f t="array" ref="AH91">IF(Table1[[#This Row],[com_ghg_inventory]]="",0,IF(Table1[[#This Row],[com_undefined]:[com_undefined]]=1,0,Table1[[#This Row],[o_gef_funding]:[o_gef_funding]]/SUM(Table1[[#This Row],[com_ghg_inventory]:[com_support_needed_and_received]])))</f>
        <v>0</v>
      </c>
      <c r="AI91" s="4" cm="1">
        <f t="array" ref="AI91">IF(Table1[[#This Row],[com_mitigation]]="",0,IF(Table1[[#This Row],[com_undefined]:[com_undefined]]=1,0,Table1[[#This Row],[o_gef_funding]:[o_gef_funding]]/SUM(Table1[[#This Row],[com_ghg_inventory]:[com_support_needed_and_received]])))</f>
        <v>0</v>
      </c>
      <c r="AJ91" s="4" cm="1">
        <f t="array" ref="AJ91">IF(Table1[[#This Row],[com_climate_change_impacts_and_adaptation]]="",0,IF(Table1[[#This Row],[com_undefined]:[com_undefined]]=1,0,Table1[[#This Row],[o_gef_funding]:[o_gef_funding]]/SUM(Table1[[#This Row],[com_ghg_inventory]:[com_support_needed_and_received]])))</f>
        <v>0</v>
      </c>
      <c r="AK91" s="4" cm="1">
        <f t="array" ref="AK91">IF(Table1[[#This Row],[com_support_needed_and_received]]="",0,IF(Table1[[#This Row],[com_undefined]:[com_undefined]]=1,0,Table1[[#This Row],[o_gef_funding]:[o_gef_funding]]/SUM(Table1[[#This Row],[com_ghg_inventory]:[com_support_needed_and_received]])))</f>
        <v>0</v>
      </c>
      <c r="AL91" s="4">
        <f>IF(Table1[[#This Row],[com_undefined]]=1,Table1[[#This Row],[o_gef_funding]],0)</f>
        <v>57698.5</v>
      </c>
      <c r="AM91" s="4" cm="1">
        <f t="array" ref="AM91">IF(Table1[[#This Row],[com_ghg_inventory]]="",0,IF(Table1[[#This Row],[com_undefined]:[com_undefined]]=1,0,Table1[[#This Row],[o_co_financing]:[o_co_financing]]/SUM(Table1[[#This Row],[com_ghg_inventory]:[com_support_needed_and_received]])))</f>
        <v>0</v>
      </c>
      <c r="AN91" s="4" cm="1">
        <f t="array" ref="AN91">IF(Table1[[#This Row],[com_mitigation]]="",0,IF(Table1[[#This Row],[com_undefined]:[com_undefined]]=1,0,Table1[[#This Row],[o_co_financing]:[o_co_financing]]/SUM(Table1[[#This Row],[com_ghg_inventory]:[com_support_needed_and_received]])))</f>
        <v>0</v>
      </c>
      <c r="AO91" s="4" cm="1">
        <f t="array" ref="AO91">IF(Table1[[#This Row],[com_climate_change_impacts_and_adaptation]]="",0,IF(Table1[[#This Row],[com_undefined]:[com_undefined]]=1,0,Table1[[#This Row],[o_co_financing]:[o_co_financing]]/SUM(Table1[[#This Row],[com_ghg_inventory]:[com_support_needed_and_received]])))</f>
        <v>0</v>
      </c>
      <c r="AP91" s="4" cm="1">
        <f t="array" ref="AP91">IF(Table1[[#This Row],[com_support_needed_and_received]]="",0,IF(Table1[[#This Row],[com_undefined]:[com_undefined]]=1,0,Table1[[#This Row],[o_co_financing]:[o_co_financing]]/SUM(Table1[[#This Row],[com_ghg_inventory]:[com_support_needed_and_received]])))</f>
        <v>0</v>
      </c>
      <c r="AQ91" s="4">
        <f>IF(Table1[[#This Row],[com_undefined]]=1,Table1[[#This Row],[o_co_financing]],0)</f>
        <v>13698.333333333334</v>
      </c>
      <c r="AR91" s="4" t="str">
        <f>IF(Table1[[#This Row],[o_gef_funding]]=SUM(Table1[[#This Row],[ghg_inventory_gef]:[undefined_gef]]),"Good", "Problem")</f>
        <v>Good</v>
      </c>
      <c r="AS91" s="4" t="str">
        <f>IF(Table1[[#This Row],[o_co_financing]]=SUM(Table1[[#This Row],[ghg_inventory_co_finance]:[undefined_co_finance]]),"Good", "Problem")</f>
        <v>Good</v>
      </c>
    </row>
    <row r="92" spans="1:45">
      <c r="A92" s="11">
        <v>11</v>
      </c>
      <c r="B92" t="s">
        <v>249</v>
      </c>
      <c r="C92" t="str">
        <f>VLOOKUP(Table1[[#This Row],[pif_id]], Table7[#All],2,FALSE)</f>
        <v>Africa</v>
      </c>
      <c r="D92" t="str">
        <f>VLOOKUP(Table1[[#This Row],[pif_id]], Table7[#All],3,FALSE)</f>
        <v>CI</v>
      </c>
      <c r="E92" t="str">
        <f>VLOOKUP(Table1[[#This Row],[pif_id]], Table7[#All],4,FALSE)</f>
        <v>2018</v>
      </c>
      <c r="F92" t="e">
        <f>VLOOKUP(Table1[[#This Row],[pif_id]], Table7[#All],5,FALSE)</f>
        <v>#REF!</v>
      </c>
      <c r="G92">
        <v>23</v>
      </c>
      <c r="H92" t="s">
        <v>250</v>
      </c>
      <c r="M92">
        <f>IF(SUM(Table1[[#This Row],[c_ghg_inventory]:[c_support_needed_and_received]])=0,1,"")</f>
        <v>1</v>
      </c>
      <c r="N92" s="6">
        <v>346191</v>
      </c>
      <c r="O92" s="6">
        <v>82190</v>
      </c>
      <c r="P92" s="6">
        <f>N92/SUM(Table1[[#This Row],[c_ghg_inventory]:[c_undefined]])</f>
        <v>346191</v>
      </c>
      <c r="Q92" s="6">
        <f>O92/SUM(Table1[[#This Row],[c_ghg_inventory]:[c_undefined]])</f>
        <v>82190</v>
      </c>
      <c r="R92">
        <v>89</v>
      </c>
      <c r="S92" t="s">
        <v>255</v>
      </c>
      <c r="X92" s="4">
        <f>IF(SUM(Table1[[#This Row],[o_ghg_inventory ]:[o_support_needed_and_received]])=0,1,"")</f>
        <v>1</v>
      </c>
      <c r="Y92" s="10">
        <v>57698.5</v>
      </c>
      <c r="Z92" s="10">
        <v>13698.333333333334</v>
      </c>
      <c r="AA92" s="5">
        <f>Table1[[#This Row],[o_gef_funding]]/SUM(Table1[[#This Row],[o_ghg_inventory ]:[o_undefined]])</f>
        <v>57698.5</v>
      </c>
      <c r="AB92" s="5">
        <f>Table1[[#This Row],[o_co_financing]]/SUM(Table1[[#This Row],[o_ghg_inventory ]:[o_undefined]])</f>
        <v>13698.333333333334</v>
      </c>
      <c r="AC92" s="4" t="str" cm="1">
        <f t="array" ref="AC92">IF(Table1[[#This Row],[o_ghg_inventory ]]="",IF(AND(Table1[[#This Row],[o_undefined]:[o_undefined]]=1,Table1[[#This Row],[c_ghg_inventory]]=1),1,""),1)</f>
        <v/>
      </c>
      <c r="AD92" s="4" t="str" cm="1">
        <f t="array" ref="AD92">IF(Table1[[#This Row],[o_mitigation ]]="",IF(AND(Table1[[#This Row],[o_undefined]:[o_undefined]]=1,Table1[[#This Row],[c_mitigation]]=1),1,""),1)</f>
        <v/>
      </c>
      <c r="AE92" s="4" t="str" cm="1">
        <f t="array" ref="AE92">IF(Table1[[#This Row],[o_climate_change_impacts_and_adaptation ]]="",IF(AND(Table1[[#This Row],[o_undefined]:[o_undefined]]=1,Table1[[#This Row],[c_climate_change_impacts_and_adaptation]]=1),1,""),1)</f>
        <v/>
      </c>
      <c r="AF92" s="4" t="str" cm="1">
        <f t="array" ref="AF92">IF(Table1[[#This Row],[o_support_needed_and_received]]="",IF(AND(Table1[[#This Row],[o_undefined]:[o_undefined]]=1,Table1[[#This Row],[c_support_needed_and_received]]=1),1,""),1)</f>
        <v/>
      </c>
      <c r="AG92" s="4">
        <f>IF(SUM(Table1[[#This Row],[com_ghg_inventory]:[com_support_needed_and_received]])=0,1,"")</f>
        <v>1</v>
      </c>
      <c r="AH92" s="4" cm="1">
        <f t="array" ref="AH92">IF(Table1[[#This Row],[com_ghg_inventory]]="",0,IF(Table1[[#This Row],[com_undefined]:[com_undefined]]=1,0,Table1[[#This Row],[o_gef_funding]:[o_gef_funding]]/SUM(Table1[[#This Row],[com_ghg_inventory]:[com_support_needed_and_received]])))</f>
        <v>0</v>
      </c>
      <c r="AI92" s="4" cm="1">
        <f t="array" ref="AI92">IF(Table1[[#This Row],[com_mitigation]]="",0,IF(Table1[[#This Row],[com_undefined]:[com_undefined]]=1,0,Table1[[#This Row],[o_gef_funding]:[o_gef_funding]]/SUM(Table1[[#This Row],[com_ghg_inventory]:[com_support_needed_and_received]])))</f>
        <v>0</v>
      </c>
      <c r="AJ92" s="4" cm="1">
        <f t="array" ref="AJ92">IF(Table1[[#This Row],[com_climate_change_impacts_and_adaptation]]="",0,IF(Table1[[#This Row],[com_undefined]:[com_undefined]]=1,0,Table1[[#This Row],[o_gef_funding]:[o_gef_funding]]/SUM(Table1[[#This Row],[com_ghg_inventory]:[com_support_needed_and_received]])))</f>
        <v>0</v>
      </c>
      <c r="AK92" s="4" cm="1">
        <f t="array" ref="AK92">IF(Table1[[#This Row],[com_support_needed_and_received]]="",0,IF(Table1[[#This Row],[com_undefined]:[com_undefined]]=1,0,Table1[[#This Row],[o_gef_funding]:[o_gef_funding]]/SUM(Table1[[#This Row],[com_ghg_inventory]:[com_support_needed_and_received]])))</f>
        <v>0</v>
      </c>
      <c r="AL92" s="4">
        <f>IF(Table1[[#This Row],[com_undefined]]=1,Table1[[#This Row],[o_gef_funding]],0)</f>
        <v>57698.5</v>
      </c>
      <c r="AM92" s="4" cm="1">
        <f t="array" ref="AM92">IF(Table1[[#This Row],[com_ghg_inventory]]="",0,IF(Table1[[#This Row],[com_undefined]:[com_undefined]]=1,0,Table1[[#This Row],[o_co_financing]:[o_co_financing]]/SUM(Table1[[#This Row],[com_ghg_inventory]:[com_support_needed_and_received]])))</f>
        <v>0</v>
      </c>
      <c r="AN92" s="4" cm="1">
        <f t="array" ref="AN92">IF(Table1[[#This Row],[com_mitigation]]="",0,IF(Table1[[#This Row],[com_undefined]:[com_undefined]]=1,0,Table1[[#This Row],[o_co_financing]:[o_co_financing]]/SUM(Table1[[#This Row],[com_ghg_inventory]:[com_support_needed_and_received]])))</f>
        <v>0</v>
      </c>
      <c r="AO92" s="4" cm="1">
        <f t="array" ref="AO92">IF(Table1[[#This Row],[com_climate_change_impacts_and_adaptation]]="",0,IF(Table1[[#This Row],[com_undefined]:[com_undefined]]=1,0,Table1[[#This Row],[o_co_financing]:[o_co_financing]]/SUM(Table1[[#This Row],[com_ghg_inventory]:[com_support_needed_and_received]])))</f>
        <v>0</v>
      </c>
      <c r="AP92" s="4" cm="1">
        <f t="array" ref="AP92">IF(Table1[[#This Row],[com_support_needed_and_received]]="",0,IF(Table1[[#This Row],[com_undefined]:[com_undefined]]=1,0,Table1[[#This Row],[o_co_financing]:[o_co_financing]]/SUM(Table1[[#This Row],[com_ghg_inventory]:[com_support_needed_and_received]])))</f>
        <v>0</v>
      </c>
      <c r="AQ92" s="4">
        <f>IF(Table1[[#This Row],[com_undefined]]=1,Table1[[#This Row],[o_co_financing]],0)</f>
        <v>13698.333333333334</v>
      </c>
      <c r="AR92" s="4" t="str">
        <f>IF(Table1[[#This Row],[o_gef_funding]]=SUM(Table1[[#This Row],[ghg_inventory_gef]:[undefined_gef]]),"Good", "Problem")</f>
        <v>Good</v>
      </c>
      <c r="AS92" s="4" t="str">
        <f>IF(Table1[[#This Row],[o_co_financing]]=SUM(Table1[[#This Row],[ghg_inventory_co_finance]:[undefined_co_finance]]),"Good", "Problem")</f>
        <v>Good</v>
      </c>
    </row>
    <row r="93" spans="1:45">
      <c r="A93" s="11">
        <v>11</v>
      </c>
      <c r="B93" t="s">
        <v>249</v>
      </c>
      <c r="C93" t="str">
        <f>VLOOKUP(Table1[[#This Row],[pif_id]], Table7[#All],2,FALSE)</f>
        <v>Africa</v>
      </c>
      <c r="D93" t="str">
        <f>VLOOKUP(Table1[[#This Row],[pif_id]], Table7[#All],3,FALSE)</f>
        <v>CI</v>
      </c>
      <c r="E93" t="str">
        <f>VLOOKUP(Table1[[#This Row],[pif_id]], Table7[#All],4,FALSE)</f>
        <v>2018</v>
      </c>
      <c r="F93" t="e">
        <f>VLOOKUP(Table1[[#This Row],[pif_id]], Table7[#All],5,FALSE)</f>
        <v>#REF!</v>
      </c>
      <c r="G93">
        <v>23</v>
      </c>
      <c r="H93" t="s">
        <v>250</v>
      </c>
      <c r="M93">
        <f>IF(SUM(Table1[[#This Row],[c_ghg_inventory]:[c_support_needed_and_received]])=0,1,"")</f>
        <v>1</v>
      </c>
      <c r="N93" s="6">
        <v>346191</v>
      </c>
      <c r="O93" s="6">
        <v>82190</v>
      </c>
      <c r="P93" s="6">
        <f>N93/SUM(Table1[[#This Row],[c_ghg_inventory]:[c_undefined]])</f>
        <v>346191</v>
      </c>
      <c r="Q93" s="6">
        <f>O93/SUM(Table1[[#This Row],[c_ghg_inventory]:[c_undefined]])</f>
        <v>82190</v>
      </c>
      <c r="R93">
        <v>90</v>
      </c>
      <c r="S93" t="s">
        <v>256</v>
      </c>
      <c r="X93" s="4">
        <f>IF(SUM(Table1[[#This Row],[o_ghg_inventory ]:[o_support_needed_and_received]])=0,1,"")</f>
        <v>1</v>
      </c>
      <c r="Y93" s="10">
        <v>57698.5</v>
      </c>
      <c r="Z93" s="10">
        <v>13698.333333333334</v>
      </c>
      <c r="AA93" s="5">
        <f>Table1[[#This Row],[o_gef_funding]]/SUM(Table1[[#This Row],[o_ghg_inventory ]:[o_undefined]])</f>
        <v>57698.5</v>
      </c>
      <c r="AB93" s="5">
        <f>Table1[[#This Row],[o_co_financing]]/SUM(Table1[[#This Row],[o_ghg_inventory ]:[o_undefined]])</f>
        <v>13698.333333333334</v>
      </c>
      <c r="AC93" s="4" t="str" cm="1">
        <f t="array" ref="AC93">IF(Table1[[#This Row],[o_ghg_inventory ]]="",IF(AND(Table1[[#This Row],[o_undefined]:[o_undefined]]=1,Table1[[#This Row],[c_ghg_inventory]]=1),1,""),1)</f>
        <v/>
      </c>
      <c r="AD93" s="4" t="str" cm="1">
        <f t="array" ref="AD93">IF(Table1[[#This Row],[o_mitigation ]]="",IF(AND(Table1[[#This Row],[o_undefined]:[o_undefined]]=1,Table1[[#This Row],[c_mitigation]]=1),1,""),1)</f>
        <v/>
      </c>
      <c r="AE93" s="4" t="str" cm="1">
        <f t="array" ref="AE93">IF(Table1[[#This Row],[o_climate_change_impacts_and_adaptation ]]="",IF(AND(Table1[[#This Row],[o_undefined]:[o_undefined]]=1,Table1[[#This Row],[c_climate_change_impacts_and_adaptation]]=1),1,""),1)</f>
        <v/>
      </c>
      <c r="AF93" s="4" t="str" cm="1">
        <f t="array" ref="AF93">IF(Table1[[#This Row],[o_support_needed_and_received]]="",IF(AND(Table1[[#This Row],[o_undefined]:[o_undefined]]=1,Table1[[#This Row],[c_support_needed_and_received]]=1),1,""),1)</f>
        <v/>
      </c>
      <c r="AG93" s="4">
        <f>IF(SUM(Table1[[#This Row],[com_ghg_inventory]:[com_support_needed_and_received]])=0,1,"")</f>
        <v>1</v>
      </c>
      <c r="AH93" s="4" cm="1">
        <f t="array" ref="AH93">IF(Table1[[#This Row],[com_ghg_inventory]]="",0,IF(Table1[[#This Row],[com_undefined]:[com_undefined]]=1,0,Table1[[#This Row],[o_gef_funding]:[o_gef_funding]]/SUM(Table1[[#This Row],[com_ghg_inventory]:[com_support_needed_and_received]])))</f>
        <v>0</v>
      </c>
      <c r="AI93" s="4" cm="1">
        <f t="array" ref="AI93">IF(Table1[[#This Row],[com_mitigation]]="",0,IF(Table1[[#This Row],[com_undefined]:[com_undefined]]=1,0,Table1[[#This Row],[o_gef_funding]:[o_gef_funding]]/SUM(Table1[[#This Row],[com_ghg_inventory]:[com_support_needed_and_received]])))</f>
        <v>0</v>
      </c>
      <c r="AJ93" s="4" cm="1">
        <f t="array" ref="AJ93">IF(Table1[[#This Row],[com_climate_change_impacts_and_adaptation]]="",0,IF(Table1[[#This Row],[com_undefined]:[com_undefined]]=1,0,Table1[[#This Row],[o_gef_funding]:[o_gef_funding]]/SUM(Table1[[#This Row],[com_ghg_inventory]:[com_support_needed_and_received]])))</f>
        <v>0</v>
      </c>
      <c r="AK93" s="4" cm="1">
        <f t="array" ref="AK93">IF(Table1[[#This Row],[com_support_needed_and_received]]="",0,IF(Table1[[#This Row],[com_undefined]:[com_undefined]]=1,0,Table1[[#This Row],[o_gef_funding]:[o_gef_funding]]/SUM(Table1[[#This Row],[com_ghg_inventory]:[com_support_needed_and_received]])))</f>
        <v>0</v>
      </c>
      <c r="AL93" s="4">
        <f>IF(Table1[[#This Row],[com_undefined]]=1,Table1[[#This Row],[o_gef_funding]],0)</f>
        <v>57698.5</v>
      </c>
      <c r="AM93" s="4" cm="1">
        <f t="array" ref="AM93">IF(Table1[[#This Row],[com_ghg_inventory]]="",0,IF(Table1[[#This Row],[com_undefined]:[com_undefined]]=1,0,Table1[[#This Row],[o_co_financing]:[o_co_financing]]/SUM(Table1[[#This Row],[com_ghg_inventory]:[com_support_needed_and_received]])))</f>
        <v>0</v>
      </c>
      <c r="AN93" s="4" cm="1">
        <f t="array" ref="AN93">IF(Table1[[#This Row],[com_mitigation]]="",0,IF(Table1[[#This Row],[com_undefined]:[com_undefined]]=1,0,Table1[[#This Row],[o_co_financing]:[o_co_financing]]/SUM(Table1[[#This Row],[com_ghg_inventory]:[com_support_needed_and_received]])))</f>
        <v>0</v>
      </c>
      <c r="AO93" s="4" cm="1">
        <f t="array" ref="AO93">IF(Table1[[#This Row],[com_climate_change_impacts_and_adaptation]]="",0,IF(Table1[[#This Row],[com_undefined]:[com_undefined]]=1,0,Table1[[#This Row],[o_co_financing]:[o_co_financing]]/SUM(Table1[[#This Row],[com_ghg_inventory]:[com_support_needed_and_received]])))</f>
        <v>0</v>
      </c>
      <c r="AP93" s="4" cm="1">
        <f t="array" ref="AP93">IF(Table1[[#This Row],[com_support_needed_and_received]]="",0,IF(Table1[[#This Row],[com_undefined]:[com_undefined]]=1,0,Table1[[#This Row],[o_co_financing]:[o_co_financing]]/SUM(Table1[[#This Row],[com_ghg_inventory]:[com_support_needed_and_received]])))</f>
        <v>0</v>
      </c>
      <c r="AQ93" s="4">
        <f>IF(Table1[[#This Row],[com_undefined]]=1,Table1[[#This Row],[o_co_financing]],0)</f>
        <v>13698.333333333334</v>
      </c>
      <c r="AR93" s="4" t="str">
        <f>IF(Table1[[#This Row],[o_gef_funding]]=SUM(Table1[[#This Row],[ghg_inventory_gef]:[undefined_gef]]),"Good", "Problem")</f>
        <v>Good</v>
      </c>
      <c r="AS93" s="4" t="str">
        <f>IF(Table1[[#This Row],[o_co_financing]]=SUM(Table1[[#This Row],[ghg_inventory_co_finance]:[undefined_co_finance]]),"Good", "Problem")</f>
        <v>Good</v>
      </c>
    </row>
    <row r="94" spans="1:45">
      <c r="A94" s="11">
        <v>11</v>
      </c>
      <c r="B94" t="s">
        <v>249</v>
      </c>
      <c r="C94" t="str">
        <f>VLOOKUP(Table1[[#This Row],[pif_id]], Table7[#All],2,FALSE)</f>
        <v>Africa</v>
      </c>
      <c r="D94" t="str">
        <f>VLOOKUP(Table1[[#This Row],[pif_id]], Table7[#All],3,FALSE)</f>
        <v>CI</v>
      </c>
      <c r="E94" t="str">
        <f>VLOOKUP(Table1[[#This Row],[pif_id]], Table7[#All],4,FALSE)</f>
        <v>2018</v>
      </c>
      <c r="F94" t="e">
        <f>VLOOKUP(Table1[[#This Row],[pif_id]], Table7[#All],5,FALSE)</f>
        <v>#REF!</v>
      </c>
      <c r="G94">
        <v>24</v>
      </c>
      <c r="H94" t="s">
        <v>257</v>
      </c>
      <c r="I94">
        <v>1</v>
      </c>
      <c r="J94">
        <v>1</v>
      </c>
      <c r="M94" t="str">
        <f>IF(SUM(Table1[[#This Row],[c_ghg_inventory]:[c_support_needed_and_received]])=0,1,"")</f>
        <v/>
      </c>
      <c r="N94" s="6">
        <v>508245</v>
      </c>
      <c r="O94" s="6">
        <v>44200</v>
      </c>
      <c r="P94" s="6">
        <f>N94/SUM(Table1[[#This Row],[c_ghg_inventory]:[c_undefined]])</f>
        <v>254122.5</v>
      </c>
      <c r="Q94" s="6">
        <f>O94/SUM(Table1[[#This Row],[c_ghg_inventory]:[c_undefined]])</f>
        <v>22100</v>
      </c>
      <c r="R94">
        <v>91</v>
      </c>
      <c r="S94" t="s">
        <v>258</v>
      </c>
      <c r="U94">
        <v>1</v>
      </c>
      <c r="X94" s="4" t="str">
        <f>IF(SUM(Table1[[#This Row],[o_ghg_inventory ]:[o_support_needed_and_received]])=0,1,"")</f>
        <v/>
      </c>
      <c r="Y94" s="10">
        <v>63530.625</v>
      </c>
      <c r="Z94" s="10">
        <v>5525</v>
      </c>
      <c r="AA94" s="5">
        <f>Table1[[#This Row],[o_gef_funding]]/SUM(Table1[[#This Row],[o_ghg_inventory ]:[o_undefined]])</f>
        <v>63530.625</v>
      </c>
      <c r="AB94" s="5">
        <f>Table1[[#This Row],[o_co_financing]]/SUM(Table1[[#This Row],[o_ghg_inventory ]:[o_undefined]])</f>
        <v>5525</v>
      </c>
      <c r="AC94" s="4" t="str" cm="1">
        <f t="array" ref="AC94">IF(Table1[[#This Row],[o_ghg_inventory ]]="",IF(AND(Table1[[#This Row],[o_undefined]:[o_undefined]]=1,Table1[[#This Row],[c_ghg_inventory]]=1),1,""),1)</f>
        <v/>
      </c>
      <c r="AD94" s="4" cm="1">
        <f t="array" ref="AD94">IF(Table1[[#This Row],[o_mitigation ]]="",IF(AND(Table1[[#This Row],[o_undefined]:[o_undefined]]=1,Table1[[#This Row],[c_mitigation]]=1),1,""),1)</f>
        <v>1</v>
      </c>
      <c r="AE94" s="4" t="str" cm="1">
        <f t="array" ref="AE94">IF(Table1[[#This Row],[o_climate_change_impacts_and_adaptation ]]="",IF(AND(Table1[[#This Row],[o_undefined]:[o_undefined]]=1,Table1[[#This Row],[c_climate_change_impacts_and_adaptation]]=1),1,""),1)</f>
        <v/>
      </c>
      <c r="AF94" s="4" t="str" cm="1">
        <f t="array" ref="AF94">IF(Table1[[#This Row],[o_support_needed_and_received]]="",IF(AND(Table1[[#This Row],[o_undefined]:[o_undefined]]=1,Table1[[#This Row],[c_support_needed_and_received]]=1),1,""),1)</f>
        <v/>
      </c>
      <c r="AG94" s="4" t="str">
        <f>IF(SUM(Table1[[#This Row],[com_ghg_inventory]:[com_support_needed_and_received]])=0,1,"")</f>
        <v/>
      </c>
      <c r="AH94" s="4" cm="1">
        <f t="array" ref="AH94">IF(Table1[[#This Row],[com_ghg_inventory]]="",0,IF(Table1[[#This Row],[com_undefined]:[com_undefined]]=1,0,Table1[[#This Row],[o_gef_funding]:[o_gef_funding]]/SUM(Table1[[#This Row],[com_ghg_inventory]:[com_support_needed_and_received]])))</f>
        <v>0</v>
      </c>
      <c r="AI94" s="4" cm="1">
        <f t="array" ref="AI94">IF(Table1[[#This Row],[com_mitigation]]="",0,IF(Table1[[#This Row],[com_undefined]:[com_undefined]]=1,0,Table1[[#This Row],[o_gef_funding]:[o_gef_funding]]/SUM(Table1[[#This Row],[com_ghg_inventory]:[com_support_needed_and_received]])))</f>
        <v>63530.625</v>
      </c>
      <c r="AJ94" s="4" cm="1">
        <f t="array" ref="AJ94">IF(Table1[[#This Row],[com_climate_change_impacts_and_adaptation]]="",0,IF(Table1[[#This Row],[com_undefined]:[com_undefined]]=1,0,Table1[[#This Row],[o_gef_funding]:[o_gef_funding]]/SUM(Table1[[#This Row],[com_ghg_inventory]:[com_support_needed_and_received]])))</f>
        <v>0</v>
      </c>
      <c r="AK94" s="4" cm="1">
        <f t="array" ref="AK94">IF(Table1[[#This Row],[com_support_needed_and_received]]="",0,IF(Table1[[#This Row],[com_undefined]:[com_undefined]]=1,0,Table1[[#This Row],[o_gef_funding]:[o_gef_funding]]/SUM(Table1[[#This Row],[com_ghg_inventory]:[com_support_needed_and_received]])))</f>
        <v>0</v>
      </c>
      <c r="AL94" s="4">
        <f>IF(Table1[[#This Row],[com_undefined]]=1,Table1[[#This Row],[o_gef_funding]],0)</f>
        <v>0</v>
      </c>
      <c r="AM94" s="4" cm="1">
        <f t="array" ref="AM94">IF(Table1[[#This Row],[com_ghg_inventory]]="",0,IF(Table1[[#This Row],[com_undefined]:[com_undefined]]=1,0,Table1[[#This Row],[o_co_financing]:[o_co_financing]]/SUM(Table1[[#This Row],[com_ghg_inventory]:[com_support_needed_and_received]])))</f>
        <v>0</v>
      </c>
      <c r="AN94" s="4" cm="1">
        <f t="array" ref="AN94">IF(Table1[[#This Row],[com_mitigation]]="",0,IF(Table1[[#This Row],[com_undefined]:[com_undefined]]=1,0,Table1[[#This Row],[o_co_financing]:[o_co_financing]]/SUM(Table1[[#This Row],[com_ghg_inventory]:[com_support_needed_and_received]])))</f>
        <v>5525</v>
      </c>
      <c r="AO94" s="4" cm="1">
        <f t="array" ref="AO94">IF(Table1[[#This Row],[com_climate_change_impacts_and_adaptation]]="",0,IF(Table1[[#This Row],[com_undefined]:[com_undefined]]=1,0,Table1[[#This Row],[o_co_financing]:[o_co_financing]]/SUM(Table1[[#This Row],[com_ghg_inventory]:[com_support_needed_and_received]])))</f>
        <v>0</v>
      </c>
      <c r="AP94" s="4" cm="1">
        <f t="array" ref="AP94">IF(Table1[[#This Row],[com_support_needed_and_received]]="",0,IF(Table1[[#This Row],[com_undefined]:[com_undefined]]=1,0,Table1[[#This Row],[o_co_financing]:[o_co_financing]]/SUM(Table1[[#This Row],[com_ghg_inventory]:[com_support_needed_and_received]])))</f>
        <v>0</v>
      </c>
      <c r="AQ94" s="4">
        <f>IF(Table1[[#This Row],[com_undefined]]=1,Table1[[#This Row],[o_co_financing]],0)</f>
        <v>0</v>
      </c>
      <c r="AR94" s="4" t="str">
        <f>IF(Table1[[#This Row],[o_gef_funding]]=SUM(Table1[[#This Row],[ghg_inventory_gef]:[undefined_gef]]),"Good", "Problem")</f>
        <v>Good</v>
      </c>
      <c r="AS94" s="4" t="str">
        <f>IF(Table1[[#This Row],[o_co_financing]]=SUM(Table1[[#This Row],[ghg_inventory_co_finance]:[undefined_co_finance]]),"Good", "Problem")</f>
        <v>Good</v>
      </c>
    </row>
    <row r="95" spans="1:45">
      <c r="A95" s="11">
        <v>11</v>
      </c>
      <c r="B95" t="s">
        <v>249</v>
      </c>
      <c r="C95" t="str">
        <f>VLOOKUP(Table1[[#This Row],[pif_id]], Table7[#All],2,FALSE)</f>
        <v>Africa</v>
      </c>
      <c r="D95" t="str">
        <f>VLOOKUP(Table1[[#This Row],[pif_id]], Table7[#All],3,FALSE)</f>
        <v>CI</v>
      </c>
      <c r="E95" t="str">
        <f>VLOOKUP(Table1[[#This Row],[pif_id]], Table7[#All],4,FALSE)</f>
        <v>2018</v>
      </c>
      <c r="F95" t="e">
        <f>VLOOKUP(Table1[[#This Row],[pif_id]], Table7[#All],5,FALSE)</f>
        <v>#REF!</v>
      </c>
      <c r="G95">
        <v>24</v>
      </c>
      <c r="H95" t="s">
        <v>257</v>
      </c>
      <c r="I95">
        <v>1</v>
      </c>
      <c r="J95">
        <v>1</v>
      </c>
      <c r="M95" t="str">
        <f>IF(SUM(Table1[[#This Row],[c_ghg_inventory]:[c_support_needed_and_received]])=0,1,"")</f>
        <v/>
      </c>
      <c r="N95" s="6">
        <v>508245</v>
      </c>
      <c r="O95" s="6">
        <v>44200</v>
      </c>
      <c r="P95" s="6">
        <f>N95/SUM(Table1[[#This Row],[c_ghg_inventory]:[c_undefined]])</f>
        <v>254122.5</v>
      </c>
      <c r="Q95" s="6">
        <f>O95/SUM(Table1[[#This Row],[c_ghg_inventory]:[c_undefined]])</f>
        <v>22100</v>
      </c>
      <c r="R95">
        <v>92</v>
      </c>
      <c r="S95" t="s">
        <v>259</v>
      </c>
      <c r="U95">
        <v>1</v>
      </c>
      <c r="X95" s="4" t="str">
        <f>IF(SUM(Table1[[#This Row],[o_ghg_inventory ]:[o_support_needed_and_received]])=0,1,"")</f>
        <v/>
      </c>
      <c r="Y95" s="10">
        <v>63530.625</v>
      </c>
      <c r="Z95" s="10">
        <v>5525</v>
      </c>
      <c r="AA95" s="5">
        <f>Table1[[#This Row],[o_gef_funding]]/SUM(Table1[[#This Row],[o_ghg_inventory ]:[o_undefined]])</f>
        <v>63530.625</v>
      </c>
      <c r="AB95" s="5">
        <f>Table1[[#This Row],[o_co_financing]]/SUM(Table1[[#This Row],[o_ghg_inventory ]:[o_undefined]])</f>
        <v>5525</v>
      </c>
      <c r="AC95" s="4" t="str" cm="1">
        <f t="array" ref="AC95">IF(Table1[[#This Row],[o_ghg_inventory ]]="",IF(AND(Table1[[#This Row],[o_undefined]:[o_undefined]]=1,Table1[[#This Row],[c_ghg_inventory]]=1),1,""),1)</f>
        <v/>
      </c>
      <c r="AD95" s="4" cm="1">
        <f t="array" ref="AD95">IF(Table1[[#This Row],[o_mitigation ]]="",IF(AND(Table1[[#This Row],[o_undefined]:[o_undefined]]=1,Table1[[#This Row],[c_mitigation]]=1),1,""),1)</f>
        <v>1</v>
      </c>
      <c r="AE95" s="4" t="str" cm="1">
        <f t="array" ref="AE95">IF(Table1[[#This Row],[o_climate_change_impacts_and_adaptation ]]="",IF(AND(Table1[[#This Row],[o_undefined]:[o_undefined]]=1,Table1[[#This Row],[c_climate_change_impacts_and_adaptation]]=1),1,""),1)</f>
        <v/>
      </c>
      <c r="AF95" s="4" t="str" cm="1">
        <f t="array" ref="AF95">IF(Table1[[#This Row],[o_support_needed_and_received]]="",IF(AND(Table1[[#This Row],[o_undefined]:[o_undefined]]=1,Table1[[#This Row],[c_support_needed_and_received]]=1),1,""),1)</f>
        <v/>
      </c>
      <c r="AG95" s="4" t="str">
        <f>IF(SUM(Table1[[#This Row],[com_ghg_inventory]:[com_support_needed_and_received]])=0,1,"")</f>
        <v/>
      </c>
      <c r="AH95" s="4" cm="1">
        <f t="array" ref="AH95">IF(Table1[[#This Row],[com_ghg_inventory]]="",0,IF(Table1[[#This Row],[com_undefined]:[com_undefined]]=1,0,Table1[[#This Row],[o_gef_funding]:[o_gef_funding]]/SUM(Table1[[#This Row],[com_ghg_inventory]:[com_support_needed_and_received]])))</f>
        <v>0</v>
      </c>
      <c r="AI95" s="4" cm="1">
        <f t="array" ref="AI95">IF(Table1[[#This Row],[com_mitigation]]="",0,IF(Table1[[#This Row],[com_undefined]:[com_undefined]]=1,0,Table1[[#This Row],[o_gef_funding]:[o_gef_funding]]/SUM(Table1[[#This Row],[com_ghg_inventory]:[com_support_needed_and_received]])))</f>
        <v>63530.625</v>
      </c>
      <c r="AJ95" s="4" cm="1">
        <f t="array" ref="AJ95">IF(Table1[[#This Row],[com_climate_change_impacts_and_adaptation]]="",0,IF(Table1[[#This Row],[com_undefined]:[com_undefined]]=1,0,Table1[[#This Row],[o_gef_funding]:[o_gef_funding]]/SUM(Table1[[#This Row],[com_ghg_inventory]:[com_support_needed_and_received]])))</f>
        <v>0</v>
      </c>
      <c r="AK95" s="4" cm="1">
        <f t="array" ref="AK95">IF(Table1[[#This Row],[com_support_needed_and_received]]="",0,IF(Table1[[#This Row],[com_undefined]:[com_undefined]]=1,0,Table1[[#This Row],[o_gef_funding]:[o_gef_funding]]/SUM(Table1[[#This Row],[com_ghg_inventory]:[com_support_needed_and_received]])))</f>
        <v>0</v>
      </c>
      <c r="AL95" s="4">
        <f>IF(Table1[[#This Row],[com_undefined]]=1,Table1[[#This Row],[o_gef_funding]],0)</f>
        <v>0</v>
      </c>
      <c r="AM95" s="4" cm="1">
        <f t="array" ref="AM95">IF(Table1[[#This Row],[com_ghg_inventory]]="",0,IF(Table1[[#This Row],[com_undefined]:[com_undefined]]=1,0,Table1[[#This Row],[o_co_financing]:[o_co_financing]]/SUM(Table1[[#This Row],[com_ghg_inventory]:[com_support_needed_and_received]])))</f>
        <v>0</v>
      </c>
      <c r="AN95" s="4" cm="1">
        <f t="array" ref="AN95">IF(Table1[[#This Row],[com_mitigation]]="",0,IF(Table1[[#This Row],[com_undefined]:[com_undefined]]=1,0,Table1[[#This Row],[o_co_financing]:[o_co_financing]]/SUM(Table1[[#This Row],[com_ghg_inventory]:[com_support_needed_and_received]])))</f>
        <v>5525</v>
      </c>
      <c r="AO95" s="4" cm="1">
        <f t="array" ref="AO95">IF(Table1[[#This Row],[com_climate_change_impacts_and_adaptation]]="",0,IF(Table1[[#This Row],[com_undefined]:[com_undefined]]=1,0,Table1[[#This Row],[o_co_financing]:[o_co_financing]]/SUM(Table1[[#This Row],[com_ghg_inventory]:[com_support_needed_and_received]])))</f>
        <v>0</v>
      </c>
      <c r="AP95" s="4" cm="1">
        <f t="array" ref="AP95">IF(Table1[[#This Row],[com_support_needed_and_received]]="",0,IF(Table1[[#This Row],[com_undefined]:[com_undefined]]=1,0,Table1[[#This Row],[o_co_financing]:[o_co_financing]]/SUM(Table1[[#This Row],[com_ghg_inventory]:[com_support_needed_and_received]])))</f>
        <v>0</v>
      </c>
      <c r="AQ95" s="4">
        <f>IF(Table1[[#This Row],[com_undefined]]=1,Table1[[#This Row],[o_co_financing]],0)</f>
        <v>0</v>
      </c>
      <c r="AR95" s="4" t="str">
        <f>IF(Table1[[#This Row],[o_gef_funding]]=SUM(Table1[[#This Row],[ghg_inventory_gef]:[undefined_gef]]),"Good", "Problem")</f>
        <v>Good</v>
      </c>
      <c r="AS95" s="4" t="str">
        <f>IF(Table1[[#This Row],[o_co_financing]]=SUM(Table1[[#This Row],[ghg_inventory_co_finance]:[undefined_co_finance]]),"Good", "Problem")</f>
        <v>Good</v>
      </c>
    </row>
    <row r="96" spans="1:45">
      <c r="A96" s="11">
        <v>11</v>
      </c>
      <c r="B96" t="s">
        <v>249</v>
      </c>
      <c r="C96" t="str">
        <f>VLOOKUP(Table1[[#This Row],[pif_id]], Table7[#All],2,FALSE)</f>
        <v>Africa</v>
      </c>
      <c r="D96" t="str">
        <f>VLOOKUP(Table1[[#This Row],[pif_id]], Table7[#All],3,FALSE)</f>
        <v>CI</v>
      </c>
      <c r="E96" t="str">
        <f>VLOOKUP(Table1[[#This Row],[pif_id]], Table7[#All],4,FALSE)</f>
        <v>2018</v>
      </c>
      <c r="F96" t="e">
        <f>VLOOKUP(Table1[[#This Row],[pif_id]], Table7[#All],5,FALSE)</f>
        <v>#REF!</v>
      </c>
      <c r="G96">
        <v>24</v>
      </c>
      <c r="H96" t="s">
        <v>257</v>
      </c>
      <c r="I96">
        <v>1</v>
      </c>
      <c r="J96">
        <v>1</v>
      </c>
      <c r="M96" t="str">
        <f>IF(SUM(Table1[[#This Row],[c_ghg_inventory]:[c_support_needed_and_received]])=0,1,"")</f>
        <v/>
      </c>
      <c r="N96" s="6">
        <v>508245</v>
      </c>
      <c r="O96" s="6">
        <v>44200</v>
      </c>
      <c r="P96" s="6">
        <f>N96/SUM(Table1[[#This Row],[c_ghg_inventory]:[c_undefined]])</f>
        <v>254122.5</v>
      </c>
      <c r="Q96" s="6">
        <f>O96/SUM(Table1[[#This Row],[c_ghg_inventory]:[c_undefined]])</f>
        <v>22100</v>
      </c>
      <c r="R96">
        <v>93</v>
      </c>
      <c r="S96" t="s">
        <v>260</v>
      </c>
      <c r="X96" s="4">
        <f>IF(SUM(Table1[[#This Row],[o_ghg_inventory ]:[o_support_needed_and_received]])=0,1,"")</f>
        <v>1</v>
      </c>
      <c r="Y96" s="10">
        <v>63530.625</v>
      </c>
      <c r="Z96" s="10">
        <v>5525</v>
      </c>
      <c r="AA96" s="5">
        <f>Table1[[#This Row],[o_gef_funding]]/SUM(Table1[[#This Row],[o_ghg_inventory ]:[o_undefined]])</f>
        <v>63530.625</v>
      </c>
      <c r="AB96" s="5">
        <f>Table1[[#This Row],[o_co_financing]]/SUM(Table1[[#This Row],[o_ghg_inventory ]:[o_undefined]])</f>
        <v>5525</v>
      </c>
      <c r="AC96" s="4" cm="1">
        <f t="array" ref="AC96">IF(Table1[[#This Row],[o_ghg_inventory ]]="",IF(AND(Table1[[#This Row],[o_undefined]:[o_undefined]]=1,Table1[[#This Row],[c_ghg_inventory]]=1),1,""),1)</f>
        <v>1</v>
      </c>
      <c r="AD96" s="4" cm="1">
        <f t="array" ref="AD96">IF(Table1[[#This Row],[o_mitigation ]]="",IF(AND(Table1[[#This Row],[o_undefined]:[o_undefined]]=1,Table1[[#This Row],[c_mitigation]]=1),1,""),1)</f>
        <v>1</v>
      </c>
      <c r="AE96" s="4" t="str" cm="1">
        <f t="array" ref="AE96">IF(Table1[[#This Row],[o_climate_change_impacts_and_adaptation ]]="",IF(AND(Table1[[#This Row],[o_undefined]:[o_undefined]]=1,Table1[[#This Row],[c_climate_change_impacts_and_adaptation]]=1),1,""),1)</f>
        <v/>
      </c>
      <c r="AF96" s="4" t="str" cm="1">
        <f t="array" ref="AF96">IF(Table1[[#This Row],[o_support_needed_and_received]]="",IF(AND(Table1[[#This Row],[o_undefined]:[o_undefined]]=1,Table1[[#This Row],[c_support_needed_and_received]]=1),1,""),1)</f>
        <v/>
      </c>
      <c r="AG96" s="4" t="str">
        <f>IF(SUM(Table1[[#This Row],[com_ghg_inventory]:[com_support_needed_and_received]])=0,1,"")</f>
        <v/>
      </c>
      <c r="AH96" s="4" cm="1">
        <f t="array" ref="AH96">IF(Table1[[#This Row],[com_ghg_inventory]]="",0,IF(Table1[[#This Row],[com_undefined]:[com_undefined]]=1,0,Table1[[#This Row],[o_gef_funding]:[o_gef_funding]]/SUM(Table1[[#This Row],[com_ghg_inventory]:[com_support_needed_and_received]])))</f>
        <v>31765.3125</v>
      </c>
      <c r="AI96" s="4" cm="1">
        <f t="array" ref="AI96">IF(Table1[[#This Row],[com_mitigation]]="",0,IF(Table1[[#This Row],[com_undefined]:[com_undefined]]=1,0,Table1[[#This Row],[o_gef_funding]:[o_gef_funding]]/SUM(Table1[[#This Row],[com_ghg_inventory]:[com_support_needed_and_received]])))</f>
        <v>31765.3125</v>
      </c>
      <c r="AJ96" s="4" cm="1">
        <f t="array" ref="AJ96">IF(Table1[[#This Row],[com_climate_change_impacts_and_adaptation]]="",0,IF(Table1[[#This Row],[com_undefined]:[com_undefined]]=1,0,Table1[[#This Row],[o_gef_funding]:[o_gef_funding]]/SUM(Table1[[#This Row],[com_ghg_inventory]:[com_support_needed_and_received]])))</f>
        <v>0</v>
      </c>
      <c r="AK96" s="4" cm="1">
        <f t="array" ref="AK96">IF(Table1[[#This Row],[com_support_needed_and_received]]="",0,IF(Table1[[#This Row],[com_undefined]:[com_undefined]]=1,0,Table1[[#This Row],[o_gef_funding]:[o_gef_funding]]/SUM(Table1[[#This Row],[com_ghg_inventory]:[com_support_needed_and_received]])))</f>
        <v>0</v>
      </c>
      <c r="AL96" s="4">
        <f>IF(Table1[[#This Row],[com_undefined]]=1,Table1[[#This Row],[o_gef_funding]],0)</f>
        <v>0</v>
      </c>
      <c r="AM96" s="4" cm="1">
        <f t="array" ref="AM96">IF(Table1[[#This Row],[com_ghg_inventory]]="",0,IF(Table1[[#This Row],[com_undefined]:[com_undefined]]=1,0,Table1[[#This Row],[o_co_financing]:[o_co_financing]]/SUM(Table1[[#This Row],[com_ghg_inventory]:[com_support_needed_and_received]])))</f>
        <v>2762.5</v>
      </c>
      <c r="AN96" s="4" cm="1">
        <f t="array" ref="AN96">IF(Table1[[#This Row],[com_mitigation]]="",0,IF(Table1[[#This Row],[com_undefined]:[com_undefined]]=1,0,Table1[[#This Row],[o_co_financing]:[o_co_financing]]/SUM(Table1[[#This Row],[com_ghg_inventory]:[com_support_needed_and_received]])))</f>
        <v>2762.5</v>
      </c>
      <c r="AO96" s="4" cm="1">
        <f t="array" ref="AO96">IF(Table1[[#This Row],[com_climate_change_impacts_and_adaptation]]="",0,IF(Table1[[#This Row],[com_undefined]:[com_undefined]]=1,0,Table1[[#This Row],[o_co_financing]:[o_co_financing]]/SUM(Table1[[#This Row],[com_ghg_inventory]:[com_support_needed_and_received]])))</f>
        <v>0</v>
      </c>
      <c r="AP96" s="4" cm="1">
        <f t="array" ref="AP96">IF(Table1[[#This Row],[com_support_needed_and_received]]="",0,IF(Table1[[#This Row],[com_undefined]:[com_undefined]]=1,0,Table1[[#This Row],[o_co_financing]:[o_co_financing]]/SUM(Table1[[#This Row],[com_ghg_inventory]:[com_support_needed_and_received]])))</f>
        <v>0</v>
      </c>
      <c r="AQ96" s="4">
        <f>IF(Table1[[#This Row],[com_undefined]]=1,Table1[[#This Row],[o_co_financing]],0)</f>
        <v>0</v>
      </c>
      <c r="AR96" s="4" t="str">
        <f>IF(Table1[[#This Row],[o_gef_funding]]=SUM(Table1[[#This Row],[ghg_inventory_gef]:[undefined_gef]]),"Good", "Problem")</f>
        <v>Good</v>
      </c>
      <c r="AS96" s="4" t="str">
        <f>IF(Table1[[#This Row],[o_co_financing]]=SUM(Table1[[#This Row],[ghg_inventory_co_finance]:[undefined_co_finance]]),"Good", "Problem")</f>
        <v>Good</v>
      </c>
    </row>
    <row r="97" spans="1:45">
      <c r="A97" s="11">
        <v>11</v>
      </c>
      <c r="B97" t="s">
        <v>249</v>
      </c>
      <c r="C97" t="str">
        <f>VLOOKUP(Table1[[#This Row],[pif_id]], Table7[#All],2,FALSE)</f>
        <v>Africa</v>
      </c>
      <c r="D97" t="str">
        <f>VLOOKUP(Table1[[#This Row],[pif_id]], Table7[#All],3,FALSE)</f>
        <v>CI</v>
      </c>
      <c r="E97" t="str">
        <f>VLOOKUP(Table1[[#This Row],[pif_id]], Table7[#All],4,FALSE)</f>
        <v>2018</v>
      </c>
      <c r="F97" t="e">
        <f>VLOOKUP(Table1[[#This Row],[pif_id]], Table7[#All],5,FALSE)</f>
        <v>#REF!</v>
      </c>
      <c r="G97">
        <v>24</v>
      </c>
      <c r="H97" t="s">
        <v>257</v>
      </c>
      <c r="I97">
        <v>1</v>
      </c>
      <c r="J97">
        <v>1</v>
      </c>
      <c r="M97" t="str">
        <f>IF(SUM(Table1[[#This Row],[c_ghg_inventory]:[c_support_needed_and_received]])=0,1,"")</f>
        <v/>
      </c>
      <c r="N97" s="6">
        <v>508245</v>
      </c>
      <c r="O97" s="6">
        <v>44200</v>
      </c>
      <c r="P97" s="6">
        <f>N97/SUM(Table1[[#This Row],[c_ghg_inventory]:[c_undefined]])</f>
        <v>254122.5</v>
      </c>
      <c r="Q97" s="6">
        <f>O97/SUM(Table1[[#This Row],[c_ghg_inventory]:[c_undefined]])</f>
        <v>22100</v>
      </c>
      <c r="R97">
        <v>94</v>
      </c>
      <c r="S97" t="s">
        <v>261</v>
      </c>
      <c r="T97">
        <v>1</v>
      </c>
      <c r="X97" s="4" t="str">
        <f>IF(SUM(Table1[[#This Row],[o_ghg_inventory ]:[o_support_needed_and_received]])=0,1,"")</f>
        <v/>
      </c>
      <c r="Y97" s="10">
        <v>63530.625</v>
      </c>
      <c r="Z97" s="10">
        <v>5525</v>
      </c>
      <c r="AA97" s="5">
        <f>Table1[[#This Row],[o_gef_funding]]/SUM(Table1[[#This Row],[o_ghg_inventory ]:[o_undefined]])</f>
        <v>63530.625</v>
      </c>
      <c r="AB97" s="5">
        <f>Table1[[#This Row],[o_co_financing]]/SUM(Table1[[#This Row],[o_ghg_inventory ]:[o_undefined]])</f>
        <v>5525</v>
      </c>
      <c r="AC97" s="4" cm="1">
        <f t="array" ref="AC97">IF(Table1[[#This Row],[o_ghg_inventory ]]="",IF(AND(Table1[[#This Row],[o_undefined]:[o_undefined]]=1,Table1[[#This Row],[c_ghg_inventory]]=1),1,""),1)</f>
        <v>1</v>
      </c>
      <c r="AD97" s="4" t="str" cm="1">
        <f t="array" ref="AD97">IF(Table1[[#This Row],[o_mitigation ]]="",IF(AND(Table1[[#This Row],[o_undefined]:[o_undefined]]=1,Table1[[#This Row],[c_mitigation]]=1),1,""),1)</f>
        <v/>
      </c>
      <c r="AE97" s="4" t="str" cm="1">
        <f t="array" ref="AE97">IF(Table1[[#This Row],[o_climate_change_impacts_and_adaptation ]]="",IF(AND(Table1[[#This Row],[o_undefined]:[o_undefined]]=1,Table1[[#This Row],[c_climate_change_impacts_and_adaptation]]=1),1,""),1)</f>
        <v/>
      </c>
      <c r="AF97" s="4" t="str" cm="1">
        <f t="array" ref="AF97">IF(Table1[[#This Row],[o_support_needed_and_received]]="",IF(AND(Table1[[#This Row],[o_undefined]:[o_undefined]]=1,Table1[[#This Row],[c_support_needed_and_received]]=1),1,""),1)</f>
        <v/>
      </c>
      <c r="AG97" s="4" t="str">
        <f>IF(SUM(Table1[[#This Row],[com_ghg_inventory]:[com_support_needed_and_received]])=0,1,"")</f>
        <v/>
      </c>
      <c r="AH97" s="4" cm="1">
        <f t="array" ref="AH97">IF(Table1[[#This Row],[com_ghg_inventory]]="",0,IF(Table1[[#This Row],[com_undefined]:[com_undefined]]=1,0,Table1[[#This Row],[o_gef_funding]:[o_gef_funding]]/SUM(Table1[[#This Row],[com_ghg_inventory]:[com_support_needed_and_received]])))</f>
        <v>63530.625</v>
      </c>
      <c r="AI97" s="4" cm="1">
        <f t="array" ref="AI97">IF(Table1[[#This Row],[com_mitigation]]="",0,IF(Table1[[#This Row],[com_undefined]:[com_undefined]]=1,0,Table1[[#This Row],[o_gef_funding]:[o_gef_funding]]/SUM(Table1[[#This Row],[com_ghg_inventory]:[com_support_needed_and_received]])))</f>
        <v>0</v>
      </c>
      <c r="AJ97" s="4" cm="1">
        <f t="array" ref="AJ97">IF(Table1[[#This Row],[com_climate_change_impacts_and_adaptation]]="",0,IF(Table1[[#This Row],[com_undefined]:[com_undefined]]=1,0,Table1[[#This Row],[o_gef_funding]:[o_gef_funding]]/SUM(Table1[[#This Row],[com_ghg_inventory]:[com_support_needed_and_received]])))</f>
        <v>0</v>
      </c>
      <c r="AK97" s="4" cm="1">
        <f t="array" ref="AK97">IF(Table1[[#This Row],[com_support_needed_and_received]]="",0,IF(Table1[[#This Row],[com_undefined]:[com_undefined]]=1,0,Table1[[#This Row],[o_gef_funding]:[o_gef_funding]]/SUM(Table1[[#This Row],[com_ghg_inventory]:[com_support_needed_and_received]])))</f>
        <v>0</v>
      </c>
      <c r="AL97" s="4">
        <f>IF(Table1[[#This Row],[com_undefined]]=1,Table1[[#This Row],[o_gef_funding]],0)</f>
        <v>0</v>
      </c>
      <c r="AM97" s="4" cm="1">
        <f t="array" ref="AM97">IF(Table1[[#This Row],[com_ghg_inventory]]="",0,IF(Table1[[#This Row],[com_undefined]:[com_undefined]]=1,0,Table1[[#This Row],[o_co_financing]:[o_co_financing]]/SUM(Table1[[#This Row],[com_ghg_inventory]:[com_support_needed_and_received]])))</f>
        <v>5525</v>
      </c>
      <c r="AN97" s="4" cm="1">
        <f t="array" ref="AN97">IF(Table1[[#This Row],[com_mitigation]]="",0,IF(Table1[[#This Row],[com_undefined]:[com_undefined]]=1,0,Table1[[#This Row],[o_co_financing]:[o_co_financing]]/SUM(Table1[[#This Row],[com_ghg_inventory]:[com_support_needed_and_received]])))</f>
        <v>0</v>
      </c>
      <c r="AO97" s="4" cm="1">
        <f t="array" ref="AO97">IF(Table1[[#This Row],[com_climate_change_impacts_and_adaptation]]="",0,IF(Table1[[#This Row],[com_undefined]:[com_undefined]]=1,0,Table1[[#This Row],[o_co_financing]:[o_co_financing]]/SUM(Table1[[#This Row],[com_ghg_inventory]:[com_support_needed_and_received]])))</f>
        <v>0</v>
      </c>
      <c r="AP97" s="4" cm="1">
        <f t="array" ref="AP97">IF(Table1[[#This Row],[com_support_needed_and_received]]="",0,IF(Table1[[#This Row],[com_undefined]:[com_undefined]]=1,0,Table1[[#This Row],[o_co_financing]:[o_co_financing]]/SUM(Table1[[#This Row],[com_ghg_inventory]:[com_support_needed_and_received]])))</f>
        <v>0</v>
      </c>
      <c r="AQ97" s="4">
        <f>IF(Table1[[#This Row],[com_undefined]]=1,Table1[[#This Row],[o_co_financing]],0)</f>
        <v>0</v>
      </c>
      <c r="AR97" s="4" t="str">
        <f>IF(Table1[[#This Row],[o_gef_funding]]=SUM(Table1[[#This Row],[ghg_inventory_gef]:[undefined_gef]]),"Good", "Problem")</f>
        <v>Good</v>
      </c>
      <c r="AS97" s="4" t="str">
        <f>IF(Table1[[#This Row],[o_co_financing]]=SUM(Table1[[#This Row],[ghg_inventory_co_finance]:[undefined_co_finance]]),"Good", "Problem")</f>
        <v>Good</v>
      </c>
    </row>
    <row r="98" spans="1:45">
      <c r="A98" s="11">
        <v>11</v>
      </c>
      <c r="B98" t="s">
        <v>249</v>
      </c>
      <c r="C98" t="str">
        <f>VLOOKUP(Table1[[#This Row],[pif_id]], Table7[#All],2,FALSE)</f>
        <v>Africa</v>
      </c>
      <c r="D98" t="str">
        <f>VLOOKUP(Table1[[#This Row],[pif_id]], Table7[#All],3,FALSE)</f>
        <v>CI</v>
      </c>
      <c r="E98" t="str">
        <f>VLOOKUP(Table1[[#This Row],[pif_id]], Table7[#All],4,FALSE)</f>
        <v>2018</v>
      </c>
      <c r="F98" t="e">
        <f>VLOOKUP(Table1[[#This Row],[pif_id]], Table7[#All],5,FALSE)</f>
        <v>#REF!</v>
      </c>
      <c r="G98">
        <v>24</v>
      </c>
      <c r="H98" t="s">
        <v>257</v>
      </c>
      <c r="I98">
        <v>1</v>
      </c>
      <c r="J98">
        <v>1</v>
      </c>
      <c r="M98" t="str">
        <f>IF(SUM(Table1[[#This Row],[c_ghg_inventory]:[c_support_needed_and_received]])=0,1,"")</f>
        <v/>
      </c>
      <c r="N98" s="6">
        <v>508245</v>
      </c>
      <c r="O98" s="6">
        <v>44200</v>
      </c>
      <c r="P98" s="6">
        <f>N98/SUM(Table1[[#This Row],[c_ghg_inventory]:[c_undefined]])</f>
        <v>254122.5</v>
      </c>
      <c r="Q98" s="6">
        <f>O98/SUM(Table1[[#This Row],[c_ghg_inventory]:[c_undefined]])</f>
        <v>22100</v>
      </c>
      <c r="R98">
        <v>95</v>
      </c>
      <c r="S98" t="s">
        <v>262</v>
      </c>
      <c r="X98" s="4">
        <f>IF(SUM(Table1[[#This Row],[o_ghg_inventory ]:[o_support_needed_and_received]])=0,1,"")</f>
        <v>1</v>
      </c>
      <c r="Y98" s="10">
        <v>63530.625</v>
      </c>
      <c r="Z98" s="10">
        <v>5525</v>
      </c>
      <c r="AA98" s="5">
        <f>Table1[[#This Row],[o_gef_funding]]/SUM(Table1[[#This Row],[o_ghg_inventory ]:[o_undefined]])</f>
        <v>63530.625</v>
      </c>
      <c r="AB98" s="5">
        <f>Table1[[#This Row],[o_co_financing]]/SUM(Table1[[#This Row],[o_ghg_inventory ]:[o_undefined]])</f>
        <v>5525</v>
      </c>
      <c r="AC98" s="4" cm="1">
        <f t="array" ref="AC98">IF(Table1[[#This Row],[o_ghg_inventory ]]="",IF(AND(Table1[[#This Row],[o_undefined]:[o_undefined]]=1,Table1[[#This Row],[c_ghg_inventory]]=1),1,""),1)</f>
        <v>1</v>
      </c>
      <c r="AD98" s="4" cm="1">
        <f t="array" ref="AD98">IF(Table1[[#This Row],[o_mitigation ]]="",IF(AND(Table1[[#This Row],[o_undefined]:[o_undefined]]=1,Table1[[#This Row],[c_mitigation]]=1),1,""),1)</f>
        <v>1</v>
      </c>
      <c r="AE98" s="4" t="str" cm="1">
        <f t="array" ref="AE98">IF(Table1[[#This Row],[o_climate_change_impacts_and_adaptation ]]="",IF(AND(Table1[[#This Row],[o_undefined]:[o_undefined]]=1,Table1[[#This Row],[c_climate_change_impacts_and_adaptation]]=1),1,""),1)</f>
        <v/>
      </c>
      <c r="AF98" s="4" t="str" cm="1">
        <f t="array" ref="AF98">IF(Table1[[#This Row],[o_support_needed_and_received]]="",IF(AND(Table1[[#This Row],[o_undefined]:[o_undefined]]=1,Table1[[#This Row],[c_support_needed_and_received]]=1),1,""),1)</f>
        <v/>
      </c>
      <c r="AG98" s="4" t="str">
        <f>IF(SUM(Table1[[#This Row],[com_ghg_inventory]:[com_support_needed_and_received]])=0,1,"")</f>
        <v/>
      </c>
      <c r="AH98" s="4" cm="1">
        <f t="array" ref="AH98">IF(Table1[[#This Row],[com_ghg_inventory]]="",0,IF(Table1[[#This Row],[com_undefined]:[com_undefined]]=1,0,Table1[[#This Row],[o_gef_funding]:[o_gef_funding]]/SUM(Table1[[#This Row],[com_ghg_inventory]:[com_support_needed_and_received]])))</f>
        <v>31765.3125</v>
      </c>
      <c r="AI98" s="4" cm="1">
        <f t="array" ref="AI98">IF(Table1[[#This Row],[com_mitigation]]="",0,IF(Table1[[#This Row],[com_undefined]:[com_undefined]]=1,0,Table1[[#This Row],[o_gef_funding]:[o_gef_funding]]/SUM(Table1[[#This Row],[com_ghg_inventory]:[com_support_needed_and_received]])))</f>
        <v>31765.3125</v>
      </c>
      <c r="AJ98" s="4" cm="1">
        <f t="array" ref="AJ98">IF(Table1[[#This Row],[com_climate_change_impacts_and_adaptation]]="",0,IF(Table1[[#This Row],[com_undefined]:[com_undefined]]=1,0,Table1[[#This Row],[o_gef_funding]:[o_gef_funding]]/SUM(Table1[[#This Row],[com_ghg_inventory]:[com_support_needed_and_received]])))</f>
        <v>0</v>
      </c>
      <c r="AK98" s="4" cm="1">
        <f t="array" ref="AK98">IF(Table1[[#This Row],[com_support_needed_and_received]]="",0,IF(Table1[[#This Row],[com_undefined]:[com_undefined]]=1,0,Table1[[#This Row],[o_gef_funding]:[o_gef_funding]]/SUM(Table1[[#This Row],[com_ghg_inventory]:[com_support_needed_and_received]])))</f>
        <v>0</v>
      </c>
      <c r="AL98" s="4">
        <f>IF(Table1[[#This Row],[com_undefined]]=1,Table1[[#This Row],[o_gef_funding]],0)</f>
        <v>0</v>
      </c>
      <c r="AM98" s="4" cm="1">
        <f t="array" ref="AM98">IF(Table1[[#This Row],[com_ghg_inventory]]="",0,IF(Table1[[#This Row],[com_undefined]:[com_undefined]]=1,0,Table1[[#This Row],[o_co_financing]:[o_co_financing]]/SUM(Table1[[#This Row],[com_ghg_inventory]:[com_support_needed_and_received]])))</f>
        <v>2762.5</v>
      </c>
      <c r="AN98" s="4" cm="1">
        <f t="array" ref="AN98">IF(Table1[[#This Row],[com_mitigation]]="",0,IF(Table1[[#This Row],[com_undefined]:[com_undefined]]=1,0,Table1[[#This Row],[o_co_financing]:[o_co_financing]]/SUM(Table1[[#This Row],[com_ghg_inventory]:[com_support_needed_and_received]])))</f>
        <v>2762.5</v>
      </c>
      <c r="AO98" s="4" cm="1">
        <f t="array" ref="AO98">IF(Table1[[#This Row],[com_climate_change_impacts_and_adaptation]]="",0,IF(Table1[[#This Row],[com_undefined]:[com_undefined]]=1,0,Table1[[#This Row],[o_co_financing]:[o_co_financing]]/SUM(Table1[[#This Row],[com_ghg_inventory]:[com_support_needed_and_received]])))</f>
        <v>0</v>
      </c>
      <c r="AP98" s="4" cm="1">
        <f t="array" ref="AP98">IF(Table1[[#This Row],[com_support_needed_and_received]]="",0,IF(Table1[[#This Row],[com_undefined]:[com_undefined]]=1,0,Table1[[#This Row],[o_co_financing]:[o_co_financing]]/SUM(Table1[[#This Row],[com_ghg_inventory]:[com_support_needed_and_received]])))</f>
        <v>0</v>
      </c>
      <c r="AQ98" s="4">
        <f>IF(Table1[[#This Row],[com_undefined]]=1,Table1[[#This Row],[o_co_financing]],0)</f>
        <v>0</v>
      </c>
      <c r="AR98" s="4" t="str">
        <f>IF(Table1[[#This Row],[o_gef_funding]]=SUM(Table1[[#This Row],[ghg_inventory_gef]:[undefined_gef]]),"Good", "Problem")</f>
        <v>Good</v>
      </c>
      <c r="AS98" s="4" t="str">
        <f>IF(Table1[[#This Row],[o_co_financing]]=SUM(Table1[[#This Row],[ghg_inventory_co_finance]:[undefined_co_finance]]),"Good", "Problem")</f>
        <v>Good</v>
      </c>
    </row>
    <row r="99" spans="1:45">
      <c r="A99" s="11">
        <v>11</v>
      </c>
      <c r="B99" t="s">
        <v>249</v>
      </c>
      <c r="C99" t="str">
        <f>VLOOKUP(Table1[[#This Row],[pif_id]], Table7[#All],2,FALSE)</f>
        <v>Africa</v>
      </c>
      <c r="D99" t="str">
        <f>VLOOKUP(Table1[[#This Row],[pif_id]], Table7[#All],3,FALSE)</f>
        <v>CI</v>
      </c>
      <c r="E99" t="str">
        <f>VLOOKUP(Table1[[#This Row],[pif_id]], Table7[#All],4,FALSE)</f>
        <v>2018</v>
      </c>
      <c r="F99" t="e">
        <f>VLOOKUP(Table1[[#This Row],[pif_id]], Table7[#All],5,FALSE)</f>
        <v>#REF!</v>
      </c>
      <c r="G99">
        <v>24</v>
      </c>
      <c r="H99" t="s">
        <v>257</v>
      </c>
      <c r="I99">
        <v>1</v>
      </c>
      <c r="J99">
        <v>1</v>
      </c>
      <c r="M99" t="str">
        <f>IF(SUM(Table1[[#This Row],[c_ghg_inventory]:[c_support_needed_and_received]])=0,1,"")</f>
        <v/>
      </c>
      <c r="N99" s="6">
        <v>508245</v>
      </c>
      <c r="O99" s="6">
        <v>44200</v>
      </c>
      <c r="P99" s="6">
        <f>N99/SUM(Table1[[#This Row],[c_ghg_inventory]:[c_undefined]])</f>
        <v>254122.5</v>
      </c>
      <c r="Q99" s="6">
        <f>O99/SUM(Table1[[#This Row],[c_ghg_inventory]:[c_undefined]])</f>
        <v>22100</v>
      </c>
      <c r="R99">
        <v>96</v>
      </c>
      <c r="S99" t="s">
        <v>263</v>
      </c>
      <c r="T99">
        <v>1</v>
      </c>
      <c r="X99" s="4" t="str">
        <f>IF(SUM(Table1[[#This Row],[o_ghg_inventory ]:[o_support_needed_and_received]])=0,1,"")</f>
        <v/>
      </c>
      <c r="Y99" s="10">
        <v>63530.625</v>
      </c>
      <c r="Z99" s="10">
        <v>5525</v>
      </c>
      <c r="AA99" s="5">
        <f>Table1[[#This Row],[o_gef_funding]]/SUM(Table1[[#This Row],[o_ghg_inventory ]:[o_undefined]])</f>
        <v>63530.625</v>
      </c>
      <c r="AB99" s="5">
        <f>Table1[[#This Row],[o_co_financing]]/SUM(Table1[[#This Row],[o_ghg_inventory ]:[o_undefined]])</f>
        <v>5525</v>
      </c>
      <c r="AC99" s="4" cm="1">
        <f t="array" ref="AC99">IF(Table1[[#This Row],[o_ghg_inventory ]]="",IF(AND(Table1[[#This Row],[o_undefined]:[o_undefined]]=1,Table1[[#This Row],[c_ghg_inventory]]=1),1,""),1)</f>
        <v>1</v>
      </c>
      <c r="AD99" s="4" t="str" cm="1">
        <f t="array" ref="AD99">IF(Table1[[#This Row],[o_mitigation ]]="",IF(AND(Table1[[#This Row],[o_undefined]:[o_undefined]]=1,Table1[[#This Row],[c_mitigation]]=1),1,""),1)</f>
        <v/>
      </c>
      <c r="AE99" s="4" t="str" cm="1">
        <f t="array" ref="AE99">IF(Table1[[#This Row],[o_climate_change_impacts_and_adaptation ]]="",IF(AND(Table1[[#This Row],[o_undefined]:[o_undefined]]=1,Table1[[#This Row],[c_climate_change_impacts_and_adaptation]]=1),1,""),1)</f>
        <v/>
      </c>
      <c r="AF99" s="4" t="str" cm="1">
        <f t="array" ref="AF99">IF(Table1[[#This Row],[o_support_needed_and_received]]="",IF(AND(Table1[[#This Row],[o_undefined]:[o_undefined]]=1,Table1[[#This Row],[c_support_needed_and_received]]=1),1,""),1)</f>
        <v/>
      </c>
      <c r="AG99" s="4" t="str">
        <f>IF(SUM(Table1[[#This Row],[com_ghg_inventory]:[com_support_needed_and_received]])=0,1,"")</f>
        <v/>
      </c>
      <c r="AH99" s="4" cm="1">
        <f t="array" ref="AH99">IF(Table1[[#This Row],[com_ghg_inventory]]="",0,IF(Table1[[#This Row],[com_undefined]:[com_undefined]]=1,0,Table1[[#This Row],[o_gef_funding]:[o_gef_funding]]/SUM(Table1[[#This Row],[com_ghg_inventory]:[com_support_needed_and_received]])))</f>
        <v>63530.625</v>
      </c>
      <c r="AI99" s="4" cm="1">
        <f t="array" ref="AI99">IF(Table1[[#This Row],[com_mitigation]]="",0,IF(Table1[[#This Row],[com_undefined]:[com_undefined]]=1,0,Table1[[#This Row],[o_gef_funding]:[o_gef_funding]]/SUM(Table1[[#This Row],[com_ghg_inventory]:[com_support_needed_and_received]])))</f>
        <v>0</v>
      </c>
      <c r="AJ99" s="4" cm="1">
        <f t="array" ref="AJ99">IF(Table1[[#This Row],[com_climate_change_impacts_and_adaptation]]="",0,IF(Table1[[#This Row],[com_undefined]:[com_undefined]]=1,0,Table1[[#This Row],[o_gef_funding]:[o_gef_funding]]/SUM(Table1[[#This Row],[com_ghg_inventory]:[com_support_needed_and_received]])))</f>
        <v>0</v>
      </c>
      <c r="AK99" s="4" cm="1">
        <f t="array" ref="AK99">IF(Table1[[#This Row],[com_support_needed_and_received]]="",0,IF(Table1[[#This Row],[com_undefined]:[com_undefined]]=1,0,Table1[[#This Row],[o_gef_funding]:[o_gef_funding]]/SUM(Table1[[#This Row],[com_ghg_inventory]:[com_support_needed_and_received]])))</f>
        <v>0</v>
      </c>
      <c r="AL99" s="4">
        <f>IF(Table1[[#This Row],[com_undefined]]=1,Table1[[#This Row],[o_gef_funding]],0)</f>
        <v>0</v>
      </c>
      <c r="AM99" s="4" cm="1">
        <f t="array" ref="AM99">IF(Table1[[#This Row],[com_ghg_inventory]]="",0,IF(Table1[[#This Row],[com_undefined]:[com_undefined]]=1,0,Table1[[#This Row],[o_co_financing]:[o_co_financing]]/SUM(Table1[[#This Row],[com_ghg_inventory]:[com_support_needed_and_received]])))</f>
        <v>5525</v>
      </c>
      <c r="AN99" s="4" cm="1">
        <f t="array" ref="AN99">IF(Table1[[#This Row],[com_mitigation]]="",0,IF(Table1[[#This Row],[com_undefined]:[com_undefined]]=1,0,Table1[[#This Row],[o_co_financing]:[o_co_financing]]/SUM(Table1[[#This Row],[com_ghg_inventory]:[com_support_needed_and_received]])))</f>
        <v>0</v>
      </c>
      <c r="AO99" s="4" cm="1">
        <f t="array" ref="AO99">IF(Table1[[#This Row],[com_climate_change_impacts_and_adaptation]]="",0,IF(Table1[[#This Row],[com_undefined]:[com_undefined]]=1,0,Table1[[#This Row],[o_co_financing]:[o_co_financing]]/SUM(Table1[[#This Row],[com_ghg_inventory]:[com_support_needed_and_received]])))</f>
        <v>0</v>
      </c>
      <c r="AP99" s="4" cm="1">
        <f t="array" ref="AP99">IF(Table1[[#This Row],[com_support_needed_and_received]]="",0,IF(Table1[[#This Row],[com_undefined]:[com_undefined]]=1,0,Table1[[#This Row],[o_co_financing]:[o_co_financing]]/SUM(Table1[[#This Row],[com_ghg_inventory]:[com_support_needed_and_received]])))</f>
        <v>0</v>
      </c>
      <c r="AQ99" s="4">
        <f>IF(Table1[[#This Row],[com_undefined]]=1,Table1[[#This Row],[o_co_financing]],0)</f>
        <v>0</v>
      </c>
      <c r="AR99" s="4" t="str">
        <f>IF(Table1[[#This Row],[o_gef_funding]]=SUM(Table1[[#This Row],[ghg_inventory_gef]:[undefined_gef]]),"Good", "Problem")</f>
        <v>Good</v>
      </c>
      <c r="AS99" s="4" t="str">
        <f>IF(Table1[[#This Row],[o_co_financing]]=SUM(Table1[[#This Row],[ghg_inventory_co_finance]:[undefined_co_finance]]),"Good", "Problem")</f>
        <v>Good</v>
      </c>
    </row>
    <row r="100" spans="1:45">
      <c r="A100" s="11">
        <v>11</v>
      </c>
      <c r="B100" t="s">
        <v>249</v>
      </c>
      <c r="C100" t="str">
        <f>VLOOKUP(Table1[[#This Row],[pif_id]], Table7[#All],2,FALSE)</f>
        <v>Africa</v>
      </c>
      <c r="D100" t="str">
        <f>VLOOKUP(Table1[[#This Row],[pif_id]], Table7[#All],3,FALSE)</f>
        <v>CI</v>
      </c>
      <c r="E100" t="str">
        <f>VLOOKUP(Table1[[#This Row],[pif_id]], Table7[#All],4,FALSE)</f>
        <v>2018</v>
      </c>
      <c r="F100" t="e">
        <f>VLOOKUP(Table1[[#This Row],[pif_id]], Table7[#All],5,FALSE)</f>
        <v>#REF!</v>
      </c>
      <c r="G100">
        <v>24</v>
      </c>
      <c r="H100" t="s">
        <v>257</v>
      </c>
      <c r="I100">
        <v>1</v>
      </c>
      <c r="J100">
        <v>1</v>
      </c>
      <c r="M100" t="str">
        <f>IF(SUM(Table1[[#This Row],[c_ghg_inventory]:[c_support_needed_and_received]])=0,1,"")</f>
        <v/>
      </c>
      <c r="N100" s="6">
        <v>508245</v>
      </c>
      <c r="O100" s="6">
        <v>44200</v>
      </c>
      <c r="P100" s="6">
        <f>N100/SUM(Table1[[#This Row],[c_ghg_inventory]:[c_undefined]])</f>
        <v>254122.5</v>
      </c>
      <c r="Q100" s="6">
        <f>O100/SUM(Table1[[#This Row],[c_ghg_inventory]:[c_undefined]])</f>
        <v>22100</v>
      </c>
      <c r="R100">
        <v>97</v>
      </c>
      <c r="S100" t="s">
        <v>264</v>
      </c>
      <c r="U100">
        <v>1</v>
      </c>
      <c r="X100" s="4" t="str">
        <f>IF(SUM(Table1[[#This Row],[o_ghg_inventory ]:[o_support_needed_and_received]])=0,1,"")</f>
        <v/>
      </c>
      <c r="Y100" s="10">
        <v>63530.625</v>
      </c>
      <c r="Z100" s="10">
        <v>5525</v>
      </c>
      <c r="AA100" s="5">
        <f>Table1[[#This Row],[o_gef_funding]]/SUM(Table1[[#This Row],[o_ghg_inventory ]:[o_undefined]])</f>
        <v>63530.625</v>
      </c>
      <c r="AB100" s="5">
        <f>Table1[[#This Row],[o_co_financing]]/SUM(Table1[[#This Row],[o_ghg_inventory ]:[o_undefined]])</f>
        <v>5525</v>
      </c>
      <c r="AC100" s="4" t="str" cm="1">
        <f t="array" ref="AC100">IF(Table1[[#This Row],[o_ghg_inventory ]]="",IF(AND(Table1[[#This Row],[o_undefined]:[o_undefined]]=1,Table1[[#This Row],[c_ghg_inventory]]=1),1,""),1)</f>
        <v/>
      </c>
      <c r="AD100" s="4" cm="1">
        <f t="array" ref="AD100">IF(Table1[[#This Row],[o_mitigation ]]="",IF(AND(Table1[[#This Row],[o_undefined]:[o_undefined]]=1,Table1[[#This Row],[c_mitigation]]=1),1,""),1)</f>
        <v>1</v>
      </c>
      <c r="AE100" s="4" t="str" cm="1">
        <f t="array" ref="AE100">IF(Table1[[#This Row],[o_climate_change_impacts_and_adaptation ]]="",IF(AND(Table1[[#This Row],[o_undefined]:[o_undefined]]=1,Table1[[#This Row],[c_climate_change_impacts_and_adaptation]]=1),1,""),1)</f>
        <v/>
      </c>
      <c r="AF100" s="4" t="str" cm="1">
        <f t="array" ref="AF100">IF(Table1[[#This Row],[o_support_needed_and_received]]="",IF(AND(Table1[[#This Row],[o_undefined]:[o_undefined]]=1,Table1[[#This Row],[c_support_needed_and_received]]=1),1,""),1)</f>
        <v/>
      </c>
      <c r="AG100" s="4" t="str">
        <f>IF(SUM(Table1[[#This Row],[com_ghg_inventory]:[com_support_needed_and_received]])=0,1,"")</f>
        <v/>
      </c>
      <c r="AH100" s="4" cm="1">
        <f t="array" ref="AH100">IF(Table1[[#This Row],[com_ghg_inventory]]="",0,IF(Table1[[#This Row],[com_undefined]:[com_undefined]]=1,0,Table1[[#This Row],[o_gef_funding]:[o_gef_funding]]/SUM(Table1[[#This Row],[com_ghg_inventory]:[com_support_needed_and_received]])))</f>
        <v>0</v>
      </c>
      <c r="AI100" s="4" cm="1">
        <f t="array" ref="AI100">IF(Table1[[#This Row],[com_mitigation]]="",0,IF(Table1[[#This Row],[com_undefined]:[com_undefined]]=1,0,Table1[[#This Row],[o_gef_funding]:[o_gef_funding]]/SUM(Table1[[#This Row],[com_ghg_inventory]:[com_support_needed_and_received]])))</f>
        <v>63530.625</v>
      </c>
      <c r="AJ100" s="4" cm="1">
        <f t="array" ref="AJ100">IF(Table1[[#This Row],[com_climate_change_impacts_and_adaptation]]="",0,IF(Table1[[#This Row],[com_undefined]:[com_undefined]]=1,0,Table1[[#This Row],[o_gef_funding]:[o_gef_funding]]/SUM(Table1[[#This Row],[com_ghg_inventory]:[com_support_needed_and_received]])))</f>
        <v>0</v>
      </c>
      <c r="AK100" s="4" cm="1">
        <f t="array" ref="AK100">IF(Table1[[#This Row],[com_support_needed_and_received]]="",0,IF(Table1[[#This Row],[com_undefined]:[com_undefined]]=1,0,Table1[[#This Row],[o_gef_funding]:[o_gef_funding]]/SUM(Table1[[#This Row],[com_ghg_inventory]:[com_support_needed_and_received]])))</f>
        <v>0</v>
      </c>
      <c r="AL100" s="4">
        <f>IF(Table1[[#This Row],[com_undefined]]=1,Table1[[#This Row],[o_gef_funding]],0)</f>
        <v>0</v>
      </c>
      <c r="AM100" s="4" cm="1">
        <f t="array" ref="AM100">IF(Table1[[#This Row],[com_ghg_inventory]]="",0,IF(Table1[[#This Row],[com_undefined]:[com_undefined]]=1,0,Table1[[#This Row],[o_co_financing]:[o_co_financing]]/SUM(Table1[[#This Row],[com_ghg_inventory]:[com_support_needed_and_received]])))</f>
        <v>0</v>
      </c>
      <c r="AN100" s="4" cm="1">
        <f t="array" ref="AN100">IF(Table1[[#This Row],[com_mitigation]]="",0,IF(Table1[[#This Row],[com_undefined]:[com_undefined]]=1,0,Table1[[#This Row],[o_co_financing]:[o_co_financing]]/SUM(Table1[[#This Row],[com_ghg_inventory]:[com_support_needed_and_received]])))</f>
        <v>5525</v>
      </c>
      <c r="AO100" s="4" cm="1">
        <f t="array" ref="AO100">IF(Table1[[#This Row],[com_climate_change_impacts_and_adaptation]]="",0,IF(Table1[[#This Row],[com_undefined]:[com_undefined]]=1,0,Table1[[#This Row],[o_co_financing]:[o_co_financing]]/SUM(Table1[[#This Row],[com_ghg_inventory]:[com_support_needed_and_received]])))</f>
        <v>0</v>
      </c>
      <c r="AP100" s="4" cm="1">
        <f t="array" ref="AP100">IF(Table1[[#This Row],[com_support_needed_and_received]]="",0,IF(Table1[[#This Row],[com_undefined]:[com_undefined]]=1,0,Table1[[#This Row],[o_co_financing]:[o_co_financing]]/SUM(Table1[[#This Row],[com_ghg_inventory]:[com_support_needed_and_received]])))</f>
        <v>0</v>
      </c>
      <c r="AQ100" s="4">
        <f>IF(Table1[[#This Row],[com_undefined]]=1,Table1[[#This Row],[o_co_financing]],0)</f>
        <v>0</v>
      </c>
      <c r="AR100" s="4" t="str">
        <f>IF(Table1[[#This Row],[o_gef_funding]]=SUM(Table1[[#This Row],[ghg_inventory_gef]:[undefined_gef]]),"Good", "Problem")</f>
        <v>Good</v>
      </c>
      <c r="AS100" s="4" t="str">
        <f>IF(Table1[[#This Row],[o_co_financing]]=SUM(Table1[[#This Row],[ghg_inventory_co_finance]:[undefined_co_finance]]),"Good", "Problem")</f>
        <v>Good</v>
      </c>
    </row>
    <row r="101" spans="1:45">
      <c r="A101" s="11">
        <v>11</v>
      </c>
      <c r="B101" t="s">
        <v>249</v>
      </c>
      <c r="C101" t="str">
        <f>VLOOKUP(Table1[[#This Row],[pif_id]], Table7[#All],2,FALSE)</f>
        <v>Africa</v>
      </c>
      <c r="D101" t="str">
        <f>VLOOKUP(Table1[[#This Row],[pif_id]], Table7[#All],3,FALSE)</f>
        <v>CI</v>
      </c>
      <c r="E101" t="str">
        <f>VLOOKUP(Table1[[#This Row],[pif_id]], Table7[#All],4,FALSE)</f>
        <v>2018</v>
      </c>
      <c r="F101" t="e">
        <f>VLOOKUP(Table1[[#This Row],[pif_id]], Table7[#All],5,FALSE)</f>
        <v>#REF!</v>
      </c>
      <c r="G101">
        <v>24</v>
      </c>
      <c r="H101" t="s">
        <v>257</v>
      </c>
      <c r="I101">
        <v>1</v>
      </c>
      <c r="J101">
        <v>1</v>
      </c>
      <c r="M101" t="str">
        <f>IF(SUM(Table1[[#This Row],[c_ghg_inventory]:[c_support_needed_and_received]])=0,1,"")</f>
        <v/>
      </c>
      <c r="N101" s="6">
        <v>508245</v>
      </c>
      <c r="O101" s="6">
        <v>44200</v>
      </c>
      <c r="P101" s="6">
        <f>N101/SUM(Table1[[#This Row],[c_ghg_inventory]:[c_undefined]])</f>
        <v>254122.5</v>
      </c>
      <c r="Q101" s="6">
        <f>O101/SUM(Table1[[#This Row],[c_ghg_inventory]:[c_undefined]])</f>
        <v>22100</v>
      </c>
      <c r="R101">
        <v>98</v>
      </c>
      <c r="S101" t="s">
        <v>265</v>
      </c>
      <c r="U101">
        <v>1</v>
      </c>
      <c r="X101" s="4" t="str">
        <f>IF(SUM(Table1[[#This Row],[o_ghg_inventory ]:[o_support_needed_and_received]])=0,1,"")</f>
        <v/>
      </c>
      <c r="Y101" s="10">
        <v>63530.625</v>
      </c>
      <c r="Z101" s="10">
        <v>5525</v>
      </c>
      <c r="AA101" s="5">
        <f>Table1[[#This Row],[o_gef_funding]]/SUM(Table1[[#This Row],[o_ghg_inventory ]:[o_undefined]])</f>
        <v>63530.625</v>
      </c>
      <c r="AB101" s="5">
        <f>Table1[[#This Row],[o_co_financing]]/SUM(Table1[[#This Row],[o_ghg_inventory ]:[o_undefined]])</f>
        <v>5525</v>
      </c>
      <c r="AC101" s="4" t="str" cm="1">
        <f t="array" ref="AC101">IF(Table1[[#This Row],[o_ghg_inventory ]]="",IF(AND(Table1[[#This Row],[o_undefined]:[o_undefined]]=1,Table1[[#This Row],[c_ghg_inventory]]=1),1,""),1)</f>
        <v/>
      </c>
      <c r="AD101" s="4" cm="1">
        <f t="array" ref="AD101">IF(Table1[[#This Row],[o_mitigation ]]="",IF(AND(Table1[[#This Row],[o_undefined]:[o_undefined]]=1,Table1[[#This Row],[c_mitigation]]=1),1,""),1)</f>
        <v>1</v>
      </c>
      <c r="AE101" s="4" t="str" cm="1">
        <f t="array" ref="AE101">IF(Table1[[#This Row],[o_climate_change_impacts_and_adaptation ]]="",IF(AND(Table1[[#This Row],[o_undefined]:[o_undefined]]=1,Table1[[#This Row],[c_climate_change_impacts_and_adaptation]]=1),1,""),1)</f>
        <v/>
      </c>
      <c r="AF101" s="4" t="str" cm="1">
        <f t="array" ref="AF101">IF(Table1[[#This Row],[o_support_needed_and_received]]="",IF(AND(Table1[[#This Row],[o_undefined]:[o_undefined]]=1,Table1[[#This Row],[c_support_needed_and_received]]=1),1,""),1)</f>
        <v/>
      </c>
      <c r="AG101" s="4" t="str">
        <f>IF(SUM(Table1[[#This Row],[com_ghg_inventory]:[com_support_needed_and_received]])=0,1,"")</f>
        <v/>
      </c>
      <c r="AH101" s="4" cm="1">
        <f t="array" ref="AH101">IF(Table1[[#This Row],[com_ghg_inventory]]="",0,IF(Table1[[#This Row],[com_undefined]:[com_undefined]]=1,0,Table1[[#This Row],[o_gef_funding]:[o_gef_funding]]/SUM(Table1[[#This Row],[com_ghg_inventory]:[com_support_needed_and_received]])))</f>
        <v>0</v>
      </c>
      <c r="AI101" s="4" cm="1">
        <f t="array" ref="AI101">IF(Table1[[#This Row],[com_mitigation]]="",0,IF(Table1[[#This Row],[com_undefined]:[com_undefined]]=1,0,Table1[[#This Row],[o_gef_funding]:[o_gef_funding]]/SUM(Table1[[#This Row],[com_ghg_inventory]:[com_support_needed_and_received]])))</f>
        <v>63530.625</v>
      </c>
      <c r="AJ101" s="4" cm="1">
        <f t="array" ref="AJ101">IF(Table1[[#This Row],[com_climate_change_impacts_and_adaptation]]="",0,IF(Table1[[#This Row],[com_undefined]:[com_undefined]]=1,0,Table1[[#This Row],[o_gef_funding]:[o_gef_funding]]/SUM(Table1[[#This Row],[com_ghg_inventory]:[com_support_needed_and_received]])))</f>
        <v>0</v>
      </c>
      <c r="AK101" s="4" cm="1">
        <f t="array" ref="AK101">IF(Table1[[#This Row],[com_support_needed_and_received]]="",0,IF(Table1[[#This Row],[com_undefined]:[com_undefined]]=1,0,Table1[[#This Row],[o_gef_funding]:[o_gef_funding]]/SUM(Table1[[#This Row],[com_ghg_inventory]:[com_support_needed_and_received]])))</f>
        <v>0</v>
      </c>
      <c r="AL101" s="4">
        <f>IF(Table1[[#This Row],[com_undefined]]=1,Table1[[#This Row],[o_gef_funding]],0)</f>
        <v>0</v>
      </c>
      <c r="AM101" s="4" cm="1">
        <f t="array" ref="AM101">IF(Table1[[#This Row],[com_ghg_inventory]]="",0,IF(Table1[[#This Row],[com_undefined]:[com_undefined]]=1,0,Table1[[#This Row],[o_co_financing]:[o_co_financing]]/SUM(Table1[[#This Row],[com_ghg_inventory]:[com_support_needed_and_received]])))</f>
        <v>0</v>
      </c>
      <c r="AN101" s="4" cm="1">
        <f t="array" ref="AN101">IF(Table1[[#This Row],[com_mitigation]]="",0,IF(Table1[[#This Row],[com_undefined]:[com_undefined]]=1,0,Table1[[#This Row],[o_co_financing]:[o_co_financing]]/SUM(Table1[[#This Row],[com_ghg_inventory]:[com_support_needed_and_received]])))</f>
        <v>5525</v>
      </c>
      <c r="AO101" s="4" cm="1">
        <f t="array" ref="AO101">IF(Table1[[#This Row],[com_climate_change_impacts_and_adaptation]]="",0,IF(Table1[[#This Row],[com_undefined]:[com_undefined]]=1,0,Table1[[#This Row],[o_co_financing]:[o_co_financing]]/SUM(Table1[[#This Row],[com_ghg_inventory]:[com_support_needed_and_received]])))</f>
        <v>0</v>
      </c>
      <c r="AP101" s="4" cm="1">
        <f t="array" ref="AP101">IF(Table1[[#This Row],[com_support_needed_and_received]]="",0,IF(Table1[[#This Row],[com_undefined]:[com_undefined]]=1,0,Table1[[#This Row],[o_co_financing]:[o_co_financing]]/SUM(Table1[[#This Row],[com_ghg_inventory]:[com_support_needed_and_received]])))</f>
        <v>0</v>
      </c>
      <c r="AQ101" s="4">
        <f>IF(Table1[[#This Row],[com_undefined]]=1,Table1[[#This Row],[o_co_financing]],0)</f>
        <v>0</v>
      </c>
      <c r="AR101" s="4" t="str">
        <f>IF(Table1[[#This Row],[o_gef_funding]]=SUM(Table1[[#This Row],[ghg_inventory_gef]:[undefined_gef]]),"Good", "Problem")</f>
        <v>Good</v>
      </c>
      <c r="AS101" s="4" t="str">
        <f>IF(Table1[[#This Row],[o_co_financing]]=SUM(Table1[[#This Row],[ghg_inventory_co_finance]:[undefined_co_finance]]),"Good", "Problem")</f>
        <v>Good</v>
      </c>
    </row>
    <row r="102" spans="1:45">
      <c r="A102" s="11">
        <v>11</v>
      </c>
      <c r="B102" t="s">
        <v>249</v>
      </c>
      <c r="C102" t="str">
        <f>VLOOKUP(Table1[[#This Row],[pif_id]], Table7[#All],2,FALSE)</f>
        <v>Africa</v>
      </c>
      <c r="D102" t="str">
        <f>VLOOKUP(Table1[[#This Row],[pif_id]], Table7[#All],3,FALSE)</f>
        <v>CI</v>
      </c>
      <c r="E102" t="str">
        <f>VLOOKUP(Table1[[#This Row],[pif_id]], Table7[#All],4,FALSE)</f>
        <v>2018</v>
      </c>
      <c r="F102" t="e">
        <f>VLOOKUP(Table1[[#This Row],[pif_id]], Table7[#All],5,FALSE)</f>
        <v>#REF!</v>
      </c>
      <c r="G102">
        <v>25</v>
      </c>
      <c r="H102" t="s">
        <v>257</v>
      </c>
      <c r="I102">
        <v>1</v>
      </c>
      <c r="J102">
        <v>1</v>
      </c>
      <c r="M102" t="str">
        <f>IF(SUM(Table1[[#This Row],[c_ghg_inventory]:[c_support_needed_and_received]])=0,1,"")</f>
        <v/>
      </c>
      <c r="N102" s="6">
        <v>508245</v>
      </c>
      <c r="O102" s="6">
        <v>44200</v>
      </c>
      <c r="P102" s="6">
        <f>N102/SUM(Table1[[#This Row],[c_ghg_inventory]:[c_undefined]])</f>
        <v>254122.5</v>
      </c>
      <c r="Q102" s="6">
        <f>O102/SUM(Table1[[#This Row],[c_ghg_inventory]:[c_undefined]])</f>
        <v>22100</v>
      </c>
      <c r="R102">
        <v>99</v>
      </c>
      <c r="S102" t="s">
        <v>266</v>
      </c>
      <c r="X102" s="4">
        <f>IF(SUM(Table1[[#This Row],[o_ghg_inventory ]:[o_support_needed_and_received]])=0,1,"")</f>
        <v>1</v>
      </c>
      <c r="Y102" s="10">
        <v>127061.25</v>
      </c>
      <c r="Z102" s="10">
        <v>11050</v>
      </c>
      <c r="AA102" s="5">
        <f>Table1[[#This Row],[o_gef_funding]]/SUM(Table1[[#This Row],[o_ghg_inventory ]:[o_undefined]])</f>
        <v>127061.25</v>
      </c>
      <c r="AB102" s="5">
        <f>Table1[[#This Row],[o_co_financing]]/SUM(Table1[[#This Row],[o_ghg_inventory ]:[o_undefined]])</f>
        <v>11050</v>
      </c>
      <c r="AC102" s="4" cm="1">
        <f t="array" ref="AC102">IF(Table1[[#This Row],[o_ghg_inventory ]]="",IF(AND(Table1[[#This Row],[o_undefined]:[o_undefined]]=1,Table1[[#This Row],[c_ghg_inventory]]=1),1,""),1)</f>
        <v>1</v>
      </c>
      <c r="AD102" s="4" cm="1">
        <f t="array" ref="AD102">IF(Table1[[#This Row],[o_mitigation ]]="",IF(AND(Table1[[#This Row],[o_undefined]:[o_undefined]]=1,Table1[[#This Row],[c_mitigation]]=1),1,""),1)</f>
        <v>1</v>
      </c>
      <c r="AE102" s="4" t="str" cm="1">
        <f t="array" ref="AE102">IF(Table1[[#This Row],[o_climate_change_impacts_and_adaptation ]]="",IF(AND(Table1[[#This Row],[o_undefined]:[o_undefined]]=1,Table1[[#This Row],[c_climate_change_impacts_and_adaptation]]=1),1,""),1)</f>
        <v/>
      </c>
      <c r="AF102" s="4" t="str" cm="1">
        <f t="array" ref="AF102">IF(Table1[[#This Row],[o_support_needed_and_received]]="",IF(AND(Table1[[#This Row],[o_undefined]:[o_undefined]]=1,Table1[[#This Row],[c_support_needed_and_received]]=1),1,""),1)</f>
        <v/>
      </c>
      <c r="AG102" s="4" t="str">
        <f>IF(SUM(Table1[[#This Row],[com_ghg_inventory]:[com_support_needed_and_received]])=0,1,"")</f>
        <v/>
      </c>
      <c r="AH102" s="4" cm="1">
        <f t="array" ref="AH102">IF(Table1[[#This Row],[com_ghg_inventory]]="",0,IF(Table1[[#This Row],[com_undefined]:[com_undefined]]=1,0,Table1[[#This Row],[o_gef_funding]:[o_gef_funding]]/SUM(Table1[[#This Row],[com_ghg_inventory]:[com_support_needed_and_received]])))</f>
        <v>63530.625</v>
      </c>
      <c r="AI102" s="4" cm="1">
        <f t="array" ref="AI102">IF(Table1[[#This Row],[com_mitigation]]="",0,IF(Table1[[#This Row],[com_undefined]:[com_undefined]]=1,0,Table1[[#This Row],[o_gef_funding]:[o_gef_funding]]/SUM(Table1[[#This Row],[com_ghg_inventory]:[com_support_needed_and_received]])))</f>
        <v>63530.625</v>
      </c>
      <c r="AJ102" s="4" cm="1">
        <f t="array" ref="AJ102">IF(Table1[[#This Row],[com_climate_change_impacts_and_adaptation]]="",0,IF(Table1[[#This Row],[com_undefined]:[com_undefined]]=1,0,Table1[[#This Row],[o_gef_funding]:[o_gef_funding]]/SUM(Table1[[#This Row],[com_ghg_inventory]:[com_support_needed_and_received]])))</f>
        <v>0</v>
      </c>
      <c r="AK102" s="4" cm="1">
        <f t="array" ref="AK102">IF(Table1[[#This Row],[com_support_needed_and_received]]="",0,IF(Table1[[#This Row],[com_undefined]:[com_undefined]]=1,0,Table1[[#This Row],[o_gef_funding]:[o_gef_funding]]/SUM(Table1[[#This Row],[com_ghg_inventory]:[com_support_needed_and_received]])))</f>
        <v>0</v>
      </c>
      <c r="AL102" s="4">
        <f>IF(Table1[[#This Row],[com_undefined]]=1,Table1[[#This Row],[o_gef_funding]],0)</f>
        <v>0</v>
      </c>
      <c r="AM102" s="4" cm="1">
        <f t="array" ref="AM102">IF(Table1[[#This Row],[com_ghg_inventory]]="",0,IF(Table1[[#This Row],[com_undefined]:[com_undefined]]=1,0,Table1[[#This Row],[o_co_financing]:[o_co_financing]]/SUM(Table1[[#This Row],[com_ghg_inventory]:[com_support_needed_and_received]])))</f>
        <v>5525</v>
      </c>
      <c r="AN102" s="4" cm="1">
        <f t="array" ref="AN102">IF(Table1[[#This Row],[com_mitigation]]="",0,IF(Table1[[#This Row],[com_undefined]:[com_undefined]]=1,0,Table1[[#This Row],[o_co_financing]:[o_co_financing]]/SUM(Table1[[#This Row],[com_ghg_inventory]:[com_support_needed_and_received]])))</f>
        <v>5525</v>
      </c>
      <c r="AO102" s="4" cm="1">
        <f t="array" ref="AO102">IF(Table1[[#This Row],[com_climate_change_impacts_and_adaptation]]="",0,IF(Table1[[#This Row],[com_undefined]:[com_undefined]]=1,0,Table1[[#This Row],[o_co_financing]:[o_co_financing]]/SUM(Table1[[#This Row],[com_ghg_inventory]:[com_support_needed_and_received]])))</f>
        <v>0</v>
      </c>
      <c r="AP102" s="4" cm="1">
        <f t="array" ref="AP102">IF(Table1[[#This Row],[com_support_needed_and_received]]="",0,IF(Table1[[#This Row],[com_undefined]:[com_undefined]]=1,0,Table1[[#This Row],[o_co_financing]:[o_co_financing]]/SUM(Table1[[#This Row],[com_ghg_inventory]:[com_support_needed_and_received]])))</f>
        <v>0</v>
      </c>
      <c r="AQ102" s="4">
        <f>IF(Table1[[#This Row],[com_undefined]]=1,Table1[[#This Row],[o_co_financing]],0)</f>
        <v>0</v>
      </c>
      <c r="AR102" s="4" t="str">
        <f>IF(Table1[[#This Row],[o_gef_funding]]=SUM(Table1[[#This Row],[ghg_inventory_gef]:[undefined_gef]]),"Good", "Problem")</f>
        <v>Good</v>
      </c>
      <c r="AS102" s="4" t="str">
        <f>IF(Table1[[#This Row],[o_co_financing]]=SUM(Table1[[#This Row],[ghg_inventory_co_finance]:[undefined_co_finance]]),"Good", "Problem")</f>
        <v>Good</v>
      </c>
    </row>
    <row r="103" spans="1:45">
      <c r="A103" s="11">
        <v>11</v>
      </c>
      <c r="B103" t="s">
        <v>249</v>
      </c>
      <c r="C103" t="str">
        <f>VLOOKUP(Table1[[#This Row],[pif_id]], Table7[#All],2,FALSE)</f>
        <v>Africa</v>
      </c>
      <c r="D103" t="str">
        <f>VLOOKUP(Table1[[#This Row],[pif_id]], Table7[#All],3,FALSE)</f>
        <v>CI</v>
      </c>
      <c r="E103" t="str">
        <f>VLOOKUP(Table1[[#This Row],[pif_id]], Table7[#All],4,FALSE)</f>
        <v>2018</v>
      </c>
      <c r="F103" t="e">
        <f>VLOOKUP(Table1[[#This Row],[pif_id]], Table7[#All],5,FALSE)</f>
        <v>#REF!</v>
      </c>
      <c r="G103">
        <v>25</v>
      </c>
      <c r="H103" s="9" t="s">
        <v>267</v>
      </c>
      <c r="M103">
        <f>IF(SUM(Table1[[#This Row],[c_ghg_inventory]:[c_support_needed_and_received]])=0,1,"")</f>
        <v>1</v>
      </c>
      <c r="N103" s="6">
        <v>367832</v>
      </c>
      <c r="O103" s="6">
        <v>54200</v>
      </c>
      <c r="P103" s="6">
        <f>N103/SUM(Table1[[#This Row],[c_ghg_inventory]:[c_undefined]])</f>
        <v>367832</v>
      </c>
      <c r="Q103" s="6">
        <f>O103/SUM(Table1[[#This Row],[c_ghg_inventory]:[c_undefined]])</f>
        <v>54200</v>
      </c>
      <c r="R103">
        <v>100</v>
      </c>
      <c r="S103" t="s">
        <v>268</v>
      </c>
      <c r="X103" s="4">
        <f>IF(SUM(Table1[[#This Row],[o_ghg_inventory ]:[o_support_needed_and_received]])=0,1,"")</f>
        <v>1</v>
      </c>
      <c r="Y103" s="10">
        <v>91958</v>
      </c>
      <c r="Z103" s="10">
        <v>13550</v>
      </c>
      <c r="AA103" s="5">
        <f>Table1[[#This Row],[o_gef_funding]]/SUM(Table1[[#This Row],[o_ghg_inventory ]:[o_undefined]])</f>
        <v>91958</v>
      </c>
      <c r="AB103" s="5">
        <f>Table1[[#This Row],[o_co_financing]]/SUM(Table1[[#This Row],[o_ghg_inventory ]:[o_undefined]])</f>
        <v>13550</v>
      </c>
      <c r="AC103" s="4" t="str" cm="1">
        <f t="array" ref="AC103">IF(Table1[[#This Row],[o_ghg_inventory ]]="",IF(AND(Table1[[#This Row],[o_undefined]:[o_undefined]]=1,Table1[[#This Row],[c_ghg_inventory]]=1),1,""),1)</f>
        <v/>
      </c>
      <c r="AD103" s="4" t="str" cm="1">
        <f t="array" ref="AD103">IF(Table1[[#This Row],[o_mitigation ]]="",IF(AND(Table1[[#This Row],[o_undefined]:[o_undefined]]=1,Table1[[#This Row],[c_mitigation]]=1),1,""),1)</f>
        <v/>
      </c>
      <c r="AE103" s="4" t="str" cm="1">
        <f t="array" ref="AE103">IF(Table1[[#This Row],[o_climate_change_impacts_and_adaptation ]]="",IF(AND(Table1[[#This Row],[o_undefined]:[o_undefined]]=1,Table1[[#This Row],[c_climate_change_impacts_and_adaptation]]=1),1,""),1)</f>
        <v/>
      </c>
      <c r="AF103" s="4" t="str" cm="1">
        <f t="array" ref="AF103">IF(Table1[[#This Row],[o_support_needed_and_received]]="",IF(AND(Table1[[#This Row],[o_undefined]:[o_undefined]]=1,Table1[[#This Row],[c_support_needed_and_received]]=1),1,""),1)</f>
        <v/>
      </c>
      <c r="AG103" s="4">
        <f>IF(SUM(Table1[[#This Row],[com_ghg_inventory]:[com_support_needed_and_received]])=0,1,"")</f>
        <v>1</v>
      </c>
      <c r="AH103" s="4" cm="1">
        <f t="array" ref="AH103">IF(Table1[[#This Row],[com_ghg_inventory]]="",0,IF(Table1[[#This Row],[com_undefined]:[com_undefined]]=1,0,Table1[[#This Row],[o_gef_funding]:[o_gef_funding]]/SUM(Table1[[#This Row],[com_ghg_inventory]:[com_support_needed_and_received]])))</f>
        <v>0</v>
      </c>
      <c r="AI103" s="4" cm="1">
        <f t="array" ref="AI103">IF(Table1[[#This Row],[com_mitigation]]="",0,IF(Table1[[#This Row],[com_undefined]:[com_undefined]]=1,0,Table1[[#This Row],[o_gef_funding]:[o_gef_funding]]/SUM(Table1[[#This Row],[com_ghg_inventory]:[com_support_needed_and_received]])))</f>
        <v>0</v>
      </c>
      <c r="AJ103" s="4" cm="1">
        <f t="array" ref="AJ103">IF(Table1[[#This Row],[com_climate_change_impacts_and_adaptation]]="",0,IF(Table1[[#This Row],[com_undefined]:[com_undefined]]=1,0,Table1[[#This Row],[o_gef_funding]:[o_gef_funding]]/SUM(Table1[[#This Row],[com_ghg_inventory]:[com_support_needed_and_received]])))</f>
        <v>0</v>
      </c>
      <c r="AK103" s="4" cm="1">
        <f t="array" ref="AK103">IF(Table1[[#This Row],[com_support_needed_and_received]]="",0,IF(Table1[[#This Row],[com_undefined]:[com_undefined]]=1,0,Table1[[#This Row],[o_gef_funding]:[o_gef_funding]]/SUM(Table1[[#This Row],[com_ghg_inventory]:[com_support_needed_and_received]])))</f>
        <v>0</v>
      </c>
      <c r="AL103" s="4">
        <f>IF(Table1[[#This Row],[com_undefined]]=1,Table1[[#This Row],[o_gef_funding]],0)</f>
        <v>91958</v>
      </c>
      <c r="AM103" s="4" cm="1">
        <f t="array" ref="AM103">IF(Table1[[#This Row],[com_ghg_inventory]]="",0,IF(Table1[[#This Row],[com_undefined]:[com_undefined]]=1,0,Table1[[#This Row],[o_co_financing]:[o_co_financing]]/SUM(Table1[[#This Row],[com_ghg_inventory]:[com_support_needed_and_received]])))</f>
        <v>0</v>
      </c>
      <c r="AN103" s="4" cm="1">
        <f t="array" ref="AN103">IF(Table1[[#This Row],[com_mitigation]]="",0,IF(Table1[[#This Row],[com_undefined]:[com_undefined]]=1,0,Table1[[#This Row],[o_co_financing]:[o_co_financing]]/SUM(Table1[[#This Row],[com_ghg_inventory]:[com_support_needed_and_received]])))</f>
        <v>0</v>
      </c>
      <c r="AO103" s="4" cm="1">
        <f t="array" ref="AO103">IF(Table1[[#This Row],[com_climate_change_impacts_and_adaptation]]="",0,IF(Table1[[#This Row],[com_undefined]:[com_undefined]]=1,0,Table1[[#This Row],[o_co_financing]:[o_co_financing]]/SUM(Table1[[#This Row],[com_ghg_inventory]:[com_support_needed_and_received]])))</f>
        <v>0</v>
      </c>
      <c r="AP103" s="4" cm="1">
        <f t="array" ref="AP103">IF(Table1[[#This Row],[com_support_needed_and_received]]="",0,IF(Table1[[#This Row],[com_undefined]:[com_undefined]]=1,0,Table1[[#This Row],[o_co_financing]:[o_co_financing]]/SUM(Table1[[#This Row],[com_ghg_inventory]:[com_support_needed_and_received]])))</f>
        <v>0</v>
      </c>
      <c r="AQ103" s="4">
        <f>IF(Table1[[#This Row],[com_undefined]]=1,Table1[[#This Row],[o_co_financing]],0)</f>
        <v>13550</v>
      </c>
      <c r="AR103" s="4" t="str">
        <f>IF(Table1[[#This Row],[o_gef_funding]]=SUM(Table1[[#This Row],[ghg_inventory_gef]:[undefined_gef]]),"Good", "Problem")</f>
        <v>Good</v>
      </c>
      <c r="AS103" s="4" t="str">
        <f>IF(Table1[[#This Row],[o_co_financing]]=SUM(Table1[[#This Row],[ghg_inventory_co_finance]:[undefined_co_finance]]),"Good", "Problem")</f>
        <v>Good</v>
      </c>
    </row>
    <row r="104" spans="1:45">
      <c r="A104" s="11">
        <v>11</v>
      </c>
      <c r="B104" t="s">
        <v>249</v>
      </c>
      <c r="C104" t="str">
        <f>VLOOKUP(Table1[[#This Row],[pif_id]], Table7[#All],2,FALSE)</f>
        <v>Africa</v>
      </c>
      <c r="D104" t="str">
        <f>VLOOKUP(Table1[[#This Row],[pif_id]], Table7[#All],3,FALSE)</f>
        <v>CI</v>
      </c>
      <c r="E104" t="str">
        <f>VLOOKUP(Table1[[#This Row],[pif_id]], Table7[#All],4,FALSE)</f>
        <v>2018</v>
      </c>
      <c r="F104" t="e">
        <f>VLOOKUP(Table1[[#This Row],[pif_id]], Table7[#All],5,FALSE)</f>
        <v>#REF!</v>
      </c>
      <c r="G104">
        <v>25</v>
      </c>
      <c r="H104" s="9" t="s">
        <v>267</v>
      </c>
      <c r="M104">
        <f>IF(SUM(Table1[[#This Row],[c_ghg_inventory]:[c_support_needed_and_received]])=0,1,"")</f>
        <v>1</v>
      </c>
      <c r="N104" s="6">
        <v>367832</v>
      </c>
      <c r="O104" s="6">
        <v>54200</v>
      </c>
      <c r="P104" s="6">
        <f>N104/SUM(Table1[[#This Row],[c_ghg_inventory]:[c_undefined]])</f>
        <v>367832</v>
      </c>
      <c r="Q104" s="6">
        <f>O104/SUM(Table1[[#This Row],[c_ghg_inventory]:[c_undefined]])</f>
        <v>54200</v>
      </c>
      <c r="R104">
        <v>101</v>
      </c>
      <c r="S104" t="s">
        <v>269</v>
      </c>
      <c r="X104" s="4">
        <f>IF(SUM(Table1[[#This Row],[o_ghg_inventory ]:[o_support_needed_and_received]])=0,1,"")</f>
        <v>1</v>
      </c>
      <c r="Y104" s="10">
        <v>91958</v>
      </c>
      <c r="Z104" s="10">
        <v>13550</v>
      </c>
      <c r="AA104" s="5">
        <f>Table1[[#This Row],[o_gef_funding]]/SUM(Table1[[#This Row],[o_ghg_inventory ]:[o_undefined]])</f>
        <v>91958</v>
      </c>
      <c r="AB104" s="5">
        <f>Table1[[#This Row],[o_co_financing]]/SUM(Table1[[#This Row],[o_ghg_inventory ]:[o_undefined]])</f>
        <v>13550</v>
      </c>
      <c r="AC104" s="4" t="str" cm="1">
        <f t="array" ref="AC104">IF(Table1[[#This Row],[o_ghg_inventory ]]="",IF(AND(Table1[[#This Row],[o_undefined]:[o_undefined]]=1,Table1[[#This Row],[c_ghg_inventory]]=1),1,""),1)</f>
        <v/>
      </c>
      <c r="AD104" s="4" t="str" cm="1">
        <f t="array" ref="AD104">IF(Table1[[#This Row],[o_mitigation ]]="",IF(AND(Table1[[#This Row],[o_undefined]:[o_undefined]]=1,Table1[[#This Row],[c_mitigation]]=1),1,""),1)</f>
        <v/>
      </c>
      <c r="AE104" s="4" t="str" cm="1">
        <f t="array" ref="AE104">IF(Table1[[#This Row],[o_climate_change_impacts_and_adaptation ]]="",IF(AND(Table1[[#This Row],[o_undefined]:[o_undefined]]=1,Table1[[#This Row],[c_climate_change_impacts_and_adaptation]]=1),1,""),1)</f>
        <v/>
      </c>
      <c r="AF104" s="4" t="str" cm="1">
        <f t="array" ref="AF104">IF(Table1[[#This Row],[o_support_needed_and_received]]="",IF(AND(Table1[[#This Row],[o_undefined]:[o_undefined]]=1,Table1[[#This Row],[c_support_needed_and_received]]=1),1,""),1)</f>
        <v/>
      </c>
      <c r="AG104" s="4">
        <f>IF(SUM(Table1[[#This Row],[com_ghg_inventory]:[com_support_needed_and_received]])=0,1,"")</f>
        <v>1</v>
      </c>
      <c r="AH104" s="4" cm="1">
        <f t="array" ref="AH104">IF(Table1[[#This Row],[com_ghg_inventory]]="",0,IF(Table1[[#This Row],[com_undefined]:[com_undefined]]=1,0,Table1[[#This Row],[o_gef_funding]:[o_gef_funding]]/SUM(Table1[[#This Row],[com_ghg_inventory]:[com_support_needed_and_received]])))</f>
        <v>0</v>
      </c>
      <c r="AI104" s="4" cm="1">
        <f t="array" ref="AI104">IF(Table1[[#This Row],[com_mitigation]]="",0,IF(Table1[[#This Row],[com_undefined]:[com_undefined]]=1,0,Table1[[#This Row],[o_gef_funding]:[o_gef_funding]]/SUM(Table1[[#This Row],[com_ghg_inventory]:[com_support_needed_and_received]])))</f>
        <v>0</v>
      </c>
      <c r="AJ104" s="4" cm="1">
        <f t="array" ref="AJ104">IF(Table1[[#This Row],[com_climate_change_impacts_and_adaptation]]="",0,IF(Table1[[#This Row],[com_undefined]:[com_undefined]]=1,0,Table1[[#This Row],[o_gef_funding]:[o_gef_funding]]/SUM(Table1[[#This Row],[com_ghg_inventory]:[com_support_needed_and_received]])))</f>
        <v>0</v>
      </c>
      <c r="AK104" s="4" cm="1">
        <f t="array" ref="AK104">IF(Table1[[#This Row],[com_support_needed_and_received]]="",0,IF(Table1[[#This Row],[com_undefined]:[com_undefined]]=1,0,Table1[[#This Row],[o_gef_funding]:[o_gef_funding]]/SUM(Table1[[#This Row],[com_ghg_inventory]:[com_support_needed_and_received]])))</f>
        <v>0</v>
      </c>
      <c r="AL104" s="4">
        <f>IF(Table1[[#This Row],[com_undefined]]=1,Table1[[#This Row],[o_gef_funding]],0)</f>
        <v>91958</v>
      </c>
      <c r="AM104" s="4" cm="1">
        <f t="array" ref="AM104">IF(Table1[[#This Row],[com_ghg_inventory]]="",0,IF(Table1[[#This Row],[com_undefined]:[com_undefined]]=1,0,Table1[[#This Row],[o_co_financing]:[o_co_financing]]/SUM(Table1[[#This Row],[com_ghg_inventory]:[com_support_needed_and_received]])))</f>
        <v>0</v>
      </c>
      <c r="AN104" s="4" cm="1">
        <f t="array" ref="AN104">IF(Table1[[#This Row],[com_mitigation]]="",0,IF(Table1[[#This Row],[com_undefined]:[com_undefined]]=1,0,Table1[[#This Row],[o_co_financing]:[o_co_financing]]/SUM(Table1[[#This Row],[com_ghg_inventory]:[com_support_needed_and_received]])))</f>
        <v>0</v>
      </c>
      <c r="AO104" s="4" cm="1">
        <f t="array" ref="AO104">IF(Table1[[#This Row],[com_climate_change_impacts_and_adaptation]]="",0,IF(Table1[[#This Row],[com_undefined]:[com_undefined]]=1,0,Table1[[#This Row],[o_co_financing]:[o_co_financing]]/SUM(Table1[[#This Row],[com_ghg_inventory]:[com_support_needed_and_received]])))</f>
        <v>0</v>
      </c>
      <c r="AP104" s="4" cm="1">
        <f t="array" ref="AP104">IF(Table1[[#This Row],[com_support_needed_and_received]]="",0,IF(Table1[[#This Row],[com_undefined]:[com_undefined]]=1,0,Table1[[#This Row],[o_co_financing]:[o_co_financing]]/SUM(Table1[[#This Row],[com_ghg_inventory]:[com_support_needed_and_received]])))</f>
        <v>0</v>
      </c>
      <c r="AQ104" s="4">
        <f>IF(Table1[[#This Row],[com_undefined]]=1,Table1[[#This Row],[o_co_financing]],0)</f>
        <v>13550</v>
      </c>
      <c r="AR104" s="4" t="str">
        <f>IF(Table1[[#This Row],[o_gef_funding]]=SUM(Table1[[#This Row],[ghg_inventory_gef]:[undefined_gef]]),"Good", "Problem")</f>
        <v>Good</v>
      </c>
      <c r="AS104" s="4" t="str">
        <f>IF(Table1[[#This Row],[o_co_financing]]=SUM(Table1[[#This Row],[ghg_inventory_co_finance]:[undefined_co_finance]]),"Good", "Problem")</f>
        <v>Good</v>
      </c>
    </row>
    <row r="105" spans="1:45">
      <c r="A105" s="11">
        <v>11</v>
      </c>
      <c r="B105" t="s">
        <v>249</v>
      </c>
      <c r="C105" t="str">
        <f>VLOOKUP(Table1[[#This Row],[pif_id]], Table7[#All],2,FALSE)</f>
        <v>Africa</v>
      </c>
      <c r="D105" t="str">
        <f>VLOOKUP(Table1[[#This Row],[pif_id]], Table7[#All],3,FALSE)</f>
        <v>CI</v>
      </c>
      <c r="E105" t="str">
        <f>VLOOKUP(Table1[[#This Row],[pif_id]], Table7[#All],4,FALSE)</f>
        <v>2018</v>
      </c>
      <c r="F105" t="e">
        <f>VLOOKUP(Table1[[#This Row],[pif_id]], Table7[#All],5,FALSE)</f>
        <v>#REF!</v>
      </c>
      <c r="G105">
        <v>25</v>
      </c>
      <c r="H105" s="9" t="s">
        <v>267</v>
      </c>
      <c r="M105">
        <f>IF(SUM(Table1[[#This Row],[c_ghg_inventory]:[c_support_needed_and_received]])=0,1,"")</f>
        <v>1</v>
      </c>
      <c r="N105" s="6">
        <v>367832</v>
      </c>
      <c r="O105" s="6">
        <v>54200</v>
      </c>
      <c r="P105" s="6">
        <f>N105/SUM(Table1[[#This Row],[c_ghg_inventory]:[c_undefined]])</f>
        <v>367832</v>
      </c>
      <c r="Q105" s="6">
        <f>O105/SUM(Table1[[#This Row],[c_ghg_inventory]:[c_undefined]])</f>
        <v>54200</v>
      </c>
      <c r="R105">
        <v>102</v>
      </c>
      <c r="S105" t="s">
        <v>270</v>
      </c>
      <c r="X105" s="4">
        <f>IF(SUM(Table1[[#This Row],[o_ghg_inventory ]:[o_support_needed_and_received]])=0,1,"")</f>
        <v>1</v>
      </c>
      <c r="Y105" s="10">
        <v>91958</v>
      </c>
      <c r="Z105" s="10">
        <v>13550</v>
      </c>
      <c r="AA105" s="5">
        <f>Table1[[#This Row],[o_gef_funding]]/SUM(Table1[[#This Row],[o_ghg_inventory ]:[o_undefined]])</f>
        <v>91958</v>
      </c>
      <c r="AB105" s="5">
        <f>Table1[[#This Row],[o_co_financing]]/SUM(Table1[[#This Row],[o_ghg_inventory ]:[o_undefined]])</f>
        <v>13550</v>
      </c>
      <c r="AC105" s="4" t="str" cm="1">
        <f t="array" ref="AC105">IF(Table1[[#This Row],[o_ghg_inventory ]]="",IF(AND(Table1[[#This Row],[o_undefined]:[o_undefined]]=1,Table1[[#This Row],[c_ghg_inventory]]=1),1,""),1)</f>
        <v/>
      </c>
      <c r="AD105" s="4" t="str" cm="1">
        <f t="array" ref="AD105">IF(Table1[[#This Row],[o_mitigation ]]="",IF(AND(Table1[[#This Row],[o_undefined]:[o_undefined]]=1,Table1[[#This Row],[c_mitigation]]=1),1,""),1)</f>
        <v/>
      </c>
      <c r="AE105" s="4" t="str" cm="1">
        <f t="array" ref="AE105">IF(Table1[[#This Row],[o_climate_change_impacts_and_adaptation ]]="",IF(AND(Table1[[#This Row],[o_undefined]:[o_undefined]]=1,Table1[[#This Row],[c_climate_change_impacts_and_adaptation]]=1),1,""),1)</f>
        <v/>
      </c>
      <c r="AF105" s="4" t="str" cm="1">
        <f t="array" ref="AF105">IF(Table1[[#This Row],[o_support_needed_and_received]]="",IF(AND(Table1[[#This Row],[o_undefined]:[o_undefined]]=1,Table1[[#This Row],[c_support_needed_and_received]]=1),1,""),1)</f>
        <v/>
      </c>
      <c r="AG105" s="4">
        <f>IF(SUM(Table1[[#This Row],[com_ghg_inventory]:[com_support_needed_and_received]])=0,1,"")</f>
        <v>1</v>
      </c>
      <c r="AH105" s="4" cm="1">
        <f t="array" ref="AH105">IF(Table1[[#This Row],[com_ghg_inventory]]="",0,IF(Table1[[#This Row],[com_undefined]:[com_undefined]]=1,0,Table1[[#This Row],[o_gef_funding]:[o_gef_funding]]/SUM(Table1[[#This Row],[com_ghg_inventory]:[com_support_needed_and_received]])))</f>
        <v>0</v>
      </c>
      <c r="AI105" s="4" cm="1">
        <f t="array" ref="AI105">IF(Table1[[#This Row],[com_mitigation]]="",0,IF(Table1[[#This Row],[com_undefined]:[com_undefined]]=1,0,Table1[[#This Row],[o_gef_funding]:[o_gef_funding]]/SUM(Table1[[#This Row],[com_ghg_inventory]:[com_support_needed_and_received]])))</f>
        <v>0</v>
      </c>
      <c r="AJ105" s="4" cm="1">
        <f t="array" ref="AJ105">IF(Table1[[#This Row],[com_climate_change_impacts_and_adaptation]]="",0,IF(Table1[[#This Row],[com_undefined]:[com_undefined]]=1,0,Table1[[#This Row],[o_gef_funding]:[o_gef_funding]]/SUM(Table1[[#This Row],[com_ghg_inventory]:[com_support_needed_and_received]])))</f>
        <v>0</v>
      </c>
      <c r="AK105" s="4" cm="1">
        <f t="array" ref="AK105">IF(Table1[[#This Row],[com_support_needed_and_received]]="",0,IF(Table1[[#This Row],[com_undefined]:[com_undefined]]=1,0,Table1[[#This Row],[o_gef_funding]:[o_gef_funding]]/SUM(Table1[[#This Row],[com_ghg_inventory]:[com_support_needed_and_received]])))</f>
        <v>0</v>
      </c>
      <c r="AL105" s="4">
        <f>IF(Table1[[#This Row],[com_undefined]]=1,Table1[[#This Row],[o_gef_funding]],0)</f>
        <v>91958</v>
      </c>
      <c r="AM105" s="4" cm="1">
        <f t="array" ref="AM105">IF(Table1[[#This Row],[com_ghg_inventory]]="",0,IF(Table1[[#This Row],[com_undefined]:[com_undefined]]=1,0,Table1[[#This Row],[o_co_financing]:[o_co_financing]]/SUM(Table1[[#This Row],[com_ghg_inventory]:[com_support_needed_and_received]])))</f>
        <v>0</v>
      </c>
      <c r="AN105" s="4" cm="1">
        <f t="array" ref="AN105">IF(Table1[[#This Row],[com_mitigation]]="",0,IF(Table1[[#This Row],[com_undefined]:[com_undefined]]=1,0,Table1[[#This Row],[o_co_financing]:[o_co_financing]]/SUM(Table1[[#This Row],[com_ghg_inventory]:[com_support_needed_and_received]])))</f>
        <v>0</v>
      </c>
      <c r="AO105" s="4" cm="1">
        <f t="array" ref="AO105">IF(Table1[[#This Row],[com_climate_change_impacts_and_adaptation]]="",0,IF(Table1[[#This Row],[com_undefined]:[com_undefined]]=1,0,Table1[[#This Row],[o_co_financing]:[o_co_financing]]/SUM(Table1[[#This Row],[com_ghg_inventory]:[com_support_needed_and_received]])))</f>
        <v>0</v>
      </c>
      <c r="AP105" s="4" cm="1">
        <f t="array" ref="AP105">IF(Table1[[#This Row],[com_support_needed_and_received]]="",0,IF(Table1[[#This Row],[com_undefined]:[com_undefined]]=1,0,Table1[[#This Row],[o_co_financing]:[o_co_financing]]/SUM(Table1[[#This Row],[com_ghg_inventory]:[com_support_needed_and_received]])))</f>
        <v>0</v>
      </c>
      <c r="AQ105" s="4">
        <f>IF(Table1[[#This Row],[com_undefined]]=1,Table1[[#This Row],[o_co_financing]],0)</f>
        <v>13550</v>
      </c>
      <c r="AR105" s="4" t="str">
        <f>IF(Table1[[#This Row],[o_gef_funding]]=SUM(Table1[[#This Row],[ghg_inventory_gef]:[undefined_gef]]),"Good", "Problem")</f>
        <v>Good</v>
      </c>
      <c r="AS105" s="4" t="str">
        <f>IF(Table1[[#This Row],[o_co_financing]]=SUM(Table1[[#This Row],[ghg_inventory_co_finance]:[undefined_co_finance]]),"Good", "Problem")</f>
        <v>Good</v>
      </c>
    </row>
    <row r="106" spans="1:45">
      <c r="A106" s="11">
        <v>12</v>
      </c>
      <c r="B106" t="s">
        <v>36</v>
      </c>
      <c r="C106" t="str">
        <f>VLOOKUP(Table1[[#This Row],[pif_id]], Table7[#All],2,FALSE)</f>
        <v>Africa</v>
      </c>
      <c r="D106" t="str">
        <f>VLOOKUP(Table1[[#This Row],[pif_id]], Table7[#All],3,FALSE)</f>
        <v>UNEP</v>
      </c>
      <c r="E106" t="str">
        <f>VLOOKUP(Table1[[#This Row],[pif_id]], Table7[#All],4,FALSE)</f>
        <v>2017</v>
      </c>
      <c r="F106" t="e">
        <f>VLOOKUP(Table1[[#This Row],[pif_id]], Table7[#All],5,FALSE)</f>
        <v>#REF!</v>
      </c>
      <c r="G106">
        <v>26</v>
      </c>
      <c r="H106" t="s">
        <v>271</v>
      </c>
      <c r="M106">
        <f>IF(SUM(Table1[[#This Row],[c_ghg_inventory]:[c_support_needed_and_received]])=0,1,"")</f>
        <v>1</v>
      </c>
      <c r="N106" s="6">
        <v>1000000</v>
      </c>
      <c r="O106" s="6">
        <v>1077500</v>
      </c>
      <c r="P106" s="6">
        <f>N106/SUM(Table1[[#This Row],[c_ghg_inventory]:[c_undefined]])</f>
        <v>1000000</v>
      </c>
      <c r="Q106" s="6">
        <f>O106/SUM(Table1[[#This Row],[c_ghg_inventory]:[c_undefined]])</f>
        <v>1077500</v>
      </c>
      <c r="R106">
        <v>103</v>
      </c>
      <c r="S106" t="s">
        <v>272</v>
      </c>
      <c r="X106" s="4">
        <f>IF(SUM(Table1[[#This Row],[o_ghg_inventory ]:[o_support_needed_and_received]])=0,1,"")</f>
        <v>1</v>
      </c>
      <c r="Y106" s="34">
        <v>200000</v>
      </c>
      <c r="Z106" s="34">
        <v>300000</v>
      </c>
      <c r="AA106" s="5">
        <f>Table1[[#This Row],[o_gef_funding]]/SUM(Table1[[#This Row],[o_ghg_inventory ]:[o_undefined]])</f>
        <v>200000</v>
      </c>
      <c r="AB106" s="5">
        <f>Table1[[#This Row],[o_co_financing]]/SUM(Table1[[#This Row],[o_ghg_inventory ]:[o_undefined]])</f>
        <v>300000</v>
      </c>
      <c r="AC106" s="4" t="str" cm="1">
        <f t="array" ref="AC106">IF(Table1[[#This Row],[o_ghg_inventory ]]="",IF(AND(Table1[[#This Row],[o_undefined]:[o_undefined]]=1,Table1[[#This Row],[c_ghg_inventory]]=1),1,""),1)</f>
        <v/>
      </c>
      <c r="AD106" s="4" t="str" cm="1">
        <f t="array" ref="AD106">IF(Table1[[#This Row],[o_mitigation ]]="",IF(AND(Table1[[#This Row],[o_undefined]:[o_undefined]]=1,Table1[[#This Row],[c_mitigation]]=1),1,""),1)</f>
        <v/>
      </c>
      <c r="AE106" s="4" t="str" cm="1">
        <f t="array" ref="AE106">IF(Table1[[#This Row],[o_climate_change_impacts_and_adaptation ]]="",IF(AND(Table1[[#This Row],[o_undefined]:[o_undefined]]=1,Table1[[#This Row],[c_climate_change_impacts_and_adaptation]]=1),1,""),1)</f>
        <v/>
      </c>
      <c r="AF106" s="4" t="str" cm="1">
        <f t="array" ref="AF106">IF(Table1[[#This Row],[o_support_needed_and_received]]="",IF(AND(Table1[[#This Row],[o_undefined]:[o_undefined]]=1,Table1[[#This Row],[c_support_needed_and_received]]=1),1,""),1)</f>
        <v/>
      </c>
      <c r="AG106" s="4">
        <f>IF(SUM(Table1[[#This Row],[com_ghg_inventory]:[com_support_needed_and_received]])=0,1,"")</f>
        <v>1</v>
      </c>
      <c r="AH106" s="4" cm="1">
        <f t="array" ref="AH106">IF(Table1[[#This Row],[com_ghg_inventory]]="",0,IF(Table1[[#This Row],[com_undefined]:[com_undefined]]=1,0,Table1[[#This Row],[o_gef_funding]:[o_gef_funding]]/SUM(Table1[[#This Row],[com_ghg_inventory]:[com_support_needed_and_received]])))</f>
        <v>0</v>
      </c>
      <c r="AI106" s="4" cm="1">
        <f t="array" ref="AI106">IF(Table1[[#This Row],[com_mitigation]]="",0,IF(Table1[[#This Row],[com_undefined]:[com_undefined]]=1,0,Table1[[#This Row],[o_gef_funding]:[o_gef_funding]]/SUM(Table1[[#This Row],[com_ghg_inventory]:[com_support_needed_and_received]])))</f>
        <v>0</v>
      </c>
      <c r="AJ106" s="4" cm="1">
        <f t="array" ref="AJ106">IF(Table1[[#This Row],[com_climate_change_impacts_and_adaptation]]="",0,IF(Table1[[#This Row],[com_undefined]:[com_undefined]]=1,0,Table1[[#This Row],[o_gef_funding]:[o_gef_funding]]/SUM(Table1[[#This Row],[com_ghg_inventory]:[com_support_needed_and_received]])))</f>
        <v>0</v>
      </c>
      <c r="AK106" s="4" cm="1">
        <f t="array" ref="AK106">IF(Table1[[#This Row],[com_support_needed_and_received]]="",0,IF(Table1[[#This Row],[com_undefined]:[com_undefined]]=1,0,Table1[[#This Row],[o_gef_funding]:[o_gef_funding]]/SUM(Table1[[#This Row],[com_ghg_inventory]:[com_support_needed_and_received]])))</f>
        <v>0</v>
      </c>
      <c r="AL106" s="4">
        <f>IF(Table1[[#This Row],[com_undefined]]=1,Table1[[#This Row],[o_gef_funding]],0)</f>
        <v>200000</v>
      </c>
      <c r="AM106" s="4" cm="1">
        <f t="array" ref="AM106">IF(Table1[[#This Row],[com_ghg_inventory]]="",0,IF(Table1[[#This Row],[com_undefined]:[com_undefined]]=1,0,Table1[[#This Row],[o_co_financing]:[o_co_financing]]/SUM(Table1[[#This Row],[com_ghg_inventory]:[com_support_needed_and_received]])))</f>
        <v>0</v>
      </c>
      <c r="AN106" s="4" cm="1">
        <f t="array" ref="AN106">IF(Table1[[#This Row],[com_mitigation]]="",0,IF(Table1[[#This Row],[com_undefined]:[com_undefined]]=1,0,Table1[[#This Row],[o_co_financing]:[o_co_financing]]/SUM(Table1[[#This Row],[com_ghg_inventory]:[com_support_needed_and_received]])))</f>
        <v>0</v>
      </c>
      <c r="AO106" s="4" cm="1">
        <f t="array" ref="AO106">IF(Table1[[#This Row],[com_climate_change_impacts_and_adaptation]]="",0,IF(Table1[[#This Row],[com_undefined]:[com_undefined]]=1,0,Table1[[#This Row],[o_co_financing]:[o_co_financing]]/SUM(Table1[[#This Row],[com_ghg_inventory]:[com_support_needed_and_received]])))</f>
        <v>0</v>
      </c>
      <c r="AP106" s="4" cm="1">
        <f t="array" ref="AP106">IF(Table1[[#This Row],[com_support_needed_and_received]]="",0,IF(Table1[[#This Row],[com_undefined]:[com_undefined]]=1,0,Table1[[#This Row],[o_co_financing]:[o_co_financing]]/SUM(Table1[[#This Row],[com_ghg_inventory]:[com_support_needed_and_received]])))</f>
        <v>0</v>
      </c>
      <c r="AQ106" s="4">
        <f>IF(Table1[[#This Row],[com_undefined]]=1,Table1[[#This Row],[o_co_financing]],0)</f>
        <v>300000</v>
      </c>
      <c r="AR106" s="4" t="str">
        <f>IF(Table1[[#This Row],[o_gef_funding]]=SUM(Table1[[#This Row],[ghg_inventory_gef]:[undefined_gef]]),"Good", "Problem")</f>
        <v>Good</v>
      </c>
      <c r="AS106" s="4" t="str">
        <f>IF(Table1[[#This Row],[o_co_financing]]=SUM(Table1[[#This Row],[ghg_inventory_co_finance]:[undefined_co_finance]]),"Good", "Problem")</f>
        <v>Good</v>
      </c>
    </row>
    <row r="107" spans="1:45">
      <c r="A107" s="11">
        <v>12</v>
      </c>
      <c r="B107" t="s">
        <v>36</v>
      </c>
      <c r="C107" t="str">
        <f>VLOOKUP(Table1[[#This Row],[pif_id]], Table7[#All],2,FALSE)</f>
        <v>Africa</v>
      </c>
      <c r="D107" t="str">
        <f>VLOOKUP(Table1[[#This Row],[pif_id]], Table7[#All],3,FALSE)</f>
        <v>UNEP</v>
      </c>
      <c r="E107" t="str">
        <f>VLOOKUP(Table1[[#This Row],[pif_id]], Table7[#All],4,FALSE)</f>
        <v>2017</v>
      </c>
      <c r="F107" t="e">
        <f>VLOOKUP(Table1[[#This Row],[pif_id]], Table7[#All],5,FALSE)</f>
        <v>#REF!</v>
      </c>
      <c r="G107">
        <v>26</v>
      </c>
      <c r="H107" t="s">
        <v>271</v>
      </c>
      <c r="M107">
        <f>IF(SUM(Table1[[#This Row],[c_ghg_inventory]:[c_support_needed_and_received]])=0,1,"")</f>
        <v>1</v>
      </c>
      <c r="N107" s="6">
        <v>1000000</v>
      </c>
      <c r="O107" s="6">
        <v>1077500</v>
      </c>
      <c r="P107" s="6">
        <f>N107/SUM(Table1[[#This Row],[c_ghg_inventory]:[c_undefined]])</f>
        <v>1000000</v>
      </c>
      <c r="Q107" s="6">
        <f>O107/SUM(Table1[[#This Row],[c_ghg_inventory]:[c_undefined]])</f>
        <v>1077500</v>
      </c>
      <c r="R107">
        <v>104</v>
      </c>
      <c r="S107" t="s">
        <v>273</v>
      </c>
      <c r="X107" s="4">
        <f>IF(SUM(Table1[[#This Row],[o_ghg_inventory ]:[o_support_needed_and_received]])=0,1,"")</f>
        <v>1</v>
      </c>
      <c r="Y107" s="34">
        <v>400000</v>
      </c>
      <c r="Z107" s="34">
        <v>600000</v>
      </c>
      <c r="AA107" s="5">
        <f>Table1[[#This Row],[o_gef_funding]]/SUM(Table1[[#This Row],[o_ghg_inventory ]:[o_undefined]])</f>
        <v>400000</v>
      </c>
      <c r="AB107" s="5">
        <f>Table1[[#This Row],[o_co_financing]]/SUM(Table1[[#This Row],[o_ghg_inventory ]:[o_undefined]])</f>
        <v>600000</v>
      </c>
      <c r="AC107" s="4" t="str" cm="1">
        <f t="array" ref="AC107">IF(Table1[[#This Row],[o_ghg_inventory ]]="",IF(AND(Table1[[#This Row],[o_undefined]:[o_undefined]]=1,Table1[[#This Row],[c_ghg_inventory]]=1),1,""),1)</f>
        <v/>
      </c>
      <c r="AD107" s="4" t="str" cm="1">
        <f t="array" ref="AD107">IF(Table1[[#This Row],[o_mitigation ]]="",IF(AND(Table1[[#This Row],[o_undefined]:[o_undefined]]=1,Table1[[#This Row],[c_mitigation]]=1),1,""),1)</f>
        <v/>
      </c>
      <c r="AE107" s="4" t="str" cm="1">
        <f t="array" ref="AE107">IF(Table1[[#This Row],[o_climate_change_impacts_and_adaptation ]]="",IF(AND(Table1[[#This Row],[o_undefined]:[o_undefined]]=1,Table1[[#This Row],[c_climate_change_impacts_and_adaptation]]=1),1,""),1)</f>
        <v/>
      </c>
      <c r="AF107" s="4" t="str" cm="1">
        <f t="array" ref="AF107">IF(Table1[[#This Row],[o_support_needed_and_received]]="",IF(AND(Table1[[#This Row],[o_undefined]:[o_undefined]]=1,Table1[[#This Row],[c_support_needed_and_received]]=1),1,""),1)</f>
        <v/>
      </c>
      <c r="AG107" s="4">
        <f>IF(SUM(Table1[[#This Row],[com_ghg_inventory]:[com_support_needed_and_received]])=0,1,"")</f>
        <v>1</v>
      </c>
      <c r="AH107" s="4" cm="1">
        <f t="array" ref="AH107">IF(Table1[[#This Row],[com_ghg_inventory]]="",0,IF(Table1[[#This Row],[com_undefined]:[com_undefined]]=1,0,Table1[[#This Row],[o_gef_funding]:[o_gef_funding]]/SUM(Table1[[#This Row],[com_ghg_inventory]:[com_support_needed_and_received]])))</f>
        <v>0</v>
      </c>
      <c r="AI107" s="4" cm="1">
        <f t="array" ref="AI107">IF(Table1[[#This Row],[com_mitigation]]="",0,IF(Table1[[#This Row],[com_undefined]:[com_undefined]]=1,0,Table1[[#This Row],[o_gef_funding]:[o_gef_funding]]/SUM(Table1[[#This Row],[com_ghg_inventory]:[com_support_needed_and_received]])))</f>
        <v>0</v>
      </c>
      <c r="AJ107" s="4" cm="1">
        <f t="array" ref="AJ107">IF(Table1[[#This Row],[com_climate_change_impacts_and_adaptation]]="",0,IF(Table1[[#This Row],[com_undefined]:[com_undefined]]=1,0,Table1[[#This Row],[o_gef_funding]:[o_gef_funding]]/SUM(Table1[[#This Row],[com_ghg_inventory]:[com_support_needed_and_received]])))</f>
        <v>0</v>
      </c>
      <c r="AK107" s="4" cm="1">
        <f t="array" ref="AK107">IF(Table1[[#This Row],[com_support_needed_and_received]]="",0,IF(Table1[[#This Row],[com_undefined]:[com_undefined]]=1,0,Table1[[#This Row],[o_gef_funding]:[o_gef_funding]]/SUM(Table1[[#This Row],[com_ghg_inventory]:[com_support_needed_and_received]])))</f>
        <v>0</v>
      </c>
      <c r="AL107" s="4">
        <f>IF(Table1[[#This Row],[com_undefined]]=1,Table1[[#This Row],[o_gef_funding]],0)</f>
        <v>400000</v>
      </c>
      <c r="AM107" s="4" cm="1">
        <f t="array" ref="AM107">IF(Table1[[#This Row],[com_ghg_inventory]]="",0,IF(Table1[[#This Row],[com_undefined]:[com_undefined]]=1,0,Table1[[#This Row],[o_co_financing]:[o_co_financing]]/SUM(Table1[[#This Row],[com_ghg_inventory]:[com_support_needed_and_received]])))</f>
        <v>0</v>
      </c>
      <c r="AN107" s="4" cm="1">
        <f t="array" ref="AN107">IF(Table1[[#This Row],[com_mitigation]]="",0,IF(Table1[[#This Row],[com_undefined]:[com_undefined]]=1,0,Table1[[#This Row],[o_co_financing]:[o_co_financing]]/SUM(Table1[[#This Row],[com_ghg_inventory]:[com_support_needed_and_received]])))</f>
        <v>0</v>
      </c>
      <c r="AO107" s="4" cm="1">
        <f t="array" ref="AO107">IF(Table1[[#This Row],[com_climate_change_impacts_and_adaptation]]="",0,IF(Table1[[#This Row],[com_undefined]:[com_undefined]]=1,0,Table1[[#This Row],[o_co_financing]:[o_co_financing]]/SUM(Table1[[#This Row],[com_ghg_inventory]:[com_support_needed_and_received]])))</f>
        <v>0</v>
      </c>
      <c r="AP107" s="4" cm="1">
        <f t="array" ref="AP107">IF(Table1[[#This Row],[com_support_needed_and_received]]="",0,IF(Table1[[#This Row],[com_undefined]:[com_undefined]]=1,0,Table1[[#This Row],[o_co_financing]:[o_co_financing]]/SUM(Table1[[#This Row],[com_ghg_inventory]:[com_support_needed_and_received]])))</f>
        <v>0</v>
      </c>
      <c r="AQ107" s="4">
        <f>IF(Table1[[#This Row],[com_undefined]]=1,Table1[[#This Row],[o_co_financing]],0)</f>
        <v>600000</v>
      </c>
      <c r="AR107" s="4" t="str">
        <f>IF(Table1[[#This Row],[o_gef_funding]]=SUM(Table1[[#This Row],[ghg_inventory_gef]:[undefined_gef]]),"Good", "Problem")</f>
        <v>Good</v>
      </c>
      <c r="AS107" s="4" t="str">
        <f>IF(Table1[[#This Row],[o_co_financing]]=SUM(Table1[[#This Row],[ghg_inventory_co_finance]:[undefined_co_finance]]),"Good", "Problem")</f>
        <v>Good</v>
      </c>
    </row>
    <row r="108" spans="1:45">
      <c r="A108" s="11">
        <v>12</v>
      </c>
      <c r="B108" t="s">
        <v>36</v>
      </c>
      <c r="C108" t="str">
        <f>VLOOKUP(Table1[[#This Row],[pif_id]], Table7[#All],2,FALSE)</f>
        <v>Africa</v>
      </c>
      <c r="D108" t="str">
        <f>VLOOKUP(Table1[[#This Row],[pif_id]], Table7[#All],3,FALSE)</f>
        <v>UNEP</v>
      </c>
      <c r="E108" t="str">
        <f>VLOOKUP(Table1[[#This Row],[pif_id]], Table7[#All],4,FALSE)</f>
        <v>2017</v>
      </c>
      <c r="F108" t="e">
        <f>VLOOKUP(Table1[[#This Row],[pif_id]], Table7[#All],5,FALSE)</f>
        <v>#REF!</v>
      </c>
      <c r="G108">
        <v>26</v>
      </c>
      <c r="H108" t="s">
        <v>271</v>
      </c>
      <c r="M108">
        <f>IF(SUM(Table1[[#This Row],[c_ghg_inventory]:[c_support_needed_and_received]])=0,1,"")</f>
        <v>1</v>
      </c>
      <c r="N108" s="6">
        <v>1000000</v>
      </c>
      <c r="O108" s="6">
        <v>1077500</v>
      </c>
      <c r="P108" s="6">
        <f>N108/SUM(Table1[[#This Row],[c_ghg_inventory]:[c_undefined]])</f>
        <v>1000000</v>
      </c>
      <c r="Q108" s="6">
        <f>O108/SUM(Table1[[#This Row],[c_ghg_inventory]:[c_undefined]])</f>
        <v>1077500</v>
      </c>
      <c r="R108">
        <v>105</v>
      </c>
      <c r="S108" t="s">
        <v>274</v>
      </c>
      <c r="X108" s="4">
        <f>IF(SUM(Table1[[#This Row],[o_ghg_inventory ]:[o_support_needed_and_received]])=0,1,"")</f>
        <v>1</v>
      </c>
      <c r="Y108" s="34">
        <v>300000</v>
      </c>
      <c r="Z108" s="34">
        <v>110000</v>
      </c>
      <c r="AA108" s="5">
        <f>Table1[[#This Row],[o_gef_funding]]/SUM(Table1[[#This Row],[o_ghg_inventory ]:[o_undefined]])</f>
        <v>300000</v>
      </c>
      <c r="AB108" s="5">
        <f>Table1[[#This Row],[o_co_financing]]/SUM(Table1[[#This Row],[o_ghg_inventory ]:[o_undefined]])</f>
        <v>110000</v>
      </c>
      <c r="AC108" s="4" t="str" cm="1">
        <f t="array" ref="AC108">IF(Table1[[#This Row],[o_ghg_inventory ]]="",IF(AND(Table1[[#This Row],[o_undefined]:[o_undefined]]=1,Table1[[#This Row],[c_ghg_inventory]]=1),1,""),1)</f>
        <v/>
      </c>
      <c r="AD108" s="4" t="str" cm="1">
        <f t="array" ref="AD108">IF(Table1[[#This Row],[o_mitigation ]]="",IF(AND(Table1[[#This Row],[o_undefined]:[o_undefined]]=1,Table1[[#This Row],[c_mitigation]]=1),1,""),1)</f>
        <v/>
      </c>
      <c r="AE108" s="4" t="str" cm="1">
        <f t="array" ref="AE108">IF(Table1[[#This Row],[o_climate_change_impacts_and_adaptation ]]="",IF(AND(Table1[[#This Row],[o_undefined]:[o_undefined]]=1,Table1[[#This Row],[c_climate_change_impacts_and_adaptation]]=1),1,""),1)</f>
        <v/>
      </c>
      <c r="AF108" s="4" t="str" cm="1">
        <f t="array" ref="AF108">IF(Table1[[#This Row],[o_support_needed_and_received]]="",IF(AND(Table1[[#This Row],[o_undefined]:[o_undefined]]=1,Table1[[#This Row],[c_support_needed_and_received]]=1),1,""),1)</f>
        <v/>
      </c>
      <c r="AG108" s="4">
        <f>IF(SUM(Table1[[#This Row],[com_ghg_inventory]:[com_support_needed_and_received]])=0,1,"")</f>
        <v>1</v>
      </c>
      <c r="AH108" s="4" cm="1">
        <f t="array" ref="AH108">IF(Table1[[#This Row],[com_ghg_inventory]]="",0,IF(Table1[[#This Row],[com_undefined]:[com_undefined]]=1,0,Table1[[#This Row],[o_gef_funding]:[o_gef_funding]]/SUM(Table1[[#This Row],[com_ghg_inventory]:[com_support_needed_and_received]])))</f>
        <v>0</v>
      </c>
      <c r="AI108" s="4" cm="1">
        <f t="array" ref="AI108">IF(Table1[[#This Row],[com_mitigation]]="",0,IF(Table1[[#This Row],[com_undefined]:[com_undefined]]=1,0,Table1[[#This Row],[o_gef_funding]:[o_gef_funding]]/SUM(Table1[[#This Row],[com_ghg_inventory]:[com_support_needed_and_received]])))</f>
        <v>0</v>
      </c>
      <c r="AJ108" s="4" cm="1">
        <f t="array" ref="AJ108">IF(Table1[[#This Row],[com_climate_change_impacts_and_adaptation]]="",0,IF(Table1[[#This Row],[com_undefined]:[com_undefined]]=1,0,Table1[[#This Row],[o_gef_funding]:[o_gef_funding]]/SUM(Table1[[#This Row],[com_ghg_inventory]:[com_support_needed_and_received]])))</f>
        <v>0</v>
      </c>
      <c r="AK108" s="4" cm="1">
        <f t="array" ref="AK108">IF(Table1[[#This Row],[com_support_needed_and_received]]="",0,IF(Table1[[#This Row],[com_undefined]:[com_undefined]]=1,0,Table1[[#This Row],[o_gef_funding]:[o_gef_funding]]/SUM(Table1[[#This Row],[com_ghg_inventory]:[com_support_needed_and_received]])))</f>
        <v>0</v>
      </c>
      <c r="AL108" s="4">
        <f>IF(Table1[[#This Row],[com_undefined]]=1,Table1[[#This Row],[o_gef_funding]],0)</f>
        <v>300000</v>
      </c>
      <c r="AM108" s="4" cm="1">
        <f t="array" ref="AM108">IF(Table1[[#This Row],[com_ghg_inventory]]="",0,IF(Table1[[#This Row],[com_undefined]:[com_undefined]]=1,0,Table1[[#This Row],[o_co_financing]:[o_co_financing]]/SUM(Table1[[#This Row],[com_ghg_inventory]:[com_support_needed_and_received]])))</f>
        <v>0</v>
      </c>
      <c r="AN108" s="4" cm="1">
        <f t="array" ref="AN108">IF(Table1[[#This Row],[com_mitigation]]="",0,IF(Table1[[#This Row],[com_undefined]:[com_undefined]]=1,0,Table1[[#This Row],[o_co_financing]:[o_co_financing]]/SUM(Table1[[#This Row],[com_ghg_inventory]:[com_support_needed_and_received]])))</f>
        <v>0</v>
      </c>
      <c r="AO108" s="4" cm="1">
        <f t="array" ref="AO108">IF(Table1[[#This Row],[com_climate_change_impacts_and_adaptation]]="",0,IF(Table1[[#This Row],[com_undefined]:[com_undefined]]=1,0,Table1[[#This Row],[o_co_financing]:[o_co_financing]]/SUM(Table1[[#This Row],[com_ghg_inventory]:[com_support_needed_and_received]])))</f>
        <v>0</v>
      </c>
      <c r="AP108" s="4" cm="1">
        <f t="array" ref="AP108">IF(Table1[[#This Row],[com_support_needed_and_received]]="",0,IF(Table1[[#This Row],[com_undefined]:[com_undefined]]=1,0,Table1[[#This Row],[o_co_financing]:[o_co_financing]]/SUM(Table1[[#This Row],[com_ghg_inventory]:[com_support_needed_and_received]])))</f>
        <v>0</v>
      </c>
      <c r="AQ108" s="4">
        <f>IF(Table1[[#This Row],[com_undefined]]=1,Table1[[#This Row],[o_co_financing]],0)</f>
        <v>110000</v>
      </c>
      <c r="AR108" s="4" t="str">
        <f>IF(Table1[[#This Row],[o_gef_funding]]=SUM(Table1[[#This Row],[ghg_inventory_gef]:[undefined_gef]]),"Good", "Problem")</f>
        <v>Good</v>
      </c>
      <c r="AS108" s="4" t="str">
        <f>IF(Table1[[#This Row],[o_co_financing]]=SUM(Table1[[#This Row],[ghg_inventory_co_finance]:[undefined_co_finance]]),"Good", "Problem")</f>
        <v>Good</v>
      </c>
    </row>
    <row r="109" spans="1:45">
      <c r="A109" s="11">
        <v>12</v>
      </c>
      <c r="B109" t="s">
        <v>36</v>
      </c>
      <c r="C109" t="str">
        <f>VLOOKUP(Table1[[#This Row],[pif_id]], Table7[#All],2,FALSE)</f>
        <v>Africa</v>
      </c>
      <c r="D109" t="str">
        <f>VLOOKUP(Table1[[#This Row],[pif_id]], Table7[#All],3,FALSE)</f>
        <v>UNEP</v>
      </c>
      <c r="E109" t="str">
        <f>VLOOKUP(Table1[[#This Row],[pif_id]], Table7[#All],4,FALSE)</f>
        <v>2017</v>
      </c>
      <c r="F109" t="e">
        <f>VLOOKUP(Table1[[#This Row],[pif_id]], Table7[#All],5,FALSE)</f>
        <v>#REF!</v>
      </c>
      <c r="G109">
        <v>26</v>
      </c>
      <c r="H109" t="s">
        <v>271</v>
      </c>
      <c r="M109">
        <f>IF(SUM(Table1[[#This Row],[c_ghg_inventory]:[c_support_needed_and_received]])=0,1,"")</f>
        <v>1</v>
      </c>
      <c r="N109" s="6">
        <v>1000000</v>
      </c>
      <c r="O109" s="6">
        <v>1077500</v>
      </c>
      <c r="P109" s="6">
        <f>N109/SUM(Table1[[#This Row],[c_ghg_inventory]:[c_undefined]])</f>
        <v>1000000</v>
      </c>
      <c r="Q109" s="6">
        <f>O109/SUM(Table1[[#This Row],[c_ghg_inventory]:[c_undefined]])</f>
        <v>1077500</v>
      </c>
      <c r="R109">
        <v>106</v>
      </c>
      <c r="S109" t="s">
        <v>275</v>
      </c>
      <c r="U109">
        <v>1</v>
      </c>
      <c r="X109" s="4" t="str">
        <f>IF(SUM(Table1[[#This Row],[o_ghg_inventory ]:[o_support_needed_and_received]])=0,1,"")</f>
        <v/>
      </c>
      <c r="Y109" s="34">
        <v>100000</v>
      </c>
      <c r="Z109" s="34">
        <v>300000</v>
      </c>
      <c r="AA109" s="5">
        <f>Table1[[#This Row],[o_gef_funding]]/SUM(Table1[[#This Row],[o_ghg_inventory ]:[o_undefined]])</f>
        <v>100000</v>
      </c>
      <c r="AB109" s="5">
        <f>Table1[[#This Row],[o_co_financing]]/SUM(Table1[[#This Row],[o_ghg_inventory ]:[o_undefined]])</f>
        <v>300000</v>
      </c>
      <c r="AC109" s="4" t="str" cm="1">
        <f t="array" ref="AC109">IF(Table1[[#This Row],[o_ghg_inventory ]]="",IF(AND(Table1[[#This Row],[o_undefined]:[o_undefined]]=1,Table1[[#This Row],[c_ghg_inventory]]=1),1,""),1)</f>
        <v/>
      </c>
      <c r="AD109" s="4" cm="1">
        <f t="array" ref="AD109">IF(Table1[[#This Row],[o_mitigation ]]="",IF(AND(Table1[[#This Row],[o_undefined]:[o_undefined]]=1,Table1[[#This Row],[c_mitigation]]=1),1,""),1)</f>
        <v>1</v>
      </c>
      <c r="AE109" s="4" t="str" cm="1">
        <f t="array" ref="AE109">IF(Table1[[#This Row],[o_climate_change_impacts_and_adaptation ]]="",IF(AND(Table1[[#This Row],[o_undefined]:[o_undefined]]=1,Table1[[#This Row],[c_climate_change_impacts_and_adaptation]]=1),1,""),1)</f>
        <v/>
      </c>
      <c r="AF109" s="4" t="str" cm="1">
        <f t="array" ref="AF109">IF(Table1[[#This Row],[o_support_needed_and_received]]="",IF(AND(Table1[[#This Row],[o_undefined]:[o_undefined]]=1,Table1[[#This Row],[c_support_needed_and_received]]=1),1,""),1)</f>
        <v/>
      </c>
      <c r="AG109" s="4" t="str">
        <f>IF(SUM(Table1[[#This Row],[com_ghg_inventory]:[com_support_needed_and_received]])=0,1,"")</f>
        <v/>
      </c>
      <c r="AH109" s="4" cm="1">
        <f t="array" ref="AH109">IF(Table1[[#This Row],[com_ghg_inventory]]="",0,IF(Table1[[#This Row],[com_undefined]:[com_undefined]]=1,0,Table1[[#This Row],[o_gef_funding]:[o_gef_funding]]/SUM(Table1[[#This Row],[com_ghg_inventory]:[com_support_needed_and_received]])))</f>
        <v>0</v>
      </c>
      <c r="AI109" s="4" cm="1">
        <f t="array" ref="AI109">IF(Table1[[#This Row],[com_mitigation]]="",0,IF(Table1[[#This Row],[com_undefined]:[com_undefined]]=1,0,Table1[[#This Row],[o_gef_funding]:[o_gef_funding]]/SUM(Table1[[#This Row],[com_ghg_inventory]:[com_support_needed_and_received]])))</f>
        <v>100000</v>
      </c>
      <c r="AJ109" s="4" cm="1">
        <f t="array" ref="AJ109">IF(Table1[[#This Row],[com_climate_change_impacts_and_adaptation]]="",0,IF(Table1[[#This Row],[com_undefined]:[com_undefined]]=1,0,Table1[[#This Row],[o_gef_funding]:[o_gef_funding]]/SUM(Table1[[#This Row],[com_ghg_inventory]:[com_support_needed_and_received]])))</f>
        <v>0</v>
      </c>
      <c r="AK109" s="4" cm="1">
        <f t="array" ref="AK109">IF(Table1[[#This Row],[com_support_needed_and_received]]="",0,IF(Table1[[#This Row],[com_undefined]:[com_undefined]]=1,0,Table1[[#This Row],[o_gef_funding]:[o_gef_funding]]/SUM(Table1[[#This Row],[com_ghg_inventory]:[com_support_needed_and_received]])))</f>
        <v>0</v>
      </c>
      <c r="AL109" s="4">
        <f>IF(Table1[[#This Row],[com_undefined]]=1,Table1[[#This Row],[o_gef_funding]],0)</f>
        <v>0</v>
      </c>
      <c r="AM109" s="4" cm="1">
        <f t="array" ref="AM109">IF(Table1[[#This Row],[com_ghg_inventory]]="",0,IF(Table1[[#This Row],[com_undefined]:[com_undefined]]=1,0,Table1[[#This Row],[o_co_financing]:[o_co_financing]]/SUM(Table1[[#This Row],[com_ghg_inventory]:[com_support_needed_and_received]])))</f>
        <v>0</v>
      </c>
      <c r="AN109" s="4" cm="1">
        <f t="array" ref="AN109">IF(Table1[[#This Row],[com_mitigation]]="",0,IF(Table1[[#This Row],[com_undefined]:[com_undefined]]=1,0,Table1[[#This Row],[o_co_financing]:[o_co_financing]]/SUM(Table1[[#This Row],[com_ghg_inventory]:[com_support_needed_and_received]])))</f>
        <v>300000</v>
      </c>
      <c r="AO109" s="4" cm="1">
        <f t="array" ref="AO109">IF(Table1[[#This Row],[com_climate_change_impacts_and_adaptation]]="",0,IF(Table1[[#This Row],[com_undefined]:[com_undefined]]=1,0,Table1[[#This Row],[o_co_financing]:[o_co_financing]]/SUM(Table1[[#This Row],[com_ghg_inventory]:[com_support_needed_and_received]])))</f>
        <v>0</v>
      </c>
      <c r="AP109" s="4" cm="1">
        <f t="array" ref="AP109">IF(Table1[[#This Row],[com_support_needed_and_received]]="",0,IF(Table1[[#This Row],[com_undefined]:[com_undefined]]=1,0,Table1[[#This Row],[o_co_financing]:[o_co_financing]]/SUM(Table1[[#This Row],[com_ghg_inventory]:[com_support_needed_and_received]])))</f>
        <v>0</v>
      </c>
      <c r="AQ109" s="4">
        <f>IF(Table1[[#This Row],[com_undefined]]=1,Table1[[#This Row],[o_co_financing]],0)</f>
        <v>0</v>
      </c>
      <c r="AR109" s="4" t="str">
        <f>IF(Table1[[#This Row],[o_gef_funding]]=SUM(Table1[[#This Row],[ghg_inventory_gef]:[undefined_gef]]),"Good", "Problem")</f>
        <v>Good</v>
      </c>
      <c r="AS109" s="4" t="str">
        <f>IF(Table1[[#This Row],[o_co_financing]]=SUM(Table1[[#This Row],[ghg_inventory_co_finance]:[undefined_co_finance]]),"Good", "Problem")</f>
        <v>Good</v>
      </c>
    </row>
    <row r="110" spans="1:45">
      <c r="A110" s="11">
        <v>13</v>
      </c>
      <c r="B110" t="s">
        <v>37</v>
      </c>
      <c r="C110" t="str">
        <f>VLOOKUP(Table1[[#This Row],[pif_id]], Table7[#All],2,FALSE)</f>
        <v>America</v>
      </c>
      <c r="D110" t="str">
        <f>VLOOKUP(Table1[[#This Row],[pif_id]], Table7[#All],3,FALSE)</f>
        <v>UNEP</v>
      </c>
      <c r="E110" t="str">
        <f>VLOOKUP(Table1[[#This Row],[pif_id]], Table7[#All],4,FALSE)</f>
        <v>2020</v>
      </c>
      <c r="F110" t="e">
        <f>VLOOKUP(Table1[[#This Row],[pif_id]], Table7[#All],5,FALSE)</f>
        <v>#REF!</v>
      </c>
      <c r="G110">
        <v>27</v>
      </c>
      <c r="H110" t="s">
        <v>276</v>
      </c>
      <c r="M110">
        <f>IF(SUM(Table1[[#This Row],[c_ghg_inventory]:[c_support_needed_and_received]])=0,1,"")</f>
        <v>1</v>
      </c>
      <c r="N110" s="6">
        <v>1231100</v>
      </c>
      <c r="O110" s="6">
        <v>290000</v>
      </c>
      <c r="P110" s="6">
        <f>N110/SUM(Table1[[#This Row],[c_ghg_inventory]:[c_undefined]])</f>
        <v>1231100</v>
      </c>
      <c r="Q110" s="6">
        <f>O110/SUM(Table1[[#This Row],[c_ghg_inventory]:[c_undefined]])</f>
        <v>290000</v>
      </c>
      <c r="R110">
        <v>107</v>
      </c>
      <c r="S110" s="9" t="s">
        <v>277</v>
      </c>
      <c r="X110" s="4">
        <f>IF(SUM(Table1[[#This Row],[o_ghg_inventory ]:[o_support_needed_and_received]])=0,1,"")</f>
        <v>1</v>
      </c>
      <c r="Y110" s="34">
        <v>188825</v>
      </c>
      <c r="Z110" s="34">
        <v>40000</v>
      </c>
      <c r="AA110" s="5">
        <f>Table1[[#This Row],[o_gef_funding]]/SUM(Table1[[#This Row],[o_ghg_inventory ]:[o_undefined]])</f>
        <v>188825</v>
      </c>
      <c r="AB110" s="5">
        <f>Table1[[#This Row],[o_co_financing]]/SUM(Table1[[#This Row],[o_ghg_inventory ]:[o_undefined]])</f>
        <v>40000</v>
      </c>
      <c r="AC110" s="4" t="str" cm="1">
        <f t="array" ref="AC110">IF(Table1[[#This Row],[o_ghg_inventory ]]="",IF(AND(Table1[[#This Row],[o_undefined]:[o_undefined]]=1,Table1[[#This Row],[c_ghg_inventory]]=1),1,""),1)</f>
        <v/>
      </c>
      <c r="AD110" s="4" t="str" cm="1">
        <f t="array" ref="AD110">IF(Table1[[#This Row],[o_mitigation ]]="",IF(AND(Table1[[#This Row],[o_undefined]:[o_undefined]]=1,Table1[[#This Row],[c_mitigation]]=1),1,""),1)</f>
        <v/>
      </c>
      <c r="AE110" s="4" t="str" cm="1">
        <f t="array" ref="AE110">IF(Table1[[#This Row],[o_climate_change_impacts_and_adaptation ]]="",IF(AND(Table1[[#This Row],[o_undefined]:[o_undefined]]=1,Table1[[#This Row],[c_climate_change_impacts_and_adaptation]]=1),1,""),1)</f>
        <v/>
      </c>
      <c r="AF110" s="4" t="str" cm="1">
        <f t="array" ref="AF110">IF(Table1[[#This Row],[o_support_needed_and_received]]="",IF(AND(Table1[[#This Row],[o_undefined]:[o_undefined]]=1,Table1[[#This Row],[c_support_needed_and_received]]=1),1,""),1)</f>
        <v/>
      </c>
      <c r="AG110" s="4">
        <f>IF(SUM(Table1[[#This Row],[com_ghg_inventory]:[com_support_needed_and_received]])=0,1,"")</f>
        <v>1</v>
      </c>
      <c r="AH110" s="4" cm="1">
        <f t="array" ref="AH110">IF(Table1[[#This Row],[com_ghg_inventory]]="",0,IF(Table1[[#This Row],[com_undefined]:[com_undefined]]=1,0,Table1[[#This Row],[o_gef_funding]:[o_gef_funding]]/SUM(Table1[[#This Row],[com_ghg_inventory]:[com_support_needed_and_received]])))</f>
        <v>0</v>
      </c>
      <c r="AI110" s="4" cm="1">
        <f t="array" ref="AI110">IF(Table1[[#This Row],[com_mitigation]]="",0,IF(Table1[[#This Row],[com_undefined]:[com_undefined]]=1,0,Table1[[#This Row],[o_gef_funding]:[o_gef_funding]]/SUM(Table1[[#This Row],[com_ghg_inventory]:[com_support_needed_and_received]])))</f>
        <v>0</v>
      </c>
      <c r="AJ110" s="4" cm="1">
        <f t="array" ref="AJ110">IF(Table1[[#This Row],[com_climate_change_impacts_and_adaptation]]="",0,IF(Table1[[#This Row],[com_undefined]:[com_undefined]]=1,0,Table1[[#This Row],[o_gef_funding]:[o_gef_funding]]/SUM(Table1[[#This Row],[com_ghg_inventory]:[com_support_needed_and_received]])))</f>
        <v>0</v>
      </c>
      <c r="AK110" s="4" cm="1">
        <f t="array" ref="AK110">IF(Table1[[#This Row],[com_support_needed_and_received]]="",0,IF(Table1[[#This Row],[com_undefined]:[com_undefined]]=1,0,Table1[[#This Row],[o_gef_funding]:[o_gef_funding]]/SUM(Table1[[#This Row],[com_ghg_inventory]:[com_support_needed_and_received]])))</f>
        <v>0</v>
      </c>
      <c r="AL110" s="4">
        <f>IF(Table1[[#This Row],[com_undefined]]=1,Table1[[#This Row],[o_gef_funding]],0)</f>
        <v>188825</v>
      </c>
      <c r="AM110" s="4" cm="1">
        <f t="array" ref="AM110">IF(Table1[[#This Row],[com_ghg_inventory]]="",0,IF(Table1[[#This Row],[com_undefined]:[com_undefined]]=1,0,Table1[[#This Row],[o_co_financing]:[o_co_financing]]/SUM(Table1[[#This Row],[com_ghg_inventory]:[com_support_needed_and_received]])))</f>
        <v>0</v>
      </c>
      <c r="AN110" s="4" cm="1">
        <f t="array" ref="AN110">IF(Table1[[#This Row],[com_mitigation]]="",0,IF(Table1[[#This Row],[com_undefined]:[com_undefined]]=1,0,Table1[[#This Row],[o_co_financing]:[o_co_financing]]/SUM(Table1[[#This Row],[com_ghg_inventory]:[com_support_needed_and_received]])))</f>
        <v>0</v>
      </c>
      <c r="AO110" s="4" cm="1">
        <f t="array" ref="AO110">IF(Table1[[#This Row],[com_climate_change_impacts_and_adaptation]]="",0,IF(Table1[[#This Row],[com_undefined]:[com_undefined]]=1,0,Table1[[#This Row],[o_co_financing]:[o_co_financing]]/SUM(Table1[[#This Row],[com_ghg_inventory]:[com_support_needed_and_received]])))</f>
        <v>0</v>
      </c>
      <c r="AP110" s="4" cm="1">
        <f t="array" ref="AP110">IF(Table1[[#This Row],[com_support_needed_and_received]]="",0,IF(Table1[[#This Row],[com_undefined]:[com_undefined]]=1,0,Table1[[#This Row],[o_co_financing]:[o_co_financing]]/SUM(Table1[[#This Row],[com_ghg_inventory]:[com_support_needed_and_received]])))</f>
        <v>0</v>
      </c>
      <c r="AQ110" s="4">
        <f>IF(Table1[[#This Row],[com_undefined]]=1,Table1[[#This Row],[o_co_financing]],0)</f>
        <v>40000</v>
      </c>
      <c r="AR110" s="4" t="str">
        <f>IF(Table1[[#This Row],[o_gef_funding]]=SUM(Table1[[#This Row],[ghg_inventory_gef]:[undefined_gef]]),"Good", "Problem")</f>
        <v>Good</v>
      </c>
      <c r="AS110" s="4" t="str">
        <f>IF(Table1[[#This Row],[o_co_financing]]=SUM(Table1[[#This Row],[ghg_inventory_co_finance]:[undefined_co_finance]]),"Good", "Problem")</f>
        <v>Good</v>
      </c>
    </row>
    <row r="111" spans="1:45">
      <c r="A111" s="11">
        <v>13</v>
      </c>
      <c r="B111" t="s">
        <v>37</v>
      </c>
      <c r="C111" t="str">
        <f>VLOOKUP(Table1[[#This Row],[pif_id]], Table7[#All],2,FALSE)</f>
        <v>America</v>
      </c>
      <c r="D111" t="str">
        <f>VLOOKUP(Table1[[#This Row],[pif_id]], Table7[#All],3,FALSE)</f>
        <v>UNEP</v>
      </c>
      <c r="E111" t="str">
        <f>VLOOKUP(Table1[[#This Row],[pif_id]], Table7[#All],4,FALSE)</f>
        <v>2020</v>
      </c>
      <c r="F111" t="e">
        <f>VLOOKUP(Table1[[#This Row],[pif_id]], Table7[#All],5,FALSE)</f>
        <v>#REF!</v>
      </c>
      <c r="G111">
        <v>27</v>
      </c>
      <c r="H111" t="s">
        <v>276</v>
      </c>
      <c r="M111">
        <f>IF(SUM(Table1[[#This Row],[c_ghg_inventory]:[c_support_needed_and_received]])=0,1,"")</f>
        <v>1</v>
      </c>
      <c r="N111" s="6">
        <v>1231100</v>
      </c>
      <c r="O111" s="6">
        <v>290000</v>
      </c>
      <c r="P111" s="6">
        <f>N111/SUM(Table1[[#This Row],[c_ghg_inventory]:[c_undefined]])</f>
        <v>1231100</v>
      </c>
      <c r="Q111" s="6">
        <f>O111/SUM(Table1[[#This Row],[c_ghg_inventory]:[c_undefined]])</f>
        <v>290000</v>
      </c>
      <c r="R111">
        <v>108</v>
      </c>
      <c r="S111" s="9" t="s">
        <v>278</v>
      </c>
      <c r="T111">
        <v>1</v>
      </c>
      <c r="X111" s="4" t="str">
        <f>IF(SUM(Table1[[#This Row],[o_ghg_inventory ]:[o_support_needed_and_received]])=0,1,"")</f>
        <v/>
      </c>
      <c r="Y111" s="34">
        <v>309925</v>
      </c>
      <c r="Z111" s="34">
        <v>60000</v>
      </c>
      <c r="AA111" s="5">
        <f>Table1[[#This Row],[o_gef_funding]]/SUM(Table1[[#This Row],[o_ghg_inventory ]:[o_undefined]])</f>
        <v>309925</v>
      </c>
      <c r="AB111" s="5">
        <f>Table1[[#This Row],[o_co_financing]]/SUM(Table1[[#This Row],[o_ghg_inventory ]:[o_undefined]])</f>
        <v>60000</v>
      </c>
      <c r="AC111" s="4" cm="1">
        <f t="array" ref="AC111">IF(Table1[[#This Row],[o_ghg_inventory ]]="",IF(AND(Table1[[#This Row],[o_undefined]:[o_undefined]]=1,Table1[[#This Row],[c_ghg_inventory]]=1),1,""),1)</f>
        <v>1</v>
      </c>
      <c r="AD111" s="4" t="str" cm="1">
        <f t="array" ref="AD111">IF(Table1[[#This Row],[o_mitigation ]]="",IF(AND(Table1[[#This Row],[o_undefined]:[o_undefined]]=1,Table1[[#This Row],[c_mitigation]]=1),1,""),1)</f>
        <v/>
      </c>
      <c r="AE111" s="4" t="str" cm="1">
        <f t="array" ref="AE111">IF(Table1[[#This Row],[o_climate_change_impacts_and_adaptation ]]="",IF(AND(Table1[[#This Row],[o_undefined]:[o_undefined]]=1,Table1[[#This Row],[c_climate_change_impacts_and_adaptation]]=1),1,""),1)</f>
        <v/>
      </c>
      <c r="AF111" s="4" t="str" cm="1">
        <f t="array" ref="AF111">IF(Table1[[#This Row],[o_support_needed_and_received]]="",IF(AND(Table1[[#This Row],[o_undefined]:[o_undefined]]=1,Table1[[#This Row],[c_support_needed_and_received]]=1),1,""),1)</f>
        <v/>
      </c>
      <c r="AG111" s="4" t="str">
        <f>IF(SUM(Table1[[#This Row],[com_ghg_inventory]:[com_support_needed_and_received]])=0,1,"")</f>
        <v/>
      </c>
      <c r="AH111" s="4" cm="1">
        <f t="array" ref="AH111">IF(Table1[[#This Row],[com_ghg_inventory]]="",0,IF(Table1[[#This Row],[com_undefined]:[com_undefined]]=1,0,Table1[[#This Row],[o_gef_funding]:[o_gef_funding]]/SUM(Table1[[#This Row],[com_ghg_inventory]:[com_support_needed_and_received]])))</f>
        <v>309925</v>
      </c>
      <c r="AI111" s="4" cm="1">
        <f t="array" ref="AI111">IF(Table1[[#This Row],[com_mitigation]]="",0,IF(Table1[[#This Row],[com_undefined]:[com_undefined]]=1,0,Table1[[#This Row],[o_gef_funding]:[o_gef_funding]]/SUM(Table1[[#This Row],[com_ghg_inventory]:[com_support_needed_and_received]])))</f>
        <v>0</v>
      </c>
      <c r="AJ111" s="4" cm="1">
        <f t="array" ref="AJ111">IF(Table1[[#This Row],[com_climate_change_impacts_and_adaptation]]="",0,IF(Table1[[#This Row],[com_undefined]:[com_undefined]]=1,0,Table1[[#This Row],[o_gef_funding]:[o_gef_funding]]/SUM(Table1[[#This Row],[com_ghg_inventory]:[com_support_needed_and_received]])))</f>
        <v>0</v>
      </c>
      <c r="AK111" s="4" cm="1">
        <f t="array" ref="AK111">IF(Table1[[#This Row],[com_support_needed_and_received]]="",0,IF(Table1[[#This Row],[com_undefined]:[com_undefined]]=1,0,Table1[[#This Row],[o_gef_funding]:[o_gef_funding]]/SUM(Table1[[#This Row],[com_ghg_inventory]:[com_support_needed_and_received]])))</f>
        <v>0</v>
      </c>
      <c r="AL111" s="4">
        <f>IF(Table1[[#This Row],[com_undefined]]=1,Table1[[#This Row],[o_gef_funding]],0)</f>
        <v>0</v>
      </c>
      <c r="AM111" s="4" cm="1">
        <f t="array" ref="AM111">IF(Table1[[#This Row],[com_ghg_inventory]]="",0,IF(Table1[[#This Row],[com_undefined]:[com_undefined]]=1,0,Table1[[#This Row],[o_co_financing]:[o_co_financing]]/SUM(Table1[[#This Row],[com_ghg_inventory]:[com_support_needed_and_received]])))</f>
        <v>60000</v>
      </c>
      <c r="AN111" s="4" cm="1">
        <f t="array" ref="AN111">IF(Table1[[#This Row],[com_mitigation]]="",0,IF(Table1[[#This Row],[com_undefined]:[com_undefined]]=1,0,Table1[[#This Row],[o_co_financing]:[o_co_financing]]/SUM(Table1[[#This Row],[com_ghg_inventory]:[com_support_needed_and_received]])))</f>
        <v>0</v>
      </c>
      <c r="AO111" s="4" cm="1">
        <f t="array" ref="AO111">IF(Table1[[#This Row],[com_climate_change_impacts_and_adaptation]]="",0,IF(Table1[[#This Row],[com_undefined]:[com_undefined]]=1,0,Table1[[#This Row],[o_co_financing]:[o_co_financing]]/SUM(Table1[[#This Row],[com_ghg_inventory]:[com_support_needed_and_received]])))</f>
        <v>0</v>
      </c>
      <c r="AP111" s="4" cm="1">
        <f t="array" ref="AP111">IF(Table1[[#This Row],[com_support_needed_and_received]]="",0,IF(Table1[[#This Row],[com_undefined]:[com_undefined]]=1,0,Table1[[#This Row],[o_co_financing]:[o_co_financing]]/SUM(Table1[[#This Row],[com_ghg_inventory]:[com_support_needed_and_received]])))</f>
        <v>0</v>
      </c>
      <c r="AQ111" s="4">
        <f>IF(Table1[[#This Row],[com_undefined]]=1,Table1[[#This Row],[o_co_financing]],0)</f>
        <v>0</v>
      </c>
      <c r="AR111" s="4" t="str">
        <f>IF(Table1[[#This Row],[o_gef_funding]]=SUM(Table1[[#This Row],[ghg_inventory_gef]:[undefined_gef]]),"Good", "Problem")</f>
        <v>Good</v>
      </c>
      <c r="AS111" s="4" t="str">
        <f>IF(Table1[[#This Row],[o_co_financing]]=SUM(Table1[[#This Row],[ghg_inventory_co_finance]:[undefined_co_finance]]),"Good", "Problem")</f>
        <v>Good</v>
      </c>
    </row>
    <row r="112" spans="1:45">
      <c r="A112" s="11">
        <v>13</v>
      </c>
      <c r="B112" t="s">
        <v>37</v>
      </c>
      <c r="C112" t="str">
        <f>VLOOKUP(Table1[[#This Row],[pif_id]], Table7[#All],2,FALSE)</f>
        <v>America</v>
      </c>
      <c r="D112" t="str">
        <f>VLOOKUP(Table1[[#This Row],[pif_id]], Table7[#All],3,FALSE)</f>
        <v>UNEP</v>
      </c>
      <c r="E112" t="str">
        <f>VLOOKUP(Table1[[#This Row],[pif_id]], Table7[#All],4,FALSE)</f>
        <v>2020</v>
      </c>
      <c r="F112" t="e">
        <f>VLOOKUP(Table1[[#This Row],[pif_id]], Table7[#All],5,FALSE)</f>
        <v>#REF!</v>
      </c>
      <c r="G112">
        <v>27</v>
      </c>
      <c r="H112" t="s">
        <v>276</v>
      </c>
      <c r="M112">
        <f>IF(SUM(Table1[[#This Row],[c_ghg_inventory]:[c_support_needed_and_received]])=0,1,"")</f>
        <v>1</v>
      </c>
      <c r="N112" s="6">
        <v>1231100</v>
      </c>
      <c r="O112" s="6">
        <v>290000</v>
      </c>
      <c r="P112" s="6">
        <f>N112/SUM(Table1[[#This Row],[c_ghg_inventory]:[c_undefined]])</f>
        <v>1231100</v>
      </c>
      <c r="Q112" s="6">
        <f>O112/SUM(Table1[[#This Row],[c_ghg_inventory]:[c_undefined]])</f>
        <v>290000</v>
      </c>
      <c r="R112">
        <v>109</v>
      </c>
      <c r="S112" s="9" t="s">
        <v>279</v>
      </c>
      <c r="U112">
        <v>1</v>
      </c>
      <c r="X112" s="4" t="str">
        <f>IF(SUM(Table1[[#This Row],[o_ghg_inventory ]:[o_support_needed_and_received]])=0,1,"")</f>
        <v/>
      </c>
      <c r="Y112" s="34">
        <v>443225</v>
      </c>
      <c r="Z112" s="34">
        <v>126000</v>
      </c>
      <c r="AA112" s="5">
        <f>Table1[[#This Row],[o_gef_funding]]/SUM(Table1[[#This Row],[o_ghg_inventory ]:[o_undefined]])</f>
        <v>443225</v>
      </c>
      <c r="AB112" s="5">
        <f>Table1[[#This Row],[o_co_financing]]/SUM(Table1[[#This Row],[o_ghg_inventory ]:[o_undefined]])</f>
        <v>126000</v>
      </c>
      <c r="AC112" s="4" t="str" cm="1">
        <f t="array" ref="AC112">IF(Table1[[#This Row],[o_ghg_inventory ]]="",IF(AND(Table1[[#This Row],[o_undefined]:[o_undefined]]=1,Table1[[#This Row],[c_ghg_inventory]]=1),1,""),1)</f>
        <v/>
      </c>
      <c r="AD112" s="4" cm="1">
        <f t="array" ref="AD112">IF(Table1[[#This Row],[o_mitigation ]]="",IF(AND(Table1[[#This Row],[o_undefined]:[o_undefined]]=1,Table1[[#This Row],[c_mitigation]]=1),1,""),1)</f>
        <v>1</v>
      </c>
      <c r="AE112" s="4" t="str" cm="1">
        <f t="array" ref="AE112">IF(Table1[[#This Row],[o_climate_change_impacts_and_adaptation ]]="",IF(AND(Table1[[#This Row],[o_undefined]:[o_undefined]]=1,Table1[[#This Row],[c_climate_change_impacts_and_adaptation]]=1),1,""),1)</f>
        <v/>
      </c>
      <c r="AF112" s="4" t="str" cm="1">
        <f t="array" ref="AF112">IF(Table1[[#This Row],[o_support_needed_and_received]]="",IF(AND(Table1[[#This Row],[o_undefined]:[o_undefined]]=1,Table1[[#This Row],[c_support_needed_and_received]]=1),1,""),1)</f>
        <v/>
      </c>
      <c r="AG112" s="4" t="str">
        <f>IF(SUM(Table1[[#This Row],[com_ghg_inventory]:[com_support_needed_and_received]])=0,1,"")</f>
        <v/>
      </c>
      <c r="AH112" s="4" cm="1">
        <f t="array" ref="AH112">IF(Table1[[#This Row],[com_ghg_inventory]]="",0,IF(Table1[[#This Row],[com_undefined]:[com_undefined]]=1,0,Table1[[#This Row],[o_gef_funding]:[o_gef_funding]]/SUM(Table1[[#This Row],[com_ghg_inventory]:[com_support_needed_and_received]])))</f>
        <v>0</v>
      </c>
      <c r="AI112" s="4" cm="1">
        <f t="array" ref="AI112">IF(Table1[[#This Row],[com_mitigation]]="",0,IF(Table1[[#This Row],[com_undefined]:[com_undefined]]=1,0,Table1[[#This Row],[o_gef_funding]:[o_gef_funding]]/SUM(Table1[[#This Row],[com_ghg_inventory]:[com_support_needed_and_received]])))</f>
        <v>443225</v>
      </c>
      <c r="AJ112" s="4" cm="1">
        <f t="array" ref="AJ112">IF(Table1[[#This Row],[com_climate_change_impacts_and_adaptation]]="",0,IF(Table1[[#This Row],[com_undefined]:[com_undefined]]=1,0,Table1[[#This Row],[o_gef_funding]:[o_gef_funding]]/SUM(Table1[[#This Row],[com_ghg_inventory]:[com_support_needed_and_received]])))</f>
        <v>0</v>
      </c>
      <c r="AK112" s="4" cm="1">
        <f t="array" ref="AK112">IF(Table1[[#This Row],[com_support_needed_and_received]]="",0,IF(Table1[[#This Row],[com_undefined]:[com_undefined]]=1,0,Table1[[#This Row],[o_gef_funding]:[o_gef_funding]]/SUM(Table1[[#This Row],[com_ghg_inventory]:[com_support_needed_and_received]])))</f>
        <v>0</v>
      </c>
      <c r="AL112" s="4">
        <f>IF(Table1[[#This Row],[com_undefined]]=1,Table1[[#This Row],[o_gef_funding]],0)</f>
        <v>0</v>
      </c>
      <c r="AM112" s="4" cm="1">
        <f t="array" ref="AM112">IF(Table1[[#This Row],[com_ghg_inventory]]="",0,IF(Table1[[#This Row],[com_undefined]:[com_undefined]]=1,0,Table1[[#This Row],[o_co_financing]:[o_co_financing]]/SUM(Table1[[#This Row],[com_ghg_inventory]:[com_support_needed_and_received]])))</f>
        <v>0</v>
      </c>
      <c r="AN112" s="4" cm="1">
        <f t="array" ref="AN112">IF(Table1[[#This Row],[com_mitigation]]="",0,IF(Table1[[#This Row],[com_undefined]:[com_undefined]]=1,0,Table1[[#This Row],[o_co_financing]:[o_co_financing]]/SUM(Table1[[#This Row],[com_ghg_inventory]:[com_support_needed_and_received]])))</f>
        <v>126000</v>
      </c>
      <c r="AO112" s="4" cm="1">
        <f t="array" ref="AO112">IF(Table1[[#This Row],[com_climate_change_impacts_and_adaptation]]="",0,IF(Table1[[#This Row],[com_undefined]:[com_undefined]]=1,0,Table1[[#This Row],[o_co_financing]:[o_co_financing]]/SUM(Table1[[#This Row],[com_ghg_inventory]:[com_support_needed_and_received]])))</f>
        <v>0</v>
      </c>
      <c r="AP112" s="4" cm="1">
        <f t="array" ref="AP112">IF(Table1[[#This Row],[com_support_needed_and_received]]="",0,IF(Table1[[#This Row],[com_undefined]:[com_undefined]]=1,0,Table1[[#This Row],[o_co_financing]:[o_co_financing]]/SUM(Table1[[#This Row],[com_ghg_inventory]:[com_support_needed_and_received]])))</f>
        <v>0</v>
      </c>
      <c r="AQ112" s="4">
        <f>IF(Table1[[#This Row],[com_undefined]]=1,Table1[[#This Row],[o_co_financing]],0)</f>
        <v>0</v>
      </c>
      <c r="AR112" s="4" t="str">
        <f>IF(Table1[[#This Row],[o_gef_funding]]=SUM(Table1[[#This Row],[ghg_inventory_gef]:[undefined_gef]]),"Good", "Problem")</f>
        <v>Good</v>
      </c>
      <c r="AS112" s="4" t="str">
        <f>IF(Table1[[#This Row],[o_co_financing]]=SUM(Table1[[#This Row],[ghg_inventory_co_finance]:[undefined_co_finance]]),"Good", "Problem")</f>
        <v>Good</v>
      </c>
    </row>
    <row r="113" spans="1:45">
      <c r="A113" s="11">
        <v>13</v>
      </c>
      <c r="B113" t="s">
        <v>37</v>
      </c>
      <c r="C113" t="str">
        <f>VLOOKUP(Table1[[#This Row],[pif_id]], Table7[#All],2,FALSE)</f>
        <v>America</v>
      </c>
      <c r="D113" t="str">
        <f>VLOOKUP(Table1[[#This Row],[pif_id]], Table7[#All],3,FALSE)</f>
        <v>UNEP</v>
      </c>
      <c r="E113" t="str">
        <f>VLOOKUP(Table1[[#This Row],[pif_id]], Table7[#All],4,FALSE)</f>
        <v>2020</v>
      </c>
      <c r="F113" t="e">
        <f>VLOOKUP(Table1[[#This Row],[pif_id]], Table7[#All],5,FALSE)</f>
        <v>#REF!</v>
      </c>
      <c r="G113">
        <v>27</v>
      </c>
      <c r="H113" t="s">
        <v>276</v>
      </c>
      <c r="M113">
        <f>IF(SUM(Table1[[#This Row],[c_ghg_inventory]:[c_support_needed_and_received]])=0,1,"")</f>
        <v>1</v>
      </c>
      <c r="N113" s="6">
        <v>1231100</v>
      </c>
      <c r="O113" s="6">
        <v>290000</v>
      </c>
      <c r="P113" s="6">
        <f>N113/SUM(Table1[[#This Row],[c_ghg_inventory]:[c_undefined]])</f>
        <v>1231100</v>
      </c>
      <c r="Q113" s="6">
        <f>O113/SUM(Table1[[#This Row],[c_ghg_inventory]:[c_undefined]])</f>
        <v>290000</v>
      </c>
      <c r="R113">
        <v>110</v>
      </c>
      <c r="S113" s="9" t="s">
        <v>280</v>
      </c>
      <c r="X113" s="4">
        <f>IF(SUM(Table1[[#This Row],[o_ghg_inventory ]:[o_support_needed_and_received]])=0,1,"")</f>
        <v>1</v>
      </c>
      <c r="Y113" s="34">
        <v>289125</v>
      </c>
      <c r="Z113" s="34">
        <v>64000</v>
      </c>
      <c r="AA113" s="5">
        <f>Table1[[#This Row],[o_gef_funding]]/SUM(Table1[[#This Row],[o_ghg_inventory ]:[o_undefined]])</f>
        <v>289125</v>
      </c>
      <c r="AB113" s="5">
        <f>Table1[[#This Row],[o_co_financing]]/SUM(Table1[[#This Row],[o_ghg_inventory ]:[o_undefined]])</f>
        <v>64000</v>
      </c>
      <c r="AC113" s="4" t="str" cm="1">
        <f t="array" ref="AC113">IF(Table1[[#This Row],[o_ghg_inventory ]]="",IF(AND(Table1[[#This Row],[o_undefined]:[o_undefined]]=1,Table1[[#This Row],[c_ghg_inventory]]=1),1,""),1)</f>
        <v/>
      </c>
      <c r="AD113" s="4" t="str" cm="1">
        <f t="array" ref="AD113">IF(Table1[[#This Row],[o_mitigation ]]="",IF(AND(Table1[[#This Row],[o_undefined]:[o_undefined]]=1,Table1[[#This Row],[c_mitigation]]=1),1,""),1)</f>
        <v/>
      </c>
      <c r="AE113" s="4" t="str" cm="1">
        <f t="array" ref="AE113">IF(Table1[[#This Row],[o_climate_change_impacts_and_adaptation ]]="",IF(AND(Table1[[#This Row],[o_undefined]:[o_undefined]]=1,Table1[[#This Row],[c_climate_change_impacts_and_adaptation]]=1),1,""),1)</f>
        <v/>
      </c>
      <c r="AF113" s="4" t="str" cm="1">
        <f t="array" ref="AF113">IF(Table1[[#This Row],[o_support_needed_and_received]]="",IF(AND(Table1[[#This Row],[o_undefined]:[o_undefined]]=1,Table1[[#This Row],[c_support_needed_and_received]]=1),1,""),1)</f>
        <v/>
      </c>
      <c r="AG113" s="4">
        <f>IF(SUM(Table1[[#This Row],[com_ghg_inventory]:[com_support_needed_and_received]])=0,1,"")</f>
        <v>1</v>
      </c>
      <c r="AH113" s="4" cm="1">
        <f t="array" ref="AH113">IF(Table1[[#This Row],[com_ghg_inventory]]="",0,IF(Table1[[#This Row],[com_undefined]:[com_undefined]]=1,0,Table1[[#This Row],[o_gef_funding]:[o_gef_funding]]/SUM(Table1[[#This Row],[com_ghg_inventory]:[com_support_needed_and_received]])))</f>
        <v>0</v>
      </c>
      <c r="AI113" s="4" cm="1">
        <f t="array" ref="AI113">IF(Table1[[#This Row],[com_mitigation]]="",0,IF(Table1[[#This Row],[com_undefined]:[com_undefined]]=1,0,Table1[[#This Row],[o_gef_funding]:[o_gef_funding]]/SUM(Table1[[#This Row],[com_ghg_inventory]:[com_support_needed_and_received]])))</f>
        <v>0</v>
      </c>
      <c r="AJ113" s="4" cm="1">
        <f t="array" ref="AJ113">IF(Table1[[#This Row],[com_climate_change_impacts_and_adaptation]]="",0,IF(Table1[[#This Row],[com_undefined]:[com_undefined]]=1,0,Table1[[#This Row],[o_gef_funding]:[o_gef_funding]]/SUM(Table1[[#This Row],[com_ghg_inventory]:[com_support_needed_and_received]])))</f>
        <v>0</v>
      </c>
      <c r="AK113" s="4" cm="1">
        <f t="array" ref="AK113">IF(Table1[[#This Row],[com_support_needed_and_received]]="",0,IF(Table1[[#This Row],[com_undefined]:[com_undefined]]=1,0,Table1[[#This Row],[o_gef_funding]:[o_gef_funding]]/SUM(Table1[[#This Row],[com_ghg_inventory]:[com_support_needed_and_received]])))</f>
        <v>0</v>
      </c>
      <c r="AL113" s="4">
        <f>IF(Table1[[#This Row],[com_undefined]]=1,Table1[[#This Row],[o_gef_funding]],0)</f>
        <v>289125</v>
      </c>
      <c r="AM113" s="4" cm="1">
        <f t="array" ref="AM113">IF(Table1[[#This Row],[com_ghg_inventory]]="",0,IF(Table1[[#This Row],[com_undefined]:[com_undefined]]=1,0,Table1[[#This Row],[o_co_financing]:[o_co_financing]]/SUM(Table1[[#This Row],[com_ghg_inventory]:[com_support_needed_and_received]])))</f>
        <v>0</v>
      </c>
      <c r="AN113" s="4" cm="1">
        <f t="array" ref="AN113">IF(Table1[[#This Row],[com_mitigation]]="",0,IF(Table1[[#This Row],[com_undefined]:[com_undefined]]=1,0,Table1[[#This Row],[o_co_financing]:[o_co_financing]]/SUM(Table1[[#This Row],[com_ghg_inventory]:[com_support_needed_and_received]])))</f>
        <v>0</v>
      </c>
      <c r="AO113" s="4" cm="1">
        <f t="array" ref="AO113">IF(Table1[[#This Row],[com_climate_change_impacts_and_adaptation]]="",0,IF(Table1[[#This Row],[com_undefined]:[com_undefined]]=1,0,Table1[[#This Row],[o_co_financing]:[o_co_financing]]/SUM(Table1[[#This Row],[com_ghg_inventory]:[com_support_needed_and_received]])))</f>
        <v>0</v>
      </c>
      <c r="AP113" s="4" cm="1">
        <f t="array" ref="AP113">IF(Table1[[#This Row],[com_support_needed_and_received]]="",0,IF(Table1[[#This Row],[com_undefined]:[com_undefined]]=1,0,Table1[[#This Row],[o_co_financing]:[o_co_financing]]/SUM(Table1[[#This Row],[com_ghg_inventory]:[com_support_needed_and_received]])))</f>
        <v>0</v>
      </c>
      <c r="AQ113" s="4">
        <f>IF(Table1[[#This Row],[com_undefined]]=1,Table1[[#This Row],[o_co_financing]],0)</f>
        <v>64000</v>
      </c>
      <c r="AR113" s="4" t="str">
        <f>IF(Table1[[#This Row],[o_gef_funding]]=SUM(Table1[[#This Row],[ghg_inventory_gef]:[undefined_gef]]),"Good", "Problem")</f>
        <v>Good</v>
      </c>
      <c r="AS113" s="4" t="str">
        <f>IF(Table1[[#This Row],[o_co_financing]]=SUM(Table1[[#This Row],[ghg_inventory_co_finance]:[undefined_co_finance]]),"Good", "Problem")</f>
        <v>Good</v>
      </c>
    </row>
    <row r="114" spans="1:45">
      <c r="A114" s="11">
        <v>14</v>
      </c>
      <c r="B114" t="s">
        <v>38</v>
      </c>
      <c r="C114" t="str">
        <f>VLOOKUP(Table1[[#This Row],[pif_id]], Table7[#All],2,FALSE)</f>
        <v>Africa</v>
      </c>
      <c r="D114" t="str">
        <f>VLOOKUP(Table1[[#This Row],[pif_id]], Table7[#All],3,FALSE)</f>
        <v>FAO</v>
      </c>
      <c r="E114" t="str">
        <f>VLOOKUP(Table1[[#This Row],[pif_id]], Table7[#All],4,FALSE)</f>
        <v>2019</v>
      </c>
      <c r="F114" t="e">
        <f>VLOOKUP(Table1[[#This Row],[pif_id]], Table7[#All],5,FALSE)</f>
        <v>#REF!</v>
      </c>
      <c r="G114">
        <v>28</v>
      </c>
      <c r="H114" t="s">
        <v>281</v>
      </c>
      <c r="M114">
        <f>IF(SUM(Table1[[#This Row],[c_ghg_inventory]:[c_support_needed_and_received]])=0,1,"")</f>
        <v>1</v>
      </c>
      <c r="N114" s="6">
        <v>544875</v>
      </c>
      <c r="O114" s="6">
        <v>117000</v>
      </c>
      <c r="P114" s="6">
        <f>N114/SUM(Table1[[#This Row],[c_ghg_inventory]:[c_undefined]])</f>
        <v>544875</v>
      </c>
      <c r="Q114" s="6">
        <f>O114/SUM(Table1[[#This Row],[c_ghg_inventory]:[c_undefined]])</f>
        <v>117000</v>
      </c>
      <c r="R114">
        <v>111</v>
      </c>
      <c r="S114" t="s">
        <v>282</v>
      </c>
      <c r="U114">
        <v>1</v>
      </c>
      <c r="X114" s="4" t="str">
        <f>IF(SUM(Table1[[#This Row],[o_ghg_inventory ]:[o_support_needed_and_received]])=0,1,"")</f>
        <v/>
      </c>
      <c r="Y114" s="10">
        <v>77839.28571428571</v>
      </c>
      <c r="Z114" s="10">
        <v>16714.285714285714</v>
      </c>
      <c r="AA114" s="5">
        <f>Table1[[#This Row],[o_gef_funding]]/SUM(Table1[[#This Row],[o_ghg_inventory ]:[o_undefined]])</f>
        <v>77839.28571428571</v>
      </c>
      <c r="AB114" s="5">
        <f>Table1[[#This Row],[o_co_financing]]/SUM(Table1[[#This Row],[o_ghg_inventory ]:[o_undefined]])</f>
        <v>16714.285714285714</v>
      </c>
      <c r="AC114" s="4" t="str" cm="1">
        <f t="array" ref="AC114">IF(Table1[[#This Row],[o_ghg_inventory ]]="",IF(AND(Table1[[#This Row],[o_undefined]:[o_undefined]]=1,Table1[[#This Row],[c_ghg_inventory]]=1),1,""),1)</f>
        <v/>
      </c>
      <c r="AD114" s="4" cm="1">
        <f t="array" ref="AD114">IF(Table1[[#This Row],[o_mitigation ]]="",IF(AND(Table1[[#This Row],[o_undefined]:[o_undefined]]=1,Table1[[#This Row],[c_mitigation]]=1),1,""),1)</f>
        <v>1</v>
      </c>
      <c r="AE114" s="4" t="str" cm="1">
        <f t="array" ref="AE114">IF(Table1[[#This Row],[o_climate_change_impacts_and_adaptation ]]="",IF(AND(Table1[[#This Row],[o_undefined]:[o_undefined]]=1,Table1[[#This Row],[c_climate_change_impacts_and_adaptation]]=1),1,""),1)</f>
        <v/>
      </c>
      <c r="AF114" s="4" t="str" cm="1">
        <f t="array" ref="AF114">IF(Table1[[#This Row],[o_support_needed_and_received]]="",IF(AND(Table1[[#This Row],[o_undefined]:[o_undefined]]=1,Table1[[#This Row],[c_support_needed_and_received]]=1),1,""),1)</f>
        <v/>
      </c>
      <c r="AG114" s="4" t="str">
        <f>IF(SUM(Table1[[#This Row],[com_ghg_inventory]:[com_support_needed_and_received]])=0,1,"")</f>
        <v/>
      </c>
      <c r="AH114" s="4" cm="1">
        <f t="array" ref="AH114">IF(Table1[[#This Row],[com_ghg_inventory]]="",0,IF(Table1[[#This Row],[com_undefined]:[com_undefined]]=1,0,Table1[[#This Row],[o_gef_funding]:[o_gef_funding]]/SUM(Table1[[#This Row],[com_ghg_inventory]:[com_support_needed_and_received]])))</f>
        <v>0</v>
      </c>
      <c r="AI114" s="4" cm="1">
        <f t="array" ref="AI114">IF(Table1[[#This Row],[com_mitigation]]="",0,IF(Table1[[#This Row],[com_undefined]:[com_undefined]]=1,0,Table1[[#This Row],[o_gef_funding]:[o_gef_funding]]/SUM(Table1[[#This Row],[com_ghg_inventory]:[com_support_needed_and_received]])))</f>
        <v>77839.28571428571</v>
      </c>
      <c r="AJ114" s="4" cm="1">
        <f t="array" ref="AJ114">IF(Table1[[#This Row],[com_climate_change_impacts_and_adaptation]]="",0,IF(Table1[[#This Row],[com_undefined]:[com_undefined]]=1,0,Table1[[#This Row],[o_gef_funding]:[o_gef_funding]]/SUM(Table1[[#This Row],[com_ghg_inventory]:[com_support_needed_and_received]])))</f>
        <v>0</v>
      </c>
      <c r="AK114" s="4" cm="1">
        <f t="array" ref="AK114">IF(Table1[[#This Row],[com_support_needed_and_received]]="",0,IF(Table1[[#This Row],[com_undefined]:[com_undefined]]=1,0,Table1[[#This Row],[o_gef_funding]:[o_gef_funding]]/SUM(Table1[[#This Row],[com_ghg_inventory]:[com_support_needed_and_received]])))</f>
        <v>0</v>
      </c>
      <c r="AL114" s="4">
        <f>IF(Table1[[#This Row],[com_undefined]]=1,Table1[[#This Row],[o_gef_funding]],0)</f>
        <v>0</v>
      </c>
      <c r="AM114" s="4" cm="1">
        <f t="array" ref="AM114">IF(Table1[[#This Row],[com_ghg_inventory]]="",0,IF(Table1[[#This Row],[com_undefined]:[com_undefined]]=1,0,Table1[[#This Row],[o_co_financing]:[o_co_financing]]/SUM(Table1[[#This Row],[com_ghg_inventory]:[com_support_needed_and_received]])))</f>
        <v>0</v>
      </c>
      <c r="AN114" s="4" cm="1">
        <f t="array" ref="AN114">IF(Table1[[#This Row],[com_mitigation]]="",0,IF(Table1[[#This Row],[com_undefined]:[com_undefined]]=1,0,Table1[[#This Row],[o_co_financing]:[o_co_financing]]/SUM(Table1[[#This Row],[com_ghg_inventory]:[com_support_needed_and_received]])))</f>
        <v>16714.285714285714</v>
      </c>
      <c r="AO114" s="4" cm="1">
        <f t="array" ref="AO114">IF(Table1[[#This Row],[com_climate_change_impacts_and_adaptation]]="",0,IF(Table1[[#This Row],[com_undefined]:[com_undefined]]=1,0,Table1[[#This Row],[o_co_financing]:[o_co_financing]]/SUM(Table1[[#This Row],[com_ghg_inventory]:[com_support_needed_and_received]])))</f>
        <v>0</v>
      </c>
      <c r="AP114" s="4" cm="1">
        <f t="array" ref="AP114">IF(Table1[[#This Row],[com_support_needed_and_received]]="",0,IF(Table1[[#This Row],[com_undefined]:[com_undefined]]=1,0,Table1[[#This Row],[o_co_financing]:[o_co_financing]]/SUM(Table1[[#This Row],[com_ghg_inventory]:[com_support_needed_and_received]])))</f>
        <v>0</v>
      </c>
      <c r="AQ114" s="4">
        <f>IF(Table1[[#This Row],[com_undefined]]=1,Table1[[#This Row],[o_co_financing]],0)</f>
        <v>0</v>
      </c>
      <c r="AR114" s="4" t="str">
        <f>IF(Table1[[#This Row],[o_gef_funding]]=SUM(Table1[[#This Row],[ghg_inventory_gef]:[undefined_gef]]),"Good", "Problem")</f>
        <v>Good</v>
      </c>
      <c r="AS114" s="4" t="str">
        <f>IF(Table1[[#This Row],[o_co_financing]]=SUM(Table1[[#This Row],[ghg_inventory_co_finance]:[undefined_co_finance]]),"Good", "Problem")</f>
        <v>Good</v>
      </c>
    </row>
    <row r="115" spans="1:45">
      <c r="A115" s="11">
        <v>14</v>
      </c>
      <c r="B115" t="s">
        <v>38</v>
      </c>
      <c r="C115" t="str">
        <f>VLOOKUP(Table1[[#This Row],[pif_id]], Table7[#All],2,FALSE)</f>
        <v>Africa</v>
      </c>
      <c r="D115" t="str">
        <f>VLOOKUP(Table1[[#This Row],[pif_id]], Table7[#All],3,FALSE)</f>
        <v>FAO</v>
      </c>
      <c r="E115" t="str">
        <f>VLOOKUP(Table1[[#This Row],[pif_id]], Table7[#All],4,FALSE)</f>
        <v>2019</v>
      </c>
      <c r="F115" t="e">
        <f>VLOOKUP(Table1[[#This Row],[pif_id]], Table7[#All],5,FALSE)</f>
        <v>#REF!</v>
      </c>
      <c r="G115">
        <v>28</v>
      </c>
      <c r="H115" t="s">
        <v>281</v>
      </c>
      <c r="M115">
        <f>IF(SUM(Table1[[#This Row],[c_ghg_inventory]:[c_support_needed_and_received]])=0,1,"")</f>
        <v>1</v>
      </c>
      <c r="N115" s="6">
        <v>544875</v>
      </c>
      <c r="O115" s="6">
        <v>117000</v>
      </c>
      <c r="P115" s="6">
        <f>N115/SUM(Table1[[#This Row],[c_ghg_inventory]:[c_undefined]])</f>
        <v>544875</v>
      </c>
      <c r="Q115" s="6">
        <f>O115/SUM(Table1[[#This Row],[c_ghg_inventory]:[c_undefined]])</f>
        <v>117000</v>
      </c>
      <c r="R115">
        <v>112</v>
      </c>
      <c r="S115" t="s">
        <v>283</v>
      </c>
      <c r="X115" s="4">
        <f>IF(SUM(Table1[[#This Row],[o_ghg_inventory ]:[o_support_needed_and_received]])=0,1,"")</f>
        <v>1</v>
      </c>
      <c r="Y115" s="10">
        <v>77839.28571428571</v>
      </c>
      <c r="Z115" s="10">
        <v>16714.285714285714</v>
      </c>
      <c r="AA115" s="5">
        <f>Table1[[#This Row],[o_gef_funding]]/SUM(Table1[[#This Row],[o_ghg_inventory ]:[o_undefined]])</f>
        <v>77839.28571428571</v>
      </c>
      <c r="AB115" s="5">
        <f>Table1[[#This Row],[o_co_financing]]/SUM(Table1[[#This Row],[o_ghg_inventory ]:[o_undefined]])</f>
        <v>16714.285714285714</v>
      </c>
      <c r="AC115" s="4" t="str" cm="1">
        <f t="array" ref="AC115">IF(Table1[[#This Row],[o_ghg_inventory ]]="",IF(AND(Table1[[#This Row],[o_undefined]:[o_undefined]]=1,Table1[[#This Row],[c_ghg_inventory]]=1),1,""),1)</f>
        <v/>
      </c>
      <c r="AD115" s="4" t="str" cm="1">
        <f t="array" ref="AD115">IF(Table1[[#This Row],[o_mitigation ]]="",IF(AND(Table1[[#This Row],[o_undefined]:[o_undefined]]=1,Table1[[#This Row],[c_mitigation]]=1),1,""),1)</f>
        <v/>
      </c>
      <c r="AE115" s="4" t="str" cm="1">
        <f t="array" ref="AE115">IF(Table1[[#This Row],[o_climate_change_impacts_and_adaptation ]]="",IF(AND(Table1[[#This Row],[o_undefined]:[o_undefined]]=1,Table1[[#This Row],[c_climate_change_impacts_and_adaptation]]=1),1,""),1)</f>
        <v/>
      </c>
      <c r="AF115" s="4" t="str" cm="1">
        <f t="array" ref="AF115">IF(Table1[[#This Row],[o_support_needed_and_received]]="",IF(AND(Table1[[#This Row],[o_undefined]:[o_undefined]]=1,Table1[[#This Row],[c_support_needed_and_received]]=1),1,""),1)</f>
        <v/>
      </c>
      <c r="AG115" s="4">
        <f>IF(SUM(Table1[[#This Row],[com_ghg_inventory]:[com_support_needed_and_received]])=0,1,"")</f>
        <v>1</v>
      </c>
      <c r="AH115" s="4" cm="1">
        <f t="array" ref="AH115">IF(Table1[[#This Row],[com_ghg_inventory]]="",0,IF(Table1[[#This Row],[com_undefined]:[com_undefined]]=1,0,Table1[[#This Row],[o_gef_funding]:[o_gef_funding]]/SUM(Table1[[#This Row],[com_ghg_inventory]:[com_support_needed_and_received]])))</f>
        <v>0</v>
      </c>
      <c r="AI115" s="4" cm="1">
        <f t="array" ref="AI115">IF(Table1[[#This Row],[com_mitigation]]="",0,IF(Table1[[#This Row],[com_undefined]:[com_undefined]]=1,0,Table1[[#This Row],[o_gef_funding]:[o_gef_funding]]/SUM(Table1[[#This Row],[com_ghg_inventory]:[com_support_needed_and_received]])))</f>
        <v>0</v>
      </c>
      <c r="AJ115" s="4" cm="1">
        <f t="array" ref="AJ115">IF(Table1[[#This Row],[com_climate_change_impacts_and_adaptation]]="",0,IF(Table1[[#This Row],[com_undefined]:[com_undefined]]=1,0,Table1[[#This Row],[o_gef_funding]:[o_gef_funding]]/SUM(Table1[[#This Row],[com_ghg_inventory]:[com_support_needed_and_received]])))</f>
        <v>0</v>
      </c>
      <c r="AK115" s="4" cm="1">
        <f t="array" ref="AK115">IF(Table1[[#This Row],[com_support_needed_and_received]]="",0,IF(Table1[[#This Row],[com_undefined]:[com_undefined]]=1,0,Table1[[#This Row],[o_gef_funding]:[o_gef_funding]]/SUM(Table1[[#This Row],[com_ghg_inventory]:[com_support_needed_and_received]])))</f>
        <v>0</v>
      </c>
      <c r="AL115" s="4">
        <f>IF(Table1[[#This Row],[com_undefined]]=1,Table1[[#This Row],[o_gef_funding]],0)</f>
        <v>77839.28571428571</v>
      </c>
      <c r="AM115" s="4" cm="1">
        <f t="array" ref="AM115">IF(Table1[[#This Row],[com_ghg_inventory]]="",0,IF(Table1[[#This Row],[com_undefined]:[com_undefined]]=1,0,Table1[[#This Row],[o_co_financing]:[o_co_financing]]/SUM(Table1[[#This Row],[com_ghg_inventory]:[com_support_needed_and_received]])))</f>
        <v>0</v>
      </c>
      <c r="AN115" s="4" cm="1">
        <f t="array" ref="AN115">IF(Table1[[#This Row],[com_mitigation]]="",0,IF(Table1[[#This Row],[com_undefined]:[com_undefined]]=1,0,Table1[[#This Row],[o_co_financing]:[o_co_financing]]/SUM(Table1[[#This Row],[com_ghg_inventory]:[com_support_needed_and_received]])))</f>
        <v>0</v>
      </c>
      <c r="AO115" s="4" cm="1">
        <f t="array" ref="AO115">IF(Table1[[#This Row],[com_climate_change_impacts_and_adaptation]]="",0,IF(Table1[[#This Row],[com_undefined]:[com_undefined]]=1,0,Table1[[#This Row],[o_co_financing]:[o_co_financing]]/SUM(Table1[[#This Row],[com_ghg_inventory]:[com_support_needed_and_received]])))</f>
        <v>0</v>
      </c>
      <c r="AP115" s="4" cm="1">
        <f t="array" ref="AP115">IF(Table1[[#This Row],[com_support_needed_and_received]]="",0,IF(Table1[[#This Row],[com_undefined]:[com_undefined]]=1,0,Table1[[#This Row],[o_co_financing]:[o_co_financing]]/SUM(Table1[[#This Row],[com_ghg_inventory]:[com_support_needed_and_received]])))</f>
        <v>0</v>
      </c>
      <c r="AQ115" s="4">
        <f>IF(Table1[[#This Row],[com_undefined]]=1,Table1[[#This Row],[o_co_financing]],0)</f>
        <v>16714.285714285714</v>
      </c>
      <c r="AR115" s="4" t="str">
        <f>IF(Table1[[#This Row],[o_gef_funding]]=SUM(Table1[[#This Row],[ghg_inventory_gef]:[undefined_gef]]),"Good", "Problem")</f>
        <v>Good</v>
      </c>
      <c r="AS115" s="4" t="str">
        <f>IF(Table1[[#This Row],[o_co_financing]]=SUM(Table1[[#This Row],[ghg_inventory_co_finance]:[undefined_co_finance]]),"Good", "Problem")</f>
        <v>Good</v>
      </c>
    </row>
    <row r="116" spans="1:45">
      <c r="A116" s="11">
        <v>14</v>
      </c>
      <c r="B116" t="s">
        <v>38</v>
      </c>
      <c r="C116" t="str">
        <f>VLOOKUP(Table1[[#This Row],[pif_id]], Table7[#All],2,FALSE)</f>
        <v>Africa</v>
      </c>
      <c r="D116" t="str">
        <f>VLOOKUP(Table1[[#This Row],[pif_id]], Table7[#All],3,FALSE)</f>
        <v>FAO</v>
      </c>
      <c r="E116" t="str">
        <f>VLOOKUP(Table1[[#This Row],[pif_id]], Table7[#All],4,FALSE)</f>
        <v>2019</v>
      </c>
      <c r="F116" t="e">
        <f>VLOOKUP(Table1[[#This Row],[pif_id]], Table7[#All],5,FALSE)</f>
        <v>#REF!</v>
      </c>
      <c r="G116">
        <v>28</v>
      </c>
      <c r="H116" t="s">
        <v>281</v>
      </c>
      <c r="M116">
        <f>IF(SUM(Table1[[#This Row],[c_ghg_inventory]:[c_support_needed_and_received]])=0,1,"")</f>
        <v>1</v>
      </c>
      <c r="N116" s="6">
        <v>544875</v>
      </c>
      <c r="O116" s="6">
        <v>117000</v>
      </c>
      <c r="P116" s="6">
        <f>N116/SUM(Table1[[#This Row],[c_ghg_inventory]:[c_undefined]])</f>
        <v>544875</v>
      </c>
      <c r="Q116" s="6">
        <f>O116/SUM(Table1[[#This Row],[c_ghg_inventory]:[c_undefined]])</f>
        <v>117000</v>
      </c>
      <c r="R116">
        <v>113</v>
      </c>
      <c r="S116" t="s">
        <v>284</v>
      </c>
      <c r="X116" s="4">
        <f>IF(SUM(Table1[[#This Row],[o_ghg_inventory ]:[o_support_needed_and_received]])=0,1,"")</f>
        <v>1</v>
      </c>
      <c r="Y116" s="10">
        <v>77839.28571428571</v>
      </c>
      <c r="Z116" s="10">
        <v>16714.285714285714</v>
      </c>
      <c r="AA116" s="5">
        <f>Table1[[#This Row],[o_gef_funding]]/SUM(Table1[[#This Row],[o_ghg_inventory ]:[o_undefined]])</f>
        <v>77839.28571428571</v>
      </c>
      <c r="AB116" s="5">
        <f>Table1[[#This Row],[o_co_financing]]/SUM(Table1[[#This Row],[o_ghg_inventory ]:[o_undefined]])</f>
        <v>16714.285714285714</v>
      </c>
      <c r="AC116" s="4" t="str" cm="1">
        <f t="array" ref="AC116">IF(Table1[[#This Row],[o_ghg_inventory ]]="",IF(AND(Table1[[#This Row],[o_undefined]:[o_undefined]]=1,Table1[[#This Row],[c_ghg_inventory]]=1),1,""),1)</f>
        <v/>
      </c>
      <c r="AD116" s="4" t="str" cm="1">
        <f t="array" ref="AD116">IF(Table1[[#This Row],[o_mitigation ]]="",IF(AND(Table1[[#This Row],[o_undefined]:[o_undefined]]=1,Table1[[#This Row],[c_mitigation]]=1),1,""),1)</f>
        <v/>
      </c>
      <c r="AE116" s="4" t="str" cm="1">
        <f t="array" ref="AE116">IF(Table1[[#This Row],[o_climate_change_impacts_and_adaptation ]]="",IF(AND(Table1[[#This Row],[o_undefined]:[o_undefined]]=1,Table1[[#This Row],[c_climate_change_impacts_and_adaptation]]=1),1,""),1)</f>
        <v/>
      </c>
      <c r="AF116" s="4" t="str" cm="1">
        <f t="array" ref="AF116">IF(Table1[[#This Row],[o_support_needed_and_received]]="",IF(AND(Table1[[#This Row],[o_undefined]:[o_undefined]]=1,Table1[[#This Row],[c_support_needed_and_received]]=1),1,""),1)</f>
        <v/>
      </c>
      <c r="AG116" s="4">
        <f>IF(SUM(Table1[[#This Row],[com_ghg_inventory]:[com_support_needed_and_received]])=0,1,"")</f>
        <v>1</v>
      </c>
      <c r="AH116" s="4" cm="1">
        <f t="array" ref="AH116">IF(Table1[[#This Row],[com_ghg_inventory]]="",0,IF(Table1[[#This Row],[com_undefined]:[com_undefined]]=1,0,Table1[[#This Row],[o_gef_funding]:[o_gef_funding]]/SUM(Table1[[#This Row],[com_ghg_inventory]:[com_support_needed_and_received]])))</f>
        <v>0</v>
      </c>
      <c r="AI116" s="4" cm="1">
        <f t="array" ref="AI116">IF(Table1[[#This Row],[com_mitigation]]="",0,IF(Table1[[#This Row],[com_undefined]:[com_undefined]]=1,0,Table1[[#This Row],[o_gef_funding]:[o_gef_funding]]/SUM(Table1[[#This Row],[com_ghg_inventory]:[com_support_needed_and_received]])))</f>
        <v>0</v>
      </c>
      <c r="AJ116" s="4" cm="1">
        <f t="array" ref="AJ116">IF(Table1[[#This Row],[com_climate_change_impacts_and_adaptation]]="",0,IF(Table1[[#This Row],[com_undefined]:[com_undefined]]=1,0,Table1[[#This Row],[o_gef_funding]:[o_gef_funding]]/SUM(Table1[[#This Row],[com_ghg_inventory]:[com_support_needed_and_received]])))</f>
        <v>0</v>
      </c>
      <c r="AK116" s="4" cm="1">
        <f t="array" ref="AK116">IF(Table1[[#This Row],[com_support_needed_and_received]]="",0,IF(Table1[[#This Row],[com_undefined]:[com_undefined]]=1,0,Table1[[#This Row],[o_gef_funding]:[o_gef_funding]]/SUM(Table1[[#This Row],[com_ghg_inventory]:[com_support_needed_and_received]])))</f>
        <v>0</v>
      </c>
      <c r="AL116" s="4">
        <f>IF(Table1[[#This Row],[com_undefined]]=1,Table1[[#This Row],[o_gef_funding]],0)</f>
        <v>77839.28571428571</v>
      </c>
      <c r="AM116" s="4" cm="1">
        <f t="array" ref="AM116">IF(Table1[[#This Row],[com_ghg_inventory]]="",0,IF(Table1[[#This Row],[com_undefined]:[com_undefined]]=1,0,Table1[[#This Row],[o_co_financing]:[o_co_financing]]/SUM(Table1[[#This Row],[com_ghg_inventory]:[com_support_needed_and_received]])))</f>
        <v>0</v>
      </c>
      <c r="AN116" s="4" cm="1">
        <f t="array" ref="AN116">IF(Table1[[#This Row],[com_mitigation]]="",0,IF(Table1[[#This Row],[com_undefined]:[com_undefined]]=1,0,Table1[[#This Row],[o_co_financing]:[o_co_financing]]/SUM(Table1[[#This Row],[com_ghg_inventory]:[com_support_needed_and_received]])))</f>
        <v>0</v>
      </c>
      <c r="AO116" s="4" cm="1">
        <f t="array" ref="AO116">IF(Table1[[#This Row],[com_climate_change_impacts_and_adaptation]]="",0,IF(Table1[[#This Row],[com_undefined]:[com_undefined]]=1,0,Table1[[#This Row],[o_co_financing]:[o_co_financing]]/SUM(Table1[[#This Row],[com_ghg_inventory]:[com_support_needed_and_received]])))</f>
        <v>0</v>
      </c>
      <c r="AP116" s="4" cm="1">
        <f t="array" ref="AP116">IF(Table1[[#This Row],[com_support_needed_and_received]]="",0,IF(Table1[[#This Row],[com_undefined]:[com_undefined]]=1,0,Table1[[#This Row],[o_co_financing]:[o_co_financing]]/SUM(Table1[[#This Row],[com_ghg_inventory]:[com_support_needed_and_received]])))</f>
        <v>0</v>
      </c>
      <c r="AQ116" s="4">
        <f>IF(Table1[[#This Row],[com_undefined]]=1,Table1[[#This Row],[o_co_financing]],0)</f>
        <v>16714.285714285714</v>
      </c>
      <c r="AR116" s="4" t="str">
        <f>IF(Table1[[#This Row],[o_gef_funding]]=SUM(Table1[[#This Row],[ghg_inventory_gef]:[undefined_gef]]),"Good", "Problem")</f>
        <v>Good</v>
      </c>
      <c r="AS116" s="4" t="str">
        <f>IF(Table1[[#This Row],[o_co_financing]]=SUM(Table1[[#This Row],[ghg_inventory_co_finance]:[undefined_co_finance]]),"Good", "Problem")</f>
        <v>Good</v>
      </c>
    </row>
    <row r="117" spans="1:45">
      <c r="A117" s="11">
        <v>14</v>
      </c>
      <c r="B117" t="s">
        <v>38</v>
      </c>
      <c r="C117" t="str">
        <f>VLOOKUP(Table1[[#This Row],[pif_id]], Table7[#All],2,FALSE)</f>
        <v>Africa</v>
      </c>
      <c r="D117" t="str">
        <f>VLOOKUP(Table1[[#This Row],[pif_id]], Table7[#All],3,FALSE)</f>
        <v>FAO</v>
      </c>
      <c r="E117" t="str">
        <f>VLOOKUP(Table1[[#This Row],[pif_id]], Table7[#All],4,FALSE)</f>
        <v>2019</v>
      </c>
      <c r="F117" t="e">
        <f>VLOOKUP(Table1[[#This Row],[pif_id]], Table7[#All],5,FALSE)</f>
        <v>#REF!</v>
      </c>
      <c r="G117">
        <v>28</v>
      </c>
      <c r="H117" t="s">
        <v>281</v>
      </c>
      <c r="M117">
        <f>IF(SUM(Table1[[#This Row],[c_ghg_inventory]:[c_support_needed_and_received]])=0,1,"")</f>
        <v>1</v>
      </c>
      <c r="N117" s="6">
        <v>544875</v>
      </c>
      <c r="O117" s="6">
        <v>117000</v>
      </c>
      <c r="P117" s="6">
        <f>N117/SUM(Table1[[#This Row],[c_ghg_inventory]:[c_undefined]])</f>
        <v>544875</v>
      </c>
      <c r="Q117" s="6">
        <f>O117/SUM(Table1[[#This Row],[c_ghg_inventory]:[c_undefined]])</f>
        <v>117000</v>
      </c>
      <c r="R117">
        <v>114</v>
      </c>
      <c r="S117" t="s">
        <v>285</v>
      </c>
      <c r="X117" s="4">
        <f>IF(SUM(Table1[[#This Row],[o_ghg_inventory ]:[o_support_needed_and_received]])=0,1,"")</f>
        <v>1</v>
      </c>
      <c r="Y117" s="10">
        <v>77839.28571428571</v>
      </c>
      <c r="Z117" s="10">
        <v>16714.285714285714</v>
      </c>
      <c r="AA117" s="5">
        <f>Table1[[#This Row],[o_gef_funding]]/SUM(Table1[[#This Row],[o_ghg_inventory ]:[o_undefined]])</f>
        <v>77839.28571428571</v>
      </c>
      <c r="AB117" s="5">
        <f>Table1[[#This Row],[o_co_financing]]/SUM(Table1[[#This Row],[o_ghg_inventory ]:[o_undefined]])</f>
        <v>16714.285714285714</v>
      </c>
      <c r="AC117" s="4" t="str" cm="1">
        <f t="array" ref="AC117">IF(Table1[[#This Row],[o_ghg_inventory ]]="",IF(AND(Table1[[#This Row],[o_undefined]:[o_undefined]]=1,Table1[[#This Row],[c_ghg_inventory]]=1),1,""),1)</f>
        <v/>
      </c>
      <c r="AD117" s="4" t="str" cm="1">
        <f t="array" ref="AD117">IF(Table1[[#This Row],[o_mitigation ]]="",IF(AND(Table1[[#This Row],[o_undefined]:[o_undefined]]=1,Table1[[#This Row],[c_mitigation]]=1),1,""),1)</f>
        <v/>
      </c>
      <c r="AE117" s="4" t="str" cm="1">
        <f t="array" ref="AE117">IF(Table1[[#This Row],[o_climate_change_impacts_and_adaptation ]]="",IF(AND(Table1[[#This Row],[o_undefined]:[o_undefined]]=1,Table1[[#This Row],[c_climate_change_impacts_and_adaptation]]=1),1,""),1)</f>
        <v/>
      </c>
      <c r="AF117" s="4" t="str" cm="1">
        <f t="array" ref="AF117">IF(Table1[[#This Row],[o_support_needed_and_received]]="",IF(AND(Table1[[#This Row],[o_undefined]:[o_undefined]]=1,Table1[[#This Row],[c_support_needed_and_received]]=1),1,""),1)</f>
        <v/>
      </c>
      <c r="AG117" s="4">
        <f>IF(SUM(Table1[[#This Row],[com_ghg_inventory]:[com_support_needed_and_received]])=0,1,"")</f>
        <v>1</v>
      </c>
      <c r="AH117" s="4" cm="1">
        <f t="array" ref="AH117">IF(Table1[[#This Row],[com_ghg_inventory]]="",0,IF(Table1[[#This Row],[com_undefined]:[com_undefined]]=1,0,Table1[[#This Row],[o_gef_funding]:[o_gef_funding]]/SUM(Table1[[#This Row],[com_ghg_inventory]:[com_support_needed_and_received]])))</f>
        <v>0</v>
      </c>
      <c r="AI117" s="4" cm="1">
        <f t="array" ref="AI117">IF(Table1[[#This Row],[com_mitigation]]="",0,IF(Table1[[#This Row],[com_undefined]:[com_undefined]]=1,0,Table1[[#This Row],[o_gef_funding]:[o_gef_funding]]/SUM(Table1[[#This Row],[com_ghg_inventory]:[com_support_needed_and_received]])))</f>
        <v>0</v>
      </c>
      <c r="AJ117" s="4" cm="1">
        <f t="array" ref="AJ117">IF(Table1[[#This Row],[com_climate_change_impacts_and_adaptation]]="",0,IF(Table1[[#This Row],[com_undefined]:[com_undefined]]=1,0,Table1[[#This Row],[o_gef_funding]:[o_gef_funding]]/SUM(Table1[[#This Row],[com_ghg_inventory]:[com_support_needed_and_received]])))</f>
        <v>0</v>
      </c>
      <c r="AK117" s="4" cm="1">
        <f t="array" ref="AK117">IF(Table1[[#This Row],[com_support_needed_and_received]]="",0,IF(Table1[[#This Row],[com_undefined]:[com_undefined]]=1,0,Table1[[#This Row],[o_gef_funding]:[o_gef_funding]]/SUM(Table1[[#This Row],[com_ghg_inventory]:[com_support_needed_and_received]])))</f>
        <v>0</v>
      </c>
      <c r="AL117" s="4">
        <f>IF(Table1[[#This Row],[com_undefined]]=1,Table1[[#This Row],[o_gef_funding]],0)</f>
        <v>77839.28571428571</v>
      </c>
      <c r="AM117" s="4" cm="1">
        <f t="array" ref="AM117">IF(Table1[[#This Row],[com_ghg_inventory]]="",0,IF(Table1[[#This Row],[com_undefined]:[com_undefined]]=1,0,Table1[[#This Row],[o_co_financing]:[o_co_financing]]/SUM(Table1[[#This Row],[com_ghg_inventory]:[com_support_needed_and_received]])))</f>
        <v>0</v>
      </c>
      <c r="AN117" s="4" cm="1">
        <f t="array" ref="AN117">IF(Table1[[#This Row],[com_mitigation]]="",0,IF(Table1[[#This Row],[com_undefined]:[com_undefined]]=1,0,Table1[[#This Row],[o_co_financing]:[o_co_financing]]/SUM(Table1[[#This Row],[com_ghg_inventory]:[com_support_needed_and_received]])))</f>
        <v>0</v>
      </c>
      <c r="AO117" s="4" cm="1">
        <f t="array" ref="AO117">IF(Table1[[#This Row],[com_climate_change_impacts_and_adaptation]]="",0,IF(Table1[[#This Row],[com_undefined]:[com_undefined]]=1,0,Table1[[#This Row],[o_co_financing]:[o_co_financing]]/SUM(Table1[[#This Row],[com_ghg_inventory]:[com_support_needed_and_received]])))</f>
        <v>0</v>
      </c>
      <c r="AP117" s="4" cm="1">
        <f t="array" ref="AP117">IF(Table1[[#This Row],[com_support_needed_and_received]]="",0,IF(Table1[[#This Row],[com_undefined]:[com_undefined]]=1,0,Table1[[#This Row],[o_co_financing]:[o_co_financing]]/SUM(Table1[[#This Row],[com_ghg_inventory]:[com_support_needed_and_received]])))</f>
        <v>0</v>
      </c>
      <c r="AQ117" s="4">
        <f>IF(Table1[[#This Row],[com_undefined]]=1,Table1[[#This Row],[o_co_financing]],0)</f>
        <v>16714.285714285714</v>
      </c>
      <c r="AR117" s="4" t="str">
        <f>IF(Table1[[#This Row],[o_gef_funding]]=SUM(Table1[[#This Row],[ghg_inventory_gef]:[undefined_gef]]),"Good", "Problem")</f>
        <v>Good</v>
      </c>
      <c r="AS117" s="4" t="str">
        <f>IF(Table1[[#This Row],[o_co_financing]]=SUM(Table1[[#This Row],[ghg_inventory_co_finance]:[undefined_co_finance]]),"Good", "Problem")</f>
        <v>Good</v>
      </c>
    </row>
    <row r="118" spans="1:45">
      <c r="A118" s="11">
        <v>14</v>
      </c>
      <c r="B118" t="s">
        <v>38</v>
      </c>
      <c r="C118" t="str">
        <f>VLOOKUP(Table1[[#This Row],[pif_id]], Table7[#All],2,FALSE)</f>
        <v>Africa</v>
      </c>
      <c r="D118" t="str">
        <f>VLOOKUP(Table1[[#This Row],[pif_id]], Table7[#All],3,FALSE)</f>
        <v>FAO</v>
      </c>
      <c r="E118" t="str">
        <f>VLOOKUP(Table1[[#This Row],[pif_id]], Table7[#All],4,FALSE)</f>
        <v>2019</v>
      </c>
      <c r="F118" t="e">
        <f>VLOOKUP(Table1[[#This Row],[pif_id]], Table7[#All],5,FALSE)</f>
        <v>#REF!</v>
      </c>
      <c r="G118">
        <v>28</v>
      </c>
      <c r="H118" t="s">
        <v>281</v>
      </c>
      <c r="M118">
        <f>IF(SUM(Table1[[#This Row],[c_ghg_inventory]:[c_support_needed_and_received]])=0,1,"")</f>
        <v>1</v>
      </c>
      <c r="N118" s="6">
        <v>544875</v>
      </c>
      <c r="O118" s="6">
        <v>117000</v>
      </c>
      <c r="P118" s="6">
        <f>N118/SUM(Table1[[#This Row],[c_ghg_inventory]:[c_undefined]])</f>
        <v>544875</v>
      </c>
      <c r="Q118" s="6">
        <f>O118/SUM(Table1[[#This Row],[c_ghg_inventory]:[c_undefined]])</f>
        <v>117000</v>
      </c>
      <c r="R118">
        <v>115</v>
      </c>
      <c r="S118" t="s">
        <v>286</v>
      </c>
      <c r="X118" s="4">
        <f>IF(SUM(Table1[[#This Row],[o_ghg_inventory ]:[o_support_needed_and_received]])=0,1,"")</f>
        <v>1</v>
      </c>
      <c r="Y118" s="10">
        <v>77839.28571428571</v>
      </c>
      <c r="Z118" s="10">
        <v>16714.285714285714</v>
      </c>
      <c r="AA118" s="5">
        <f>Table1[[#This Row],[o_gef_funding]]/SUM(Table1[[#This Row],[o_ghg_inventory ]:[o_undefined]])</f>
        <v>77839.28571428571</v>
      </c>
      <c r="AB118" s="5">
        <f>Table1[[#This Row],[o_co_financing]]/SUM(Table1[[#This Row],[o_ghg_inventory ]:[o_undefined]])</f>
        <v>16714.285714285714</v>
      </c>
      <c r="AC118" s="4" t="str" cm="1">
        <f t="array" ref="AC118">IF(Table1[[#This Row],[o_ghg_inventory ]]="",IF(AND(Table1[[#This Row],[o_undefined]:[o_undefined]]=1,Table1[[#This Row],[c_ghg_inventory]]=1),1,""),1)</f>
        <v/>
      </c>
      <c r="AD118" s="4" t="str" cm="1">
        <f t="array" ref="AD118">IF(Table1[[#This Row],[o_mitigation ]]="",IF(AND(Table1[[#This Row],[o_undefined]:[o_undefined]]=1,Table1[[#This Row],[c_mitigation]]=1),1,""),1)</f>
        <v/>
      </c>
      <c r="AE118" s="4" t="str" cm="1">
        <f t="array" ref="AE118">IF(Table1[[#This Row],[o_climate_change_impacts_and_adaptation ]]="",IF(AND(Table1[[#This Row],[o_undefined]:[o_undefined]]=1,Table1[[#This Row],[c_climate_change_impacts_and_adaptation]]=1),1,""),1)</f>
        <v/>
      </c>
      <c r="AF118" s="4" t="str" cm="1">
        <f t="array" ref="AF118">IF(Table1[[#This Row],[o_support_needed_and_received]]="",IF(AND(Table1[[#This Row],[o_undefined]:[o_undefined]]=1,Table1[[#This Row],[c_support_needed_and_received]]=1),1,""),1)</f>
        <v/>
      </c>
      <c r="AG118" s="4">
        <f>IF(SUM(Table1[[#This Row],[com_ghg_inventory]:[com_support_needed_and_received]])=0,1,"")</f>
        <v>1</v>
      </c>
      <c r="AH118" s="4" cm="1">
        <f t="array" ref="AH118">IF(Table1[[#This Row],[com_ghg_inventory]]="",0,IF(Table1[[#This Row],[com_undefined]:[com_undefined]]=1,0,Table1[[#This Row],[o_gef_funding]:[o_gef_funding]]/SUM(Table1[[#This Row],[com_ghg_inventory]:[com_support_needed_and_received]])))</f>
        <v>0</v>
      </c>
      <c r="AI118" s="4" cm="1">
        <f t="array" ref="AI118">IF(Table1[[#This Row],[com_mitigation]]="",0,IF(Table1[[#This Row],[com_undefined]:[com_undefined]]=1,0,Table1[[#This Row],[o_gef_funding]:[o_gef_funding]]/SUM(Table1[[#This Row],[com_ghg_inventory]:[com_support_needed_and_received]])))</f>
        <v>0</v>
      </c>
      <c r="AJ118" s="4" cm="1">
        <f t="array" ref="AJ118">IF(Table1[[#This Row],[com_climate_change_impacts_and_adaptation]]="",0,IF(Table1[[#This Row],[com_undefined]:[com_undefined]]=1,0,Table1[[#This Row],[o_gef_funding]:[o_gef_funding]]/SUM(Table1[[#This Row],[com_ghg_inventory]:[com_support_needed_and_received]])))</f>
        <v>0</v>
      </c>
      <c r="AK118" s="4" cm="1">
        <f t="array" ref="AK118">IF(Table1[[#This Row],[com_support_needed_and_received]]="",0,IF(Table1[[#This Row],[com_undefined]:[com_undefined]]=1,0,Table1[[#This Row],[o_gef_funding]:[o_gef_funding]]/SUM(Table1[[#This Row],[com_ghg_inventory]:[com_support_needed_and_received]])))</f>
        <v>0</v>
      </c>
      <c r="AL118" s="4">
        <f>IF(Table1[[#This Row],[com_undefined]]=1,Table1[[#This Row],[o_gef_funding]],0)</f>
        <v>77839.28571428571</v>
      </c>
      <c r="AM118" s="4" cm="1">
        <f t="array" ref="AM118">IF(Table1[[#This Row],[com_ghg_inventory]]="",0,IF(Table1[[#This Row],[com_undefined]:[com_undefined]]=1,0,Table1[[#This Row],[o_co_financing]:[o_co_financing]]/SUM(Table1[[#This Row],[com_ghg_inventory]:[com_support_needed_and_received]])))</f>
        <v>0</v>
      </c>
      <c r="AN118" s="4" cm="1">
        <f t="array" ref="AN118">IF(Table1[[#This Row],[com_mitigation]]="",0,IF(Table1[[#This Row],[com_undefined]:[com_undefined]]=1,0,Table1[[#This Row],[o_co_financing]:[o_co_financing]]/SUM(Table1[[#This Row],[com_ghg_inventory]:[com_support_needed_and_received]])))</f>
        <v>0</v>
      </c>
      <c r="AO118" s="4" cm="1">
        <f t="array" ref="AO118">IF(Table1[[#This Row],[com_climate_change_impacts_and_adaptation]]="",0,IF(Table1[[#This Row],[com_undefined]:[com_undefined]]=1,0,Table1[[#This Row],[o_co_financing]:[o_co_financing]]/SUM(Table1[[#This Row],[com_ghg_inventory]:[com_support_needed_and_received]])))</f>
        <v>0</v>
      </c>
      <c r="AP118" s="4" cm="1">
        <f t="array" ref="AP118">IF(Table1[[#This Row],[com_support_needed_and_received]]="",0,IF(Table1[[#This Row],[com_undefined]:[com_undefined]]=1,0,Table1[[#This Row],[o_co_financing]:[o_co_financing]]/SUM(Table1[[#This Row],[com_ghg_inventory]:[com_support_needed_and_received]])))</f>
        <v>0</v>
      </c>
      <c r="AQ118" s="4">
        <f>IF(Table1[[#This Row],[com_undefined]]=1,Table1[[#This Row],[o_co_financing]],0)</f>
        <v>16714.285714285714</v>
      </c>
      <c r="AR118" s="4" t="str">
        <f>IF(Table1[[#This Row],[o_gef_funding]]=SUM(Table1[[#This Row],[ghg_inventory_gef]:[undefined_gef]]),"Good", "Problem")</f>
        <v>Good</v>
      </c>
      <c r="AS118" s="4" t="str">
        <f>IF(Table1[[#This Row],[o_co_financing]]=SUM(Table1[[#This Row],[ghg_inventory_co_finance]:[undefined_co_finance]]),"Good", "Problem")</f>
        <v>Good</v>
      </c>
    </row>
    <row r="119" spans="1:45">
      <c r="A119" s="11">
        <v>14</v>
      </c>
      <c r="B119" t="s">
        <v>38</v>
      </c>
      <c r="C119" t="str">
        <f>VLOOKUP(Table1[[#This Row],[pif_id]], Table7[#All],2,FALSE)</f>
        <v>Africa</v>
      </c>
      <c r="D119" t="str">
        <f>VLOOKUP(Table1[[#This Row],[pif_id]], Table7[#All],3,FALSE)</f>
        <v>FAO</v>
      </c>
      <c r="E119" t="str">
        <f>VLOOKUP(Table1[[#This Row],[pif_id]], Table7[#All],4,FALSE)</f>
        <v>2019</v>
      </c>
      <c r="F119" t="e">
        <f>VLOOKUP(Table1[[#This Row],[pif_id]], Table7[#All],5,FALSE)</f>
        <v>#REF!</v>
      </c>
      <c r="G119">
        <v>28</v>
      </c>
      <c r="H119" t="s">
        <v>281</v>
      </c>
      <c r="M119">
        <f>IF(SUM(Table1[[#This Row],[c_ghg_inventory]:[c_support_needed_and_received]])=0,1,"")</f>
        <v>1</v>
      </c>
      <c r="N119" s="6">
        <v>544875</v>
      </c>
      <c r="O119" s="6">
        <v>117000</v>
      </c>
      <c r="P119" s="6">
        <f>N119/SUM(Table1[[#This Row],[c_ghg_inventory]:[c_undefined]])</f>
        <v>544875</v>
      </c>
      <c r="Q119" s="6">
        <f>O119/SUM(Table1[[#This Row],[c_ghg_inventory]:[c_undefined]])</f>
        <v>117000</v>
      </c>
      <c r="R119">
        <v>116</v>
      </c>
      <c r="S119" t="s">
        <v>287</v>
      </c>
      <c r="U119">
        <v>1</v>
      </c>
      <c r="V119">
        <v>1</v>
      </c>
      <c r="X119" s="4" t="str">
        <f>IF(SUM(Table1[[#This Row],[o_ghg_inventory ]:[o_support_needed_and_received]])=0,1,"")</f>
        <v/>
      </c>
      <c r="Y119" s="10">
        <v>77839.28571428571</v>
      </c>
      <c r="Z119" s="10">
        <v>16714.285714285714</v>
      </c>
      <c r="AA119" s="5">
        <f>Table1[[#This Row],[o_gef_funding]]/SUM(Table1[[#This Row],[o_ghg_inventory ]:[o_undefined]])</f>
        <v>38919.642857142855</v>
      </c>
      <c r="AB119" s="5">
        <f>Table1[[#This Row],[o_co_financing]]/SUM(Table1[[#This Row],[o_ghg_inventory ]:[o_undefined]])</f>
        <v>8357.1428571428569</v>
      </c>
      <c r="AC119" s="4" t="str" cm="1">
        <f t="array" ref="AC119">IF(Table1[[#This Row],[o_ghg_inventory ]]="",IF(AND(Table1[[#This Row],[o_undefined]:[o_undefined]]=1,Table1[[#This Row],[c_ghg_inventory]]=1),1,""),1)</f>
        <v/>
      </c>
      <c r="AD119" s="4" cm="1">
        <f t="array" ref="AD119">IF(Table1[[#This Row],[o_mitigation ]]="",IF(AND(Table1[[#This Row],[o_undefined]:[o_undefined]]=1,Table1[[#This Row],[c_mitigation]]=1),1,""),1)</f>
        <v>1</v>
      </c>
      <c r="AE119" s="4" cm="1">
        <f t="array" ref="AE119">IF(Table1[[#This Row],[o_climate_change_impacts_and_adaptation ]]="",IF(AND(Table1[[#This Row],[o_undefined]:[o_undefined]]=1,Table1[[#This Row],[c_climate_change_impacts_and_adaptation]]=1),1,""),1)</f>
        <v>1</v>
      </c>
      <c r="AF119" s="4" t="str" cm="1">
        <f t="array" ref="AF119">IF(Table1[[#This Row],[o_support_needed_and_received]]="",IF(AND(Table1[[#This Row],[o_undefined]:[o_undefined]]=1,Table1[[#This Row],[c_support_needed_and_received]]=1),1,""),1)</f>
        <v/>
      </c>
      <c r="AG119" s="4" t="str">
        <f>IF(SUM(Table1[[#This Row],[com_ghg_inventory]:[com_support_needed_and_received]])=0,1,"")</f>
        <v/>
      </c>
      <c r="AH119" s="4" cm="1">
        <f t="array" ref="AH119">IF(Table1[[#This Row],[com_ghg_inventory]]="",0,IF(Table1[[#This Row],[com_undefined]:[com_undefined]]=1,0,Table1[[#This Row],[o_gef_funding]:[o_gef_funding]]/SUM(Table1[[#This Row],[com_ghg_inventory]:[com_support_needed_and_received]])))</f>
        <v>0</v>
      </c>
      <c r="AI119" s="4" cm="1">
        <f t="array" ref="AI119">IF(Table1[[#This Row],[com_mitigation]]="",0,IF(Table1[[#This Row],[com_undefined]:[com_undefined]]=1,0,Table1[[#This Row],[o_gef_funding]:[o_gef_funding]]/SUM(Table1[[#This Row],[com_ghg_inventory]:[com_support_needed_and_received]])))</f>
        <v>38919.642857142855</v>
      </c>
      <c r="AJ119" s="4" cm="1">
        <f t="array" ref="AJ119">IF(Table1[[#This Row],[com_climate_change_impacts_and_adaptation]]="",0,IF(Table1[[#This Row],[com_undefined]:[com_undefined]]=1,0,Table1[[#This Row],[o_gef_funding]:[o_gef_funding]]/SUM(Table1[[#This Row],[com_ghg_inventory]:[com_support_needed_and_received]])))</f>
        <v>38919.642857142855</v>
      </c>
      <c r="AK119" s="4" cm="1">
        <f t="array" ref="AK119">IF(Table1[[#This Row],[com_support_needed_and_received]]="",0,IF(Table1[[#This Row],[com_undefined]:[com_undefined]]=1,0,Table1[[#This Row],[o_gef_funding]:[o_gef_funding]]/SUM(Table1[[#This Row],[com_ghg_inventory]:[com_support_needed_and_received]])))</f>
        <v>0</v>
      </c>
      <c r="AL119" s="4">
        <f>IF(Table1[[#This Row],[com_undefined]]=1,Table1[[#This Row],[o_gef_funding]],0)</f>
        <v>0</v>
      </c>
      <c r="AM119" s="4" cm="1">
        <f t="array" ref="AM119">IF(Table1[[#This Row],[com_ghg_inventory]]="",0,IF(Table1[[#This Row],[com_undefined]:[com_undefined]]=1,0,Table1[[#This Row],[o_co_financing]:[o_co_financing]]/SUM(Table1[[#This Row],[com_ghg_inventory]:[com_support_needed_and_received]])))</f>
        <v>0</v>
      </c>
      <c r="AN119" s="4" cm="1">
        <f t="array" ref="AN119">IF(Table1[[#This Row],[com_mitigation]]="",0,IF(Table1[[#This Row],[com_undefined]:[com_undefined]]=1,0,Table1[[#This Row],[o_co_financing]:[o_co_financing]]/SUM(Table1[[#This Row],[com_ghg_inventory]:[com_support_needed_and_received]])))</f>
        <v>8357.1428571428569</v>
      </c>
      <c r="AO119" s="4" cm="1">
        <f t="array" ref="AO119">IF(Table1[[#This Row],[com_climate_change_impacts_and_adaptation]]="",0,IF(Table1[[#This Row],[com_undefined]:[com_undefined]]=1,0,Table1[[#This Row],[o_co_financing]:[o_co_financing]]/SUM(Table1[[#This Row],[com_ghg_inventory]:[com_support_needed_and_received]])))</f>
        <v>8357.1428571428569</v>
      </c>
      <c r="AP119" s="4" cm="1">
        <f t="array" ref="AP119">IF(Table1[[#This Row],[com_support_needed_and_received]]="",0,IF(Table1[[#This Row],[com_undefined]:[com_undefined]]=1,0,Table1[[#This Row],[o_co_financing]:[o_co_financing]]/SUM(Table1[[#This Row],[com_ghg_inventory]:[com_support_needed_and_received]])))</f>
        <v>0</v>
      </c>
      <c r="AQ119" s="4">
        <f>IF(Table1[[#This Row],[com_undefined]]=1,Table1[[#This Row],[o_co_financing]],0)</f>
        <v>0</v>
      </c>
      <c r="AR119" s="4" t="str">
        <f>IF(Table1[[#This Row],[o_gef_funding]]=SUM(Table1[[#This Row],[ghg_inventory_gef]:[undefined_gef]]),"Good", "Problem")</f>
        <v>Good</v>
      </c>
      <c r="AS119" s="4" t="str">
        <f>IF(Table1[[#This Row],[o_co_financing]]=SUM(Table1[[#This Row],[ghg_inventory_co_finance]:[undefined_co_finance]]),"Good", "Problem")</f>
        <v>Good</v>
      </c>
    </row>
    <row r="120" spans="1:45">
      <c r="A120" s="11">
        <v>14</v>
      </c>
      <c r="B120" t="s">
        <v>38</v>
      </c>
      <c r="C120" t="str">
        <f>VLOOKUP(Table1[[#This Row],[pif_id]], Table7[#All],2,FALSE)</f>
        <v>Africa</v>
      </c>
      <c r="D120" t="str">
        <f>VLOOKUP(Table1[[#This Row],[pif_id]], Table7[#All],3,FALSE)</f>
        <v>FAO</v>
      </c>
      <c r="E120" t="str">
        <f>VLOOKUP(Table1[[#This Row],[pif_id]], Table7[#All],4,FALSE)</f>
        <v>2019</v>
      </c>
      <c r="F120" t="e">
        <f>VLOOKUP(Table1[[#This Row],[pif_id]], Table7[#All],5,FALSE)</f>
        <v>#REF!</v>
      </c>
      <c r="G120">
        <v>28</v>
      </c>
      <c r="H120" t="s">
        <v>281</v>
      </c>
      <c r="M120">
        <f>IF(SUM(Table1[[#This Row],[c_ghg_inventory]:[c_support_needed_and_received]])=0,1,"")</f>
        <v>1</v>
      </c>
      <c r="N120" s="6">
        <v>544875</v>
      </c>
      <c r="O120" s="6">
        <v>117000</v>
      </c>
      <c r="P120" s="6">
        <f>N120/SUM(Table1[[#This Row],[c_ghg_inventory]:[c_undefined]])</f>
        <v>544875</v>
      </c>
      <c r="Q120" s="6">
        <f>O120/SUM(Table1[[#This Row],[c_ghg_inventory]:[c_undefined]])</f>
        <v>117000</v>
      </c>
      <c r="R120">
        <v>117</v>
      </c>
      <c r="S120" t="s">
        <v>288</v>
      </c>
      <c r="X120" s="4">
        <f>IF(SUM(Table1[[#This Row],[o_ghg_inventory ]:[o_support_needed_and_received]])=0,1,"")</f>
        <v>1</v>
      </c>
      <c r="Y120" s="10">
        <v>77839.28571428571</v>
      </c>
      <c r="Z120" s="10">
        <v>16714.285714285714</v>
      </c>
      <c r="AA120" s="5">
        <f>Table1[[#This Row],[o_gef_funding]]/SUM(Table1[[#This Row],[o_ghg_inventory ]:[o_undefined]])</f>
        <v>77839.28571428571</v>
      </c>
      <c r="AB120" s="5">
        <f>Table1[[#This Row],[o_co_financing]]/SUM(Table1[[#This Row],[o_ghg_inventory ]:[o_undefined]])</f>
        <v>16714.285714285714</v>
      </c>
      <c r="AC120" s="4" t="str" cm="1">
        <f t="array" ref="AC120">IF(Table1[[#This Row],[o_ghg_inventory ]]="",IF(AND(Table1[[#This Row],[o_undefined]:[o_undefined]]=1,Table1[[#This Row],[c_ghg_inventory]]=1),1,""),1)</f>
        <v/>
      </c>
      <c r="AD120" s="4" t="str" cm="1">
        <f t="array" ref="AD120">IF(Table1[[#This Row],[o_mitigation ]]="",IF(AND(Table1[[#This Row],[o_undefined]:[o_undefined]]=1,Table1[[#This Row],[c_mitigation]]=1),1,""),1)</f>
        <v/>
      </c>
      <c r="AE120" s="4" t="str" cm="1">
        <f t="array" ref="AE120">IF(Table1[[#This Row],[o_climate_change_impacts_and_adaptation ]]="",IF(AND(Table1[[#This Row],[o_undefined]:[o_undefined]]=1,Table1[[#This Row],[c_climate_change_impacts_and_adaptation]]=1),1,""),1)</f>
        <v/>
      </c>
      <c r="AF120" s="4" t="str" cm="1">
        <f t="array" ref="AF120">IF(Table1[[#This Row],[o_support_needed_and_received]]="",IF(AND(Table1[[#This Row],[o_undefined]:[o_undefined]]=1,Table1[[#This Row],[c_support_needed_and_received]]=1),1,""),1)</f>
        <v/>
      </c>
      <c r="AG120" s="4">
        <f>IF(SUM(Table1[[#This Row],[com_ghg_inventory]:[com_support_needed_and_received]])=0,1,"")</f>
        <v>1</v>
      </c>
      <c r="AH120" s="4" cm="1">
        <f t="array" ref="AH120">IF(Table1[[#This Row],[com_ghg_inventory]]="",0,IF(Table1[[#This Row],[com_undefined]:[com_undefined]]=1,0,Table1[[#This Row],[o_gef_funding]:[o_gef_funding]]/SUM(Table1[[#This Row],[com_ghg_inventory]:[com_support_needed_and_received]])))</f>
        <v>0</v>
      </c>
      <c r="AI120" s="4" cm="1">
        <f t="array" ref="AI120">IF(Table1[[#This Row],[com_mitigation]]="",0,IF(Table1[[#This Row],[com_undefined]:[com_undefined]]=1,0,Table1[[#This Row],[o_gef_funding]:[o_gef_funding]]/SUM(Table1[[#This Row],[com_ghg_inventory]:[com_support_needed_and_received]])))</f>
        <v>0</v>
      </c>
      <c r="AJ120" s="4" cm="1">
        <f t="array" ref="AJ120">IF(Table1[[#This Row],[com_climate_change_impacts_and_adaptation]]="",0,IF(Table1[[#This Row],[com_undefined]:[com_undefined]]=1,0,Table1[[#This Row],[o_gef_funding]:[o_gef_funding]]/SUM(Table1[[#This Row],[com_ghg_inventory]:[com_support_needed_and_received]])))</f>
        <v>0</v>
      </c>
      <c r="AK120" s="4" cm="1">
        <f t="array" ref="AK120">IF(Table1[[#This Row],[com_support_needed_and_received]]="",0,IF(Table1[[#This Row],[com_undefined]:[com_undefined]]=1,0,Table1[[#This Row],[o_gef_funding]:[o_gef_funding]]/SUM(Table1[[#This Row],[com_ghg_inventory]:[com_support_needed_and_received]])))</f>
        <v>0</v>
      </c>
      <c r="AL120" s="4">
        <f>IF(Table1[[#This Row],[com_undefined]]=1,Table1[[#This Row],[o_gef_funding]],0)</f>
        <v>77839.28571428571</v>
      </c>
      <c r="AM120" s="4" cm="1">
        <f t="array" ref="AM120">IF(Table1[[#This Row],[com_ghg_inventory]]="",0,IF(Table1[[#This Row],[com_undefined]:[com_undefined]]=1,0,Table1[[#This Row],[o_co_financing]:[o_co_financing]]/SUM(Table1[[#This Row],[com_ghg_inventory]:[com_support_needed_and_received]])))</f>
        <v>0</v>
      </c>
      <c r="AN120" s="4" cm="1">
        <f t="array" ref="AN120">IF(Table1[[#This Row],[com_mitigation]]="",0,IF(Table1[[#This Row],[com_undefined]:[com_undefined]]=1,0,Table1[[#This Row],[o_co_financing]:[o_co_financing]]/SUM(Table1[[#This Row],[com_ghg_inventory]:[com_support_needed_and_received]])))</f>
        <v>0</v>
      </c>
      <c r="AO120" s="4" cm="1">
        <f t="array" ref="AO120">IF(Table1[[#This Row],[com_climate_change_impacts_and_adaptation]]="",0,IF(Table1[[#This Row],[com_undefined]:[com_undefined]]=1,0,Table1[[#This Row],[o_co_financing]:[o_co_financing]]/SUM(Table1[[#This Row],[com_ghg_inventory]:[com_support_needed_and_received]])))</f>
        <v>0</v>
      </c>
      <c r="AP120" s="4" cm="1">
        <f t="array" ref="AP120">IF(Table1[[#This Row],[com_support_needed_and_received]]="",0,IF(Table1[[#This Row],[com_undefined]:[com_undefined]]=1,0,Table1[[#This Row],[o_co_financing]:[o_co_financing]]/SUM(Table1[[#This Row],[com_ghg_inventory]:[com_support_needed_and_received]])))</f>
        <v>0</v>
      </c>
      <c r="AQ120" s="4">
        <f>IF(Table1[[#This Row],[com_undefined]]=1,Table1[[#This Row],[o_co_financing]],0)</f>
        <v>16714.285714285714</v>
      </c>
      <c r="AR120" s="4" t="str">
        <f>IF(Table1[[#This Row],[o_gef_funding]]=SUM(Table1[[#This Row],[ghg_inventory_gef]:[undefined_gef]]),"Good", "Problem")</f>
        <v>Good</v>
      </c>
      <c r="AS120" s="4" t="str">
        <f>IF(Table1[[#This Row],[o_co_financing]]=SUM(Table1[[#This Row],[ghg_inventory_co_finance]:[undefined_co_finance]]),"Good", "Problem")</f>
        <v>Good</v>
      </c>
    </row>
    <row r="121" spans="1:45">
      <c r="A121" s="11">
        <v>14</v>
      </c>
      <c r="B121" t="s">
        <v>38</v>
      </c>
      <c r="C121" t="str">
        <f>VLOOKUP(Table1[[#This Row],[pif_id]], Table7[#All],2,FALSE)</f>
        <v>Africa</v>
      </c>
      <c r="D121" t="str">
        <f>VLOOKUP(Table1[[#This Row],[pif_id]], Table7[#All],3,FALSE)</f>
        <v>FAO</v>
      </c>
      <c r="E121" t="str">
        <f>VLOOKUP(Table1[[#This Row],[pif_id]], Table7[#All],4,FALSE)</f>
        <v>2019</v>
      </c>
      <c r="F121" t="e">
        <f>VLOOKUP(Table1[[#This Row],[pif_id]], Table7[#All],5,FALSE)</f>
        <v>#REF!</v>
      </c>
      <c r="G121">
        <v>29</v>
      </c>
      <c r="H121" t="s">
        <v>289</v>
      </c>
      <c r="I121">
        <v>1</v>
      </c>
      <c r="J121">
        <v>1</v>
      </c>
      <c r="M121" t="str">
        <f>IF(SUM(Table1[[#This Row],[c_ghg_inventory]:[c_support_needed_and_received]])=0,1,"")</f>
        <v/>
      </c>
      <c r="N121" s="6">
        <v>330000</v>
      </c>
      <c r="O121" s="6">
        <v>65000</v>
      </c>
      <c r="P121" s="6">
        <f>N121/SUM(Table1[[#This Row],[c_ghg_inventory]:[c_undefined]])</f>
        <v>165000</v>
      </c>
      <c r="Q121" s="6">
        <f>O121/SUM(Table1[[#This Row],[c_ghg_inventory]:[c_undefined]])</f>
        <v>32500</v>
      </c>
      <c r="R121">
        <v>118</v>
      </c>
      <c r="S121" t="s">
        <v>290</v>
      </c>
      <c r="U121">
        <v>1</v>
      </c>
      <c r="X121" s="4" t="str">
        <f>IF(SUM(Table1[[#This Row],[o_ghg_inventory ]:[o_support_needed_and_received]])=0,1,"")</f>
        <v/>
      </c>
      <c r="Y121" s="10">
        <v>110000</v>
      </c>
      <c r="Z121" s="10">
        <v>21666.666666666668</v>
      </c>
      <c r="AA121" s="5">
        <f>Table1[[#This Row],[o_gef_funding]]/SUM(Table1[[#This Row],[o_ghg_inventory ]:[o_undefined]])</f>
        <v>110000</v>
      </c>
      <c r="AB121" s="5">
        <f>Table1[[#This Row],[o_co_financing]]/SUM(Table1[[#This Row],[o_ghg_inventory ]:[o_undefined]])</f>
        <v>21666.666666666668</v>
      </c>
      <c r="AC121" s="4" t="str" cm="1">
        <f t="array" ref="AC121">IF(Table1[[#This Row],[o_ghg_inventory ]]="",IF(AND(Table1[[#This Row],[o_undefined]:[o_undefined]]=1,Table1[[#This Row],[c_ghg_inventory]]=1),1,""),1)</f>
        <v/>
      </c>
      <c r="AD121" s="4" cm="1">
        <f t="array" ref="AD121">IF(Table1[[#This Row],[o_mitigation ]]="",IF(AND(Table1[[#This Row],[o_undefined]:[o_undefined]]=1,Table1[[#This Row],[c_mitigation]]=1),1,""),1)</f>
        <v>1</v>
      </c>
      <c r="AE121" s="4" t="str" cm="1">
        <f t="array" ref="AE121">IF(Table1[[#This Row],[o_climate_change_impacts_and_adaptation ]]="",IF(AND(Table1[[#This Row],[o_undefined]:[o_undefined]]=1,Table1[[#This Row],[c_climate_change_impacts_and_adaptation]]=1),1,""),1)</f>
        <v/>
      </c>
      <c r="AF121" s="4" t="str" cm="1">
        <f t="array" ref="AF121">IF(Table1[[#This Row],[o_support_needed_and_received]]="",IF(AND(Table1[[#This Row],[o_undefined]:[o_undefined]]=1,Table1[[#This Row],[c_support_needed_and_received]]=1),1,""),1)</f>
        <v/>
      </c>
      <c r="AG121" s="4" t="str">
        <f>IF(SUM(Table1[[#This Row],[com_ghg_inventory]:[com_support_needed_and_received]])=0,1,"")</f>
        <v/>
      </c>
      <c r="AH121" s="4" cm="1">
        <f t="array" ref="AH121">IF(Table1[[#This Row],[com_ghg_inventory]]="",0,IF(Table1[[#This Row],[com_undefined]:[com_undefined]]=1,0,Table1[[#This Row],[o_gef_funding]:[o_gef_funding]]/SUM(Table1[[#This Row],[com_ghg_inventory]:[com_support_needed_and_received]])))</f>
        <v>0</v>
      </c>
      <c r="AI121" s="4" cm="1">
        <f t="array" ref="AI121">IF(Table1[[#This Row],[com_mitigation]]="",0,IF(Table1[[#This Row],[com_undefined]:[com_undefined]]=1,0,Table1[[#This Row],[o_gef_funding]:[o_gef_funding]]/SUM(Table1[[#This Row],[com_ghg_inventory]:[com_support_needed_and_received]])))</f>
        <v>110000</v>
      </c>
      <c r="AJ121" s="4" cm="1">
        <f t="array" ref="AJ121">IF(Table1[[#This Row],[com_climate_change_impacts_and_adaptation]]="",0,IF(Table1[[#This Row],[com_undefined]:[com_undefined]]=1,0,Table1[[#This Row],[o_gef_funding]:[o_gef_funding]]/SUM(Table1[[#This Row],[com_ghg_inventory]:[com_support_needed_and_received]])))</f>
        <v>0</v>
      </c>
      <c r="AK121" s="4" cm="1">
        <f t="array" ref="AK121">IF(Table1[[#This Row],[com_support_needed_and_received]]="",0,IF(Table1[[#This Row],[com_undefined]:[com_undefined]]=1,0,Table1[[#This Row],[o_gef_funding]:[o_gef_funding]]/SUM(Table1[[#This Row],[com_ghg_inventory]:[com_support_needed_and_received]])))</f>
        <v>0</v>
      </c>
      <c r="AL121" s="4">
        <f>IF(Table1[[#This Row],[com_undefined]]=1,Table1[[#This Row],[o_gef_funding]],0)</f>
        <v>0</v>
      </c>
      <c r="AM121" s="4" cm="1">
        <f t="array" ref="AM121">IF(Table1[[#This Row],[com_ghg_inventory]]="",0,IF(Table1[[#This Row],[com_undefined]:[com_undefined]]=1,0,Table1[[#This Row],[o_co_financing]:[o_co_financing]]/SUM(Table1[[#This Row],[com_ghg_inventory]:[com_support_needed_and_received]])))</f>
        <v>0</v>
      </c>
      <c r="AN121" s="4" cm="1">
        <f t="array" ref="AN121">IF(Table1[[#This Row],[com_mitigation]]="",0,IF(Table1[[#This Row],[com_undefined]:[com_undefined]]=1,0,Table1[[#This Row],[o_co_financing]:[o_co_financing]]/SUM(Table1[[#This Row],[com_ghg_inventory]:[com_support_needed_and_received]])))</f>
        <v>21666.666666666668</v>
      </c>
      <c r="AO121" s="4" cm="1">
        <f t="array" ref="AO121">IF(Table1[[#This Row],[com_climate_change_impacts_and_adaptation]]="",0,IF(Table1[[#This Row],[com_undefined]:[com_undefined]]=1,0,Table1[[#This Row],[o_co_financing]:[o_co_financing]]/SUM(Table1[[#This Row],[com_ghg_inventory]:[com_support_needed_and_received]])))</f>
        <v>0</v>
      </c>
      <c r="AP121" s="4" cm="1">
        <f t="array" ref="AP121">IF(Table1[[#This Row],[com_support_needed_and_received]]="",0,IF(Table1[[#This Row],[com_undefined]:[com_undefined]]=1,0,Table1[[#This Row],[o_co_financing]:[o_co_financing]]/SUM(Table1[[#This Row],[com_ghg_inventory]:[com_support_needed_and_received]])))</f>
        <v>0</v>
      </c>
      <c r="AQ121" s="4">
        <f>IF(Table1[[#This Row],[com_undefined]]=1,Table1[[#This Row],[o_co_financing]],0)</f>
        <v>0</v>
      </c>
      <c r="AR121" s="4" t="str">
        <f>IF(Table1[[#This Row],[o_gef_funding]]=SUM(Table1[[#This Row],[ghg_inventory_gef]:[undefined_gef]]),"Good", "Problem")</f>
        <v>Good</v>
      </c>
      <c r="AS121" s="4" t="str">
        <f>IF(Table1[[#This Row],[o_co_financing]]=SUM(Table1[[#This Row],[ghg_inventory_co_finance]:[undefined_co_finance]]),"Good", "Problem")</f>
        <v>Good</v>
      </c>
    </row>
    <row r="122" spans="1:45">
      <c r="A122" s="11">
        <v>14</v>
      </c>
      <c r="B122" t="s">
        <v>38</v>
      </c>
      <c r="C122" t="str">
        <f>VLOOKUP(Table1[[#This Row],[pif_id]], Table7[#All],2,FALSE)</f>
        <v>Africa</v>
      </c>
      <c r="D122" t="str">
        <f>VLOOKUP(Table1[[#This Row],[pif_id]], Table7[#All],3,FALSE)</f>
        <v>FAO</v>
      </c>
      <c r="E122" t="str">
        <f>VLOOKUP(Table1[[#This Row],[pif_id]], Table7[#All],4,FALSE)</f>
        <v>2019</v>
      </c>
      <c r="F122" t="e">
        <f>VLOOKUP(Table1[[#This Row],[pif_id]], Table7[#All],5,FALSE)</f>
        <v>#REF!</v>
      </c>
      <c r="G122">
        <v>29</v>
      </c>
      <c r="H122" t="s">
        <v>289</v>
      </c>
      <c r="I122">
        <v>1</v>
      </c>
      <c r="J122">
        <v>1</v>
      </c>
      <c r="M122" t="str">
        <f>IF(SUM(Table1[[#This Row],[c_ghg_inventory]:[c_support_needed_and_received]])=0,1,"")</f>
        <v/>
      </c>
      <c r="N122" s="6">
        <v>330000</v>
      </c>
      <c r="O122" s="6">
        <v>65000</v>
      </c>
      <c r="P122" s="6">
        <f>N122/SUM(Table1[[#This Row],[c_ghg_inventory]:[c_undefined]])</f>
        <v>165000</v>
      </c>
      <c r="Q122" s="6">
        <f>O122/SUM(Table1[[#This Row],[c_ghg_inventory]:[c_undefined]])</f>
        <v>32500</v>
      </c>
      <c r="R122">
        <v>119</v>
      </c>
      <c r="S122" t="s">
        <v>291</v>
      </c>
      <c r="T122">
        <v>1</v>
      </c>
      <c r="X122" s="4" t="str">
        <f>IF(SUM(Table1[[#This Row],[o_ghg_inventory ]:[o_support_needed_and_received]])=0,1,"")</f>
        <v/>
      </c>
      <c r="Y122" s="10">
        <v>110000</v>
      </c>
      <c r="Z122" s="10">
        <v>21666.666666666668</v>
      </c>
      <c r="AA122" s="5">
        <f>Table1[[#This Row],[o_gef_funding]]/SUM(Table1[[#This Row],[o_ghg_inventory ]:[o_undefined]])</f>
        <v>110000</v>
      </c>
      <c r="AB122" s="5">
        <f>Table1[[#This Row],[o_co_financing]]/SUM(Table1[[#This Row],[o_ghg_inventory ]:[o_undefined]])</f>
        <v>21666.666666666668</v>
      </c>
      <c r="AC122" s="4" cm="1">
        <f t="array" ref="AC122">IF(Table1[[#This Row],[o_ghg_inventory ]]="",IF(AND(Table1[[#This Row],[o_undefined]:[o_undefined]]=1,Table1[[#This Row],[c_ghg_inventory]]=1),1,""),1)</f>
        <v>1</v>
      </c>
      <c r="AD122" s="4" t="str" cm="1">
        <f t="array" ref="AD122">IF(Table1[[#This Row],[o_mitigation ]]="",IF(AND(Table1[[#This Row],[o_undefined]:[o_undefined]]=1,Table1[[#This Row],[c_mitigation]]=1),1,""),1)</f>
        <v/>
      </c>
      <c r="AE122" s="4" t="str" cm="1">
        <f t="array" ref="AE122">IF(Table1[[#This Row],[o_climate_change_impacts_and_adaptation ]]="",IF(AND(Table1[[#This Row],[o_undefined]:[o_undefined]]=1,Table1[[#This Row],[c_climate_change_impacts_and_adaptation]]=1),1,""),1)</f>
        <v/>
      </c>
      <c r="AF122" s="4" t="str" cm="1">
        <f t="array" ref="AF122">IF(Table1[[#This Row],[o_support_needed_and_received]]="",IF(AND(Table1[[#This Row],[o_undefined]:[o_undefined]]=1,Table1[[#This Row],[c_support_needed_and_received]]=1),1,""),1)</f>
        <v/>
      </c>
      <c r="AG122" s="4" t="str">
        <f>IF(SUM(Table1[[#This Row],[com_ghg_inventory]:[com_support_needed_and_received]])=0,1,"")</f>
        <v/>
      </c>
      <c r="AH122" s="4" cm="1">
        <f t="array" ref="AH122">IF(Table1[[#This Row],[com_ghg_inventory]]="",0,IF(Table1[[#This Row],[com_undefined]:[com_undefined]]=1,0,Table1[[#This Row],[o_gef_funding]:[o_gef_funding]]/SUM(Table1[[#This Row],[com_ghg_inventory]:[com_support_needed_and_received]])))</f>
        <v>110000</v>
      </c>
      <c r="AI122" s="4" cm="1">
        <f t="array" ref="AI122">IF(Table1[[#This Row],[com_mitigation]]="",0,IF(Table1[[#This Row],[com_undefined]:[com_undefined]]=1,0,Table1[[#This Row],[o_gef_funding]:[o_gef_funding]]/SUM(Table1[[#This Row],[com_ghg_inventory]:[com_support_needed_and_received]])))</f>
        <v>0</v>
      </c>
      <c r="AJ122" s="4" cm="1">
        <f t="array" ref="AJ122">IF(Table1[[#This Row],[com_climate_change_impacts_and_adaptation]]="",0,IF(Table1[[#This Row],[com_undefined]:[com_undefined]]=1,0,Table1[[#This Row],[o_gef_funding]:[o_gef_funding]]/SUM(Table1[[#This Row],[com_ghg_inventory]:[com_support_needed_and_received]])))</f>
        <v>0</v>
      </c>
      <c r="AK122" s="4" cm="1">
        <f t="array" ref="AK122">IF(Table1[[#This Row],[com_support_needed_and_received]]="",0,IF(Table1[[#This Row],[com_undefined]:[com_undefined]]=1,0,Table1[[#This Row],[o_gef_funding]:[o_gef_funding]]/SUM(Table1[[#This Row],[com_ghg_inventory]:[com_support_needed_and_received]])))</f>
        <v>0</v>
      </c>
      <c r="AL122" s="4">
        <f>IF(Table1[[#This Row],[com_undefined]]=1,Table1[[#This Row],[o_gef_funding]],0)</f>
        <v>0</v>
      </c>
      <c r="AM122" s="4" cm="1">
        <f t="array" ref="AM122">IF(Table1[[#This Row],[com_ghg_inventory]]="",0,IF(Table1[[#This Row],[com_undefined]:[com_undefined]]=1,0,Table1[[#This Row],[o_co_financing]:[o_co_financing]]/SUM(Table1[[#This Row],[com_ghg_inventory]:[com_support_needed_and_received]])))</f>
        <v>21666.666666666668</v>
      </c>
      <c r="AN122" s="4" cm="1">
        <f t="array" ref="AN122">IF(Table1[[#This Row],[com_mitigation]]="",0,IF(Table1[[#This Row],[com_undefined]:[com_undefined]]=1,0,Table1[[#This Row],[o_co_financing]:[o_co_financing]]/SUM(Table1[[#This Row],[com_ghg_inventory]:[com_support_needed_and_received]])))</f>
        <v>0</v>
      </c>
      <c r="AO122" s="4" cm="1">
        <f t="array" ref="AO122">IF(Table1[[#This Row],[com_climate_change_impacts_and_adaptation]]="",0,IF(Table1[[#This Row],[com_undefined]:[com_undefined]]=1,0,Table1[[#This Row],[o_co_financing]:[o_co_financing]]/SUM(Table1[[#This Row],[com_ghg_inventory]:[com_support_needed_and_received]])))</f>
        <v>0</v>
      </c>
      <c r="AP122" s="4" cm="1">
        <f t="array" ref="AP122">IF(Table1[[#This Row],[com_support_needed_and_received]]="",0,IF(Table1[[#This Row],[com_undefined]:[com_undefined]]=1,0,Table1[[#This Row],[o_co_financing]:[o_co_financing]]/SUM(Table1[[#This Row],[com_ghg_inventory]:[com_support_needed_and_received]])))</f>
        <v>0</v>
      </c>
      <c r="AQ122" s="4">
        <f>IF(Table1[[#This Row],[com_undefined]]=1,Table1[[#This Row],[o_co_financing]],0)</f>
        <v>0</v>
      </c>
      <c r="AR122" s="4" t="str">
        <f>IF(Table1[[#This Row],[o_gef_funding]]=SUM(Table1[[#This Row],[ghg_inventory_gef]:[undefined_gef]]),"Good", "Problem")</f>
        <v>Good</v>
      </c>
      <c r="AS122" s="4" t="str">
        <f>IF(Table1[[#This Row],[o_co_financing]]=SUM(Table1[[#This Row],[ghg_inventory_co_finance]:[undefined_co_finance]]),"Good", "Problem")</f>
        <v>Good</v>
      </c>
    </row>
    <row r="123" spans="1:45">
      <c r="A123" s="11">
        <v>14</v>
      </c>
      <c r="B123" t="s">
        <v>38</v>
      </c>
      <c r="C123" t="str">
        <f>VLOOKUP(Table1[[#This Row],[pif_id]], Table7[#All],2,FALSE)</f>
        <v>Africa</v>
      </c>
      <c r="D123" t="str">
        <f>VLOOKUP(Table1[[#This Row],[pif_id]], Table7[#All],3,FALSE)</f>
        <v>FAO</v>
      </c>
      <c r="E123" t="str">
        <f>VLOOKUP(Table1[[#This Row],[pif_id]], Table7[#All],4,FALSE)</f>
        <v>2019</v>
      </c>
      <c r="F123" t="e">
        <f>VLOOKUP(Table1[[#This Row],[pif_id]], Table7[#All],5,FALSE)</f>
        <v>#REF!</v>
      </c>
      <c r="G123">
        <v>29</v>
      </c>
      <c r="H123" t="s">
        <v>289</v>
      </c>
      <c r="I123">
        <v>1</v>
      </c>
      <c r="J123">
        <v>1</v>
      </c>
      <c r="M123" t="str">
        <f>IF(SUM(Table1[[#This Row],[c_ghg_inventory]:[c_support_needed_and_received]])=0,1,"")</f>
        <v/>
      </c>
      <c r="N123" s="6">
        <v>330000</v>
      </c>
      <c r="O123" s="6">
        <v>65000</v>
      </c>
      <c r="P123" s="6">
        <f>N123/SUM(Table1[[#This Row],[c_ghg_inventory]:[c_undefined]])</f>
        <v>165000</v>
      </c>
      <c r="Q123" s="6">
        <f>O123/SUM(Table1[[#This Row],[c_ghg_inventory]:[c_undefined]])</f>
        <v>32500</v>
      </c>
      <c r="R123">
        <v>120</v>
      </c>
      <c r="S123" t="s">
        <v>292</v>
      </c>
      <c r="T123">
        <v>1</v>
      </c>
      <c r="X123" s="4" t="str">
        <f>IF(SUM(Table1[[#This Row],[o_ghg_inventory ]:[o_support_needed_and_received]])=0,1,"")</f>
        <v/>
      </c>
      <c r="Y123" s="10">
        <v>110000</v>
      </c>
      <c r="Z123" s="10">
        <v>21666.666666666668</v>
      </c>
      <c r="AA123" s="5">
        <f>Table1[[#This Row],[o_gef_funding]]/SUM(Table1[[#This Row],[o_ghg_inventory ]:[o_undefined]])</f>
        <v>110000</v>
      </c>
      <c r="AB123" s="5">
        <f>Table1[[#This Row],[o_co_financing]]/SUM(Table1[[#This Row],[o_ghg_inventory ]:[o_undefined]])</f>
        <v>21666.666666666668</v>
      </c>
      <c r="AC123" s="4" cm="1">
        <f t="array" ref="AC123">IF(Table1[[#This Row],[o_ghg_inventory ]]="",IF(AND(Table1[[#This Row],[o_undefined]:[o_undefined]]=1,Table1[[#This Row],[c_ghg_inventory]]=1),1,""),1)</f>
        <v>1</v>
      </c>
      <c r="AD123" s="4" t="str" cm="1">
        <f t="array" ref="AD123">IF(Table1[[#This Row],[o_mitigation ]]="",IF(AND(Table1[[#This Row],[o_undefined]:[o_undefined]]=1,Table1[[#This Row],[c_mitigation]]=1),1,""),1)</f>
        <v/>
      </c>
      <c r="AE123" s="4" t="str" cm="1">
        <f t="array" ref="AE123">IF(Table1[[#This Row],[o_climate_change_impacts_and_adaptation ]]="",IF(AND(Table1[[#This Row],[o_undefined]:[o_undefined]]=1,Table1[[#This Row],[c_climate_change_impacts_and_adaptation]]=1),1,""),1)</f>
        <v/>
      </c>
      <c r="AF123" s="4" t="str" cm="1">
        <f t="array" ref="AF123">IF(Table1[[#This Row],[o_support_needed_and_received]]="",IF(AND(Table1[[#This Row],[o_undefined]:[o_undefined]]=1,Table1[[#This Row],[c_support_needed_and_received]]=1),1,""),1)</f>
        <v/>
      </c>
      <c r="AG123" s="4" t="str">
        <f>IF(SUM(Table1[[#This Row],[com_ghg_inventory]:[com_support_needed_and_received]])=0,1,"")</f>
        <v/>
      </c>
      <c r="AH123" s="4" cm="1">
        <f t="array" ref="AH123">IF(Table1[[#This Row],[com_ghg_inventory]]="",0,IF(Table1[[#This Row],[com_undefined]:[com_undefined]]=1,0,Table1[[#This Row],[o_gef_funding]:[o_gef_funding]]/SUM(Table1[[#This Row],[com_ghg_inventory]:[com_support_needed_and_received]])))</f>
        <v>110000</v>
      </c>
      <c r="AI123" s="4" cm="1">
        <f t="array" ref="AI123">IF(Table1[[#This Row],[com_mitigation]]="",0,IF(Table1[[#This Row],[com_undefined]:[com_undefined]]=1,0,Table1[[#This Row],[o_gef_funding]:[o_gef_funding]]/SUM(Table1[[#This Row],[com_ghg_inventory]:[com_support_needed_and_received]])))</f>
        <v>0</v>
      </c>
      <c r="AJ123" s="4" cm="1">
        <f t="array" ref="AJ123">IF(Table1[[#This Row],[com_climate_change_impacts_and_adaptation]]="",0,IF(Table1[[#This Row],[com_undefined]:[com_undefined]]=1,0,Table1[[#This Row],[o_gef_funding]:[o_gef_funding]]/SUM(Table1[[#This Row],[com_ghg_inventory]:[com_support_needed_and_received]])))</f>
        <v>0</v>
      </c>
      <c r="AK123" s="4" cm="1">
        <f t="array" ref="AK123">IF(Table1[[#This Row],[com_support_needed_and_received]]="",0,IF(Table1[[#This Row],[com_undefined]:[com_undefined]]=1,0,Table1[[#This Row],[o_gef_funding]:[o_gef_funding]]/SUM(Table1[[#This Row],[com_ghg_inventory]:[com_support_needed_and_received]])))</f>
        <v>0</v>
      </c>
      <c r="AL123" s="4">
        <f>IF(Table1[[#This Row],[com_undefined]]=1,Table1[[#This Row],[o_gef_funding]],0)</f>
        <v>0</v>
      </c>
      <c r="AM123" s="4" cm="1">
        <f t="array" ref="AM123">IF(Table1[[#This Row],[com_ghg_inventory]]="",0,IF(Table1[[#This Row],[com_undefined]:[com_undefined]]=1,0,Table1[[#This Row],[o_co_financing]:[o_co_financing]]/SUM(Table1[[#This Row],[com_ghg_inventory]:[com_support_needed_and_received]])))</f>
        <v>21666.666666666668</v>
      </c>
      <c r="AN123" s="4" cm="1">
        <f t="array" ref="AN123">IF(Table1[[#This Row],[com_mitigation]]="",0,IF(Table1[[#This Row],[com_undefined]:[com_undefined]]=1,0,Table1[[#This Row],[o_co_financing]:[o_co_financing]]/SUM(Table1[[#This Row],[com_ghg_inventory]:[com_support_needed_and_received]])))</f>
        <v>0</v>
      </c>
      <c r="AO123" s="4" cm="1">
        <f t="array" ref="AO123">IF(Table1[[#This Row],[com_climate_change_impacts_and_adaptation]]="",0,IF(Table1[[#This Row],[com_undefined]:[com_undefined]]=1,0,Table1[[#This Row],[o_co_financing]:[o_co_financing]]/SUM(Table1[[#This Row],[com_ghg_inventory]:[com_support_needed_and_received]])))</f>
        <v>0</v>
      </c>
      <c r="AP123" s="4" cm="1">
        <f t="array" ref="AP123">IF(Table1[[#This Row],[com_support_needed_and_received]]="",0,IF(Table1[[#This Row],[com_undefined]:[com_undefined]]=1,0,Table1[[#This Row],[o_co_financing]:[o_co_financing]]/SUM(Table1[[#This Row],[com_ghg_inventory]:[com_support_needed_and_received]])))</f>
        <v>0</v>
      </c>
      <c r="AQ123" s="4">
        <f>IF(Table1[[#This Row],[com_undefined]]=1,Table1[[#This Row],[o_co_financing]],0)</f>
        <v>0</v>
      </c>
      <c r="AR123" s="4" t="str">
        <f>IF(Table1[[#This Row],[o_gef_funding]]=SUM(Table1[[#This Row],[ghg_inventory_gef]:[undefined_gef]]),"Good", "Problem")</f>
        <v>Good</v>
      </c>
      <c r="AS123" s="4" t="str">
        <f>IF(Table1[[#This Row],[o_co_financing]]=SUM(Table1[[#This Row],[ghg_inventory_co_finance]:[undefined_co_finance]]),"Good", "Problem")</f>
        <v>Good</v>
      </c>
    </row>
    <row r="124" spans="1:45">
      <c r="A124" s="11">
        <v>14</v>
      </c>
      <c r="B124" t="s">
        <v>38</v>
      </c>
      <c r="C124" t="str">
        <f>VLOOKUP(Table1[[#This Row],[pif_id]], Table7[#All],2,FALSE)</f>
        <v>Africa</v>
      </c>
      <c r="D124" t="str">
        <f>VLOOKUP(Table1[[#This Row],[pif_id]], Table7[#All],3,FALSE)</f>
        <v>FAO</v>
      </c>
      <c r="E124" t="str">
        <f>VLOOKUP(Table1[[#This Row],[pif_id]], Table7[#All],4,FALSE)</f>
        <v>2019</v>
      </c>
      <c r="F124" t="e">
        <f>VLOOKUP(Table1[[#This Row],[pif_id]], Table7[#All],5,FALSE)</f>
        <v>#REF!</v>
      </c>
      <c r="G124">
        <v>30</v>
      </c>
      <c r="H124" t="s">
        <v>293</v>
      </c>
      <c r="K124">
        <v>1</v>
      </c>
      <c r="M124" t="str">
        <f>IF(SUM(Table1[[#This Row],[c_ghg_inventory]:[c_support_needed_and_received]])=0,1,"")</f>
        <v/>
      </c>
      <c r="N124" s="6">
        <v>325000</v>
      </c>
      <c r="O124" s="6">
        <v>78000</v>
      </c>
      <c r="P124" s="6">
        <f>N124/SUM(Table1[[#This Row],[c_ghg_inventory]:[c_undefined]])</f>
        <v>325000</v>
      </c>
      <c r="Q124" s="6">
        <f>O124/SUM(Table1[[#This Row],[c_ghg_inventory]:[c_undefined]])</f>
        <v>78000</v>
      </c>
      <c r="R124">
        <v>121</v>
      </c>
      <c r="S124" t="s">
        <v>294</v>
      </c>
      <c r="V124">
        <v>1</v>
      </c>
      <c r="X124" s="4" t="str">
        <f>IF(SUM(Table1[[#This Row],[o_ghg_inventory ]:[o_support_needed_and_received]])=0,1,"")</f>
        <v/>
      </c>
      <c r="Y124" s="10">
        <v>108333.33333333333</v>
      </c>
      <c r="Z124" s="10">
        <v>26000</v>
      </c>
      <c r="AA124" s="5">
        <f>Table1[[#This Row],[o_gef_funding]]/SUM(Table1[[#This Row],[o_ghg_inventory ]:[o_undefined]])</f>
        <v>108333.33333333333</v>
      </c>
      <c r="AB124" s="5">
        <f>Table1[[#This Row],[o_co_financing]]/SUM(Table1[[#This Row],[o_ghg_inventory ]:[o_undefined]])</f>
        <v>26000</v>
      </c>
      <c r="AC124" s="4" t="str" cm="1">
        <f t="array" ref="AC124">IF(Table1[[#This Row],[o_ghg_inventory ]]="",IF(AND(Table1[[#This Row],[o_undefined]:[o_undefined]]=1,Table1[[#This Row],[c_ghg_inventory]]=1),1,""),1)</f>
        <v/>
      </c>
      <c r="AD124" s="4" t="str" cm="1">
        <f t="array" ref="AD124">IF(Table1[[#This Row],[o_mitigation ]]="",IF(AND(Table1[[#This Row],[o_undefined]:[o_undefined]]=1,Table1[[#This Row],[c_mitigation]]=1),1,""),1)</f>
        <v/>
      </c>
      <c r="AE124" s="4" cm="1">
        <f t="array" ref="AE124">IF(Table1[[#This Row],[o_climate_change_impacts_and_adaptation ]]="",IF(AND(Table1[[#This Row],[o_undefined]:[o_undefined]]=1,Table1[[#This Row],[c_climate_change_impacts_and_adaptation]]=1),1,""),1)</f>
        <v>1</v>
      </c>
      <c r="AF124" s="4" t="str" cm="1">
        <f t="array" ref="AF124">IF(Table1[[#This Row],[o_support_needed_and_received]]="",IF(AND(Table1[[#This Row],[o_undefined]:[o_undefined]]=1,Table1[[#This Row],[c_support_needed_and_received]]=1),1,""),1)</f>
        <v/>
      </c>
      <c r="AG124" s="4" t="str">
        <f>IF(SUM(Table1[[#This Row],[com_ghg_inventory]:[com_support_needed_and_received]])=0,1,"")</f>
        <v/>
      </c>
      <c r="AH124" s="4" cm="1">
        <f t="array" ref="AH124">IF(Table1[[#This Row],[com_ghg_inventory]]="",0,IF(Table1[[#This Row],[com_undefined]:[com_undefined]]=1,0,Table1[[#This Row],[o_gef_funding]:[o_gef_funding]]/SUM(Table1[[#This Row],[com_ghg_inventory]:[com_support_needed_and_received]])))</f>
        <v>0</v>
      </c>
      <c r="AI124" s="4" cm="1">
        <f t="array" ref="AI124">IF(Table1[[#This Row],[com_mitigation]]="",0,IF(Table1[[#This Row],[com_undefined]:[com_undefined]]=1,0,Table1[[#This Row],[o_gef_funding]:[o_gef_funding]]/SUM(Table1[[#This Row],[com_ghg_inventory]:[com_support_needed_and_received]])))</f>
        <v>0</v>
      </c>
      <c r="AJ124" s="4" cm="1">
        <f t="array" ref="AJ124">IF(Table1[[#This Row],[com_climate_change_impacts_and_adaptation]]="",0,IF(Table1[[#This Row],[com_undefined]:[com_undefined]]=1,0,Table1[[#This Row],[o_gef_funding]:[o_gef_funding]]/SUM(Table1[[#This Row],[com_ghg_inventory]:[com_support_needed_and_received]])))</f>
        <v>108333.33333333333</v>
      </c>
      <c r="AK124" s="4" cm="1">
        <f t="array" ref="AK124">IF(Table1[[#This Row],[com_support_needed_and_received]]="",0,IF(Table1[[#This Row],[com_undefined]:[com_undefined]]=1,0,Table1[[#This Row],[o_gef_funding]:[o_gef_funding]]/SUM(Table1[[#This Row],[com_ghg_inventory]:[com_support_needed_and_received]])))</f>
        <v>0</v>
      </c>
      <c r="AL124" s="4">
        <f>IF(Table1[[#This Row],[com_undefined]]=1,Table1[[#This Row],[o_gef_funding]],0)</f>
        <v>0</v>
      </c>
      <c r="AM124" s="4" cm="1">
        <f t="array" ref="AM124">IF(Table1[[#This Row],[com_ghg_inventory]]="",0,IF(Table1[[#This Row],[com_undefined]:[com_undefined]]=1,0,Table1[[#This Row],[o_co_financing]:[o_co_financing]]/SUM(Table1[[#This Row],[com_ghg_inventory]:[com_support_needed_and_received]])))</f>
        <v>0</v>
      </c>
      <c r="AN124" s="4" cm="1">
        <f t="array" ref="AN124">IF(Table1[[#This Row],[com_mitigation]]="",0,IF(Table1[[#This Row],[com_undefined]:[com_undefined]]=1,0,Table1[[#This Row],[o_co_financing]:[o_co_financing]]/SUM(Table1[[#This Row],[com_ghg_inventory]:[com_support_needed_and_received]])))</f>
        <v>0</v>
      </c>
      <c r="AO124" s="4" cm="1">
        <f t="array" ref="AO124">IF(Table1[[#This Row],[com_climate_change_impacts_and_adaptation]]="",0,IF(Table1[[#This Row],[com_undefined]:[com_undefined]]=1,0,Table1[[#This Row],[o_co_financing]:[o_co_financing]]/SUM(Table1[[#This Row],[com_ghg_inventory]:[com_support_needed_and_received]])))</f>
        <v>26000</v>
      </c>
      <c r="AP124" s="4" cm="1">
        <f t="array" ref="AP124">IF(Table1[[#This Row],[com_support_needed_and_received]]="",0,IF(Table1[[#This Row],[com_undefined]:[com_undefined]]=1,0,Table1[[#This Row],[o_co_financing]:[o_co_financing]]/SUM(Table1[[#This Row],[com_ghg_inventory]:[com_support_needed_and_received]])))</f>
        <v>0</v>
      </c>
      <c r="AQ124" s="4">
        <f>IF(Table1[[#This Row],[com_undefined]]=1,Table1[[#This Row],[o_co_financing]],0)</f>
        <v>0</v>
      </c>
      <c r="AR124" s="4" t="str">
        <f>IF(Table1[[#This Row],[o_gef_funding]]=SUM(Table1[[#This Row],[ghg_inventory_gef]:[undefined_gef]]),"Good", "Problem")</f>
        <v>Good</v>
      </c>
      <c r="AS124" s="4" t="str">
        <f>IF(Table1[[#This Row],[o_co_financing]]=SUM(Table1[[#This Row],[ghg_inventory_co_finance]:[undefined_co_finance]]),"Good", "Problem")</f>
        <v>Good</v>
      </c>
    </row>
    <row r="125" spans="1:45">
      <c r="A125" s="11">
        <v>14</v>
      </c>
      <c r="B125" t="s">
        <v>38</v>
      </c>
      <c r="C125" t="str">
        <f>VLOOKUP(Table1[[#This Row],[pif_id]], Table7[#All],2,FALSE)</f>
        <v>Africa</v>
      </c>
      <c r="D125" t="str">
        <f>VLOOKUP(Table1[[#This Row],[pif_id]], Table7[#All],3,FALSE)</f>
        <v>FAO</v>
      </c>
      <c r="E125" t="str">
        <f>VLOOKUP(Table1[[#This Row],[pif_id]], Table7[#All],4,FALSE)</f>
        <v>2019</v>
      </c>
      <c r="F125" t="e">
        <f>VLOOKUP(Table1[[#This Row],[pif_id]], Table7[#All],5,FALSE)</f>
        <v>#REF!</v>
      </c>
      <c r="G125">
        <v>30</v>
      </c>
      <c r="H125" t="s">
        <v>293</v>
      </c>
      <c r="K125">
        <v>1</v>
      </c>
      <c r="M125" t="str">
        <f>IF(SUM(Table1[[#This Row],[c_ghg_inventory]:[c_support_needed_and_received]])=0,1,"")</f>
        <v/>
      </c>
      <c r="N125" s="6">
        <v>325000</v>
      </c>
      <c r="O125" s="6">
        <v>78000</v>
      </c>
      <c r="P125" s="6">
        <f>N125/SUM(Table1[[#This Row],[c_ghg_inventory]:[c_undefined]])</f>
        <v>325000</v>
      </c>
      <c r="Q125" s="6">
        <f>O125/SUM(Table1[[#This Row],[c_ghg_inventory]:[c_undefined]])</f>
        <v>78000</v>
      </c>
      <c r="R125">
        <v>122</v>
      </c>
      <c r="S125" t="s">
        <v>295</v>
      </c>
      <c r="V125">
        <v>1</v>
      </c>
      <c r="X125" s="4" t="str">
        <f>IF(SUM(Table1[[#This Row],[o_ghg_inventory ]:[o_support_needed_and_received]])=0,1,"")</f>
        <v/>
      </c>
      <c r="Y125" s="10">
        <v>108333.33333333333</v>
      </c>
      <c r="Z125" s="10">
        <v>26000</v>
      </c>
      <c r="AA125" s="5">
        <f>Table1[[#This Row],[o_gef_funding]]/SUM(Table1[[#This Row],[o_ghg_inventory ]:[o_undefined]])</f>
        <v>108333.33333333333</v>
      </c>
      <c r="AB125" s="5">
        <f>Table1[[#This Row],[o_co_financing]]/SUM(Table1[[#This Row],[o_ghg_inventory ]:[o_undefined]])</f>
        <v>26000</v>
      </c>
      <c r="AC125" s="4" t="str" cm="1">
        <f t="array" ref="AC125">IF(Table1[[#This Row],[o_ghg_inventory ]]="",IF(AND(Table1[[#This Row],[o_undefined]:[o_undefined]]=1,Table1[[#This Row],[c_ghg_inventory]]=1),1,""),1)</f>
        <v/>
      </c>
      <c r="AD125" s="4" t="str" cm="1">
        <f t="array" ref="AD125">IF(Table1[[#This Row],[o_mitigation ]]="",IF(AND(Table1[[#This Row],[o_undefined]:[o_undefined]]=1,Table1[[#This Row],[c_mitigation]]=1),1,""),1)</f>
        <v/>
      </c>
      <c r="AE125" s="4" cm="1">
        <f t="array" ref="AE125">IF(Table1[[#This Row],[o_climate_change_impacts_and_adaptation ]]="",IF(AND(Table1[[#This Row],[o_undefined]:[o_undefined]]=1,Table1[[#This Row],[c_climate_change_impacts_and_adaptation]]=1),1,""),1)</f>
        <v>1</v>
      </c>
      <c r="AF125" s="4" t="str" cm="1">
        <f t="array" ref="AF125">IF(Table1[[#This Row],[o_support_needed_and_received]]="",IF(AND(Table1[[#This Row],[o_undefined]:[o_undefined]]=1,Table1[[#This Row],[c_support_needed_and_received]]=1),1,""),1)</f>
        <v/>
      </c>
      <c r="AG125" s="4" t="str">
        <f>IF(SUM(Table1[[#This Row],[com_ghg_inventory]:[com_support_needed_and_received]])=0,1,"")</f>
        <v/>
      </c>
      <c r="AH125" s="4" cm="1">
        <f t="array" ref="AH125">IF(Table1[[#This Row],[com_ghg_inventory]]="",0,IF(Table1[[#This Row],[com_undefined]:[com_undefined]]=1,0,Table1[[#This Row],[o_gef_funding]:[o_gef_funding]]/SUM(Table1[[#This Row],[com_ghg_inventory]:[com_support_needed_and_received]])))</f>
        <v>0</v>
      </c>
      <c r="AI125" s="4" cm="1">
        <f t="array" ref="AI125">IF(Table1[[#This Row],[com_mitigation]]="",0,IF(Table1[[#This Row],[com_undefined]:[com_undefined]]=1,0,Table1[[#This Row],[o_gef_funding]:[o_gef_funding]]/SUM(Table1[[#This Row],[com_ghg_inventory]:[com_support_needed_and_received]])))</f>
        <v>0</v>
      </c>
      <c r="AJ125" s="4" cm="1">
        <f t="array" ref="AJ125">IF(Table1[[#This Row],[com_climate_change_impacts_and_adaptation]]="",0,IF(Table1[[#This Row],[com_undefined]:[com_undefined]]=1,0,Table1[[#This Row],[o_gef_funding]:[o_gef_funding]]/SUM(Table1[[#This Row],[com_ghg_inventory]:[com_support_needed_and_received]])))</f>
        <v>108333.33333333333</v>
      </c>
      <c r="AK125" s="4" cm="1">
        <f t="array" ref="AK125">IF(Table1[[#This Row],[com_support_needed_and_received]]="",0,IF(Table1[[#This Row],[com_undefined]:[com_undefined]]=1,0,Table1[[#This Row],[o_gef_funding]:[o_gef_funding]]/SUM(Table1[[#This Row],[com_ghg_inventory]:[com_support_needed_and_received]])))</f>
        <v>0</v>
      </c>
      <c r="AL125" s="4">
        <f>IF(Table1[[#This Row],[com_undefined]]=1,Table1[[#This Row],[o_gef_funding]],0)</f>
        <v>0</v>
      </c>
      <c r="AM125" s="4" cm="1">
        <f t="array" ref="AM125">IF(Table1[[#This Row],[com_ghg_inventory]]="",0,IF(Table1[[#This Row],[com_undefined]:[com_undefined]]=1,0,Table1[[#This Row],[o_co_financing]:[o_co_financing]]/SUM(Table1[[#This Row],[com_ghg_inventory]:[com_support_needed_and_received]])))</f>
        <v>0</v>
      </c>
      <c r="AN125" s="4" cm="1">
        <f t="array" ref="AN125">IF(Table1[[#This Row],[com_mitigation]]="",0,IF(Table1[[#This Row],[com_undefined]:[com_undefined]]=1,0,Table1[[#This Row],[o_co_financing]:[o_co_financing]]/SUM(Table1[[#This Row],[com_ghg_inventory]:[com_support_needed_and_received]])))</f>
        <v>0</v>
      </c>
      <c r="AO125" s="4" cm="1">
        <f t="array" ref="AO125">IF(Table1[[#This Row],[com_climate_change_impacts_and_adaptation]]="",0,IF(Table1[[#This Row],[com_undefined]:[com_undefined]]=1,0,Table1[[#This Row],[o_co_financing]:[o_co_financing]]/SUM(Table1[[#This Row],[com_ghg_inventory]:[com_support_needed_and_received]])))</f>
        <v>26000</v>
      </c>
      <c r="AP125" s="4" cm="1">
        <f t="array" ref="AP125">IF(Table1[[#This Row],[com_support_needed_and_received]]="",0,IF(Table1[[#This Row],[com_undefined]:[com_undefined]]=1,0,Table1[[#This Row],[o_co_financing]:[o_co_financing]]/SUM(Table1[[#This Row],[com_ghg_inventory]:[com_support_needed_and_received]])))</f>
        <v>0</v>
      </c>
      <c r="AQ125" s="4">
        <f>IF(Table1[[#This Row],[com_undefined]]=1,Table1[[#This Row],[o_co_financing]],0)</f>
        <v>0</v>
      </c>
      <c r="AR125" s="4" t="str">
        <f>IF(Table1[[#This Row],[o_gef_funding]]=SUM(Table1[[#This Row],[ghg_inventory_gef]:[undefined_gef]]),"Good", "Problem")</f>
        <v>Good</v>
      </c>
      <c r="AS125" s="4" t="str">
        <f>IF(Table1[[#This Row],[o_co_financing]]=SUM(Table1[[#This Row],[ghg_inventory_co_finance]:[undefined_co_finance]]),"Good", "Problem")</f>
        <v>Good</v>
      </c>
    </row>
    <row r="126" spans="1:45">
      <c r="A126" s="11">
        <v>14</v>
      </c>
      <c r="B126" t="s">
        <v>38</v>
      </c>
      <c r="C126" t="str">
        <f>VLOOKUP(Table1[[#This Row],[pif_id]], Table7[#All],2,FALSE)</f>
        <v>Africa</v>
      </c>
      <c r="D126" t="str">
        <f>VLOOKUP(Table1[[#This Row],[pif_id]], Table7[#All],3,FALSE)</f>
        <v>FAO</v>
      </c>
      <c r="E126" t="str">
        <f>VLOOKUP(Table1[[#This Row],[pif_id]], Table7[#All],4,FALSE)</f>
        <v>2019</v>
      </c>
      <c r="F126" t="e">
        <f>VLOOKUP(Table1[[#This Row],[pif_id]], Table7[#All],5,FALSE)</f>
        <v>#REF!</v>
      </c>
      <c r="G126">
        <v>30</v>
      </c>
      <c r="H126" t="s">
        <v>293</v>
      </c>
      <c r="K126">
        <v>1</v>
      </c>
      <c r="M126" t="str">
        <f>IF(SUM(Table1[[#This Row],[c_ghg_inventory]:[c_support_needed_and_received]])=0,1,"")</f>
        <v/>
      </c>
      <c r="N126" s="6">
        <v>325000</v>
      </c>
      <c r="O126" s="6">
        <v>78000</v>
      </c>
      <c r="P126" s="6">
        <f>N126/SUM(Table1[[#This Row],[c_ghg_inventory]:[c_undefined]])</f>
        <v>325000</v>
      </c>
      <c r="Q126" s="6">
        <f>O126/SUM(Table1[[#This Row],[c_ghg_inventory]:[c_undefined]])</f>
        <v>78000</v>
      </c>
      <c r="R126">
        <v>123</v>
      </c>
      <c r="S126" t="s">
        <v>296</v>
      </c>
      <c r="V126">
        <v>1</v>
      </c>
      <c r="X126" s="4" t="str">
        <f>IF(SUM(Table1[[#This Row],[o_ghg_inventory ]:[o_support_needed_and_received]])=0,1,"")</f>
        <v/>
      </c>
      <c r="Y126" s="10">
        <v>108333.33333333333</v>
      </c>
      <c r="Z126" s="10">
        <v>26000</v>
      </c>
      <c r="AA126" s="5">
        <f>Table1[[#This Row],[o_gef_funding]]/SUM(Table1[[#This Row],[o_ghg_inventory ]:[o_undefined]])</f>
        <v>108333.33333333333</v>
      </c>
      <c r="AB126" s="5">
        <f>Table1[[#This Row],[o_co_financing]]/SUM(Table1[[#This Row],[o_ghg_inventory ]:[o_undefined]])</f>
        <v>26000</v>
      </c>
      <c r="AC126" s="4" t="str" cm="1">
        <f t="array" ref="AC126">IF(Table1[[#This Row],[o_ghg_inventory ]]="",IF(AND(Table1[[#This Row],[o_undefined]:[o_undefined]]=1,Table1[[#This Row],[c_ghg_inventory]]=1),1,""),1)</f>
        <v/>
      </c>
      <c r="AD126" s="4" t="str" cm="1">
        <f t="array" ref="AD126">IF(Table1[[#This Row],[o_mitigation ]]="",IF(AND(Table1[[#This Row],[o_undefined]:[o_undefined]]=1,Table1[[#This Row],[c_mitigation]]=1),1,""),1)</f>
        <v/>
      </c>
      <c r="AE126" s="4" cm="1">
        <f t="array" ref="AE126">IF(Table1[[#This Row],[o_climate_change_impacts_and_adaptation ]]="",IF(AND(Table1[[#This Row],[o_undefined]:[o_undefined]]=1,Table1[[#This Row],[c_climate_change_impacts_and_adaptation]]=1),1,""),1)</f>
        <v>1</v>
      </c>
      <c r="AF126" s="4" t="str" cm="1">
        <f t="array" ref="AF126">IF(Table1[[#This Row],[o_support_needed_and_received]]="",IF(AND(Table1[[#This Row],[o_undefined]:[o_undefined]]=1,Table1[[#This Row],[c_support_needed_and_received]]=1),1,""),1)</f>
        <v/>
      </c>
      <c r="AG126" s="4" t="str">
        <f>IF(SUM(Table1[[#This Row],[com_ghg_inventory]:[com_support_needed_and_received]])=0,1,"")</f>
        <v/>
      </c>
      <c r="AH126" s="4" cm="1">
        <f t="array" ref="AH126">IF(Table1[[#This Row],[com_ghg_inventory]]="",0,IF(Table1[[#This Row],[com_undefined]:[com_undefined]]=1,0,Table1[[#This Row],[o_gef_funding]:[o_gef_funding]]/SUM(Table1[[#This Row],[com_ghg_inventory]:[com_support_needed_and_received]])))</f>
        <v>0</v>
      </c>
      <c r="AI126" s="4" cm="1">
        <f t="array" ref="AI126">IF(Table1[[#This Row],[com_mitigation]]="",0,IF(Table1[[#This Row],[com_undefined]:[com_undefined]]=1,0,Table1[[#This Row],[o_gef_funding]:[o_gef_funding]]/SUM(Table1[[#This Row],[com_ghg_inventory]:[com_support_needed_and_received]])))</f>
        <v>0</v>
      </c>
      <c r="AJ126" s="4" cm="1">
        <f t="array" ref="AJ126">IF(Table1[[#This Row],[com_climate_change_impacts_and_adaptation]]="",0,IF(Table1[[#This Row],[com_undefined]:[com_undefined]]=1,0,Table1[[#This Row],[o_gef_funding]:[o_gef_funding]]/SUM(Table1[[#This Row],[com_ghg_inventory]:[com_support_needed_and_received]])))</f>
        <v>108333.33333333333</v>
      </c>
      <c r="AK126" s="4" cm="1">
        <f t="array" ref="AK126">IF(Table1[[#This Row],[com_support_needed_and_received]]="",0,IF(Table1[[#This Row],[com_undefined]:[com_undefined]]=1,0,Table1[[#This Row],[o_gef_funding]:[o_gef_funding]]/SUM(Table1[[#This Row],[com_ghg_inventory]:[com_support_needed_and_received]])))</f>
        <v>0</v>
      </c>
      <c r="AL126" s="4">
        <f>IF(Table1[[#This Row],[com_undefined]]=1,Table1[[#This Row],[o_gef_funding]],0)</f>
        <v>0</v>
      </c>
      <c r="AM126" s="4" cm="1">
        <f t="array" ref="AM126">IF(Table1[[#This Row],[com_ghg_inventory]]="",0,IF(Table1[[#This Row],[com_undefined]:[com_undefined]]=1,0,Table1[[#This Row],[o_co_financing]:[o_co_financing]]/SUM(Table1[[#This Row],[com_ghg_inventory]:[com_support_needed_and_received]])))</f>
        <v>0</v>
      </c>
      <c r="AN126" s="4" cm="1">
        <f t="array" ref="AN126">IF(Table1[[#This Row],[com_mitigation]]="",0,IF(Table1[[#This Row],[com_undefined]:[com_undefined]]=1,0,Table1[[#This Row],[o_co_financing]:[o_co_financing]]/SUM(Table1[[#This Row],[com_ghg_inventory]:[com_support_needed_and_received]])))</f>
        <v>0</v>
      </c>
      <c r="AO126" s="4" cm="1">
        <f t="array" ref="AO126">IF(Table1[[#This Row],[com_climate_change_impacts_and_adaptation]]="",0,IF(Table1[[#This Row],[com_undefined]:[com_undefined]]=1,0,Table1[[#This Row],[o_co_financing]:[o_co_financing]]/SUM(Table1[[#This Row],[com_ghg_inventory]:[com_support_needed_and_received]])))</f>
        <v>26000</v>
      </c>
      <c r="AP126" s="4" cm="1">
        <f t="array" ref="AP126">IF(Table1[[#This Row],[com_support_needed_and_received]]="",0,IF(Table1[[#This Row],[com_undefined]:[com_undefined]]=1,0,Table1[[#This Row],[o_co_financing]:[o_co_financing]]/SUM(Table1[[#This Row],[com_ghg_inventory]:[com_support_needed_and_received]])))</f>
        <v>0</v>
      </c>
      <c r="AQ126" s="4">
        <f>IF(Table1[[#This Row],[com_undefined]]=1,Table1[[#This Row],[o_co_financing]],0)</f>
        <v>0</v>
      </c>
      <c r="AR126" s="4" t="str">
        <f>IF(Table1[[#This Row],[o_gef_funding]]=SUM(Table1[[#This Row],[ghg_inventory_gef]:[undefined_gef]]),"Good", "Problem")</f>
        <v>Good</v>
      </c>
      <c r="AS126" s="4" t="str">
        <f>IF(Table1[[#This Row],[o_co_financing]]=SUM(Table1[[#This Row],[ghg_inventory_co_finance]:[undefined_co_finance]]),"Good", "Problem")</f>
        <v>Good</v>
      </c>
    </row>
    <row r="127" spans="1:45">
      <c r="A127" s="11">
        <v>15</v>
      </c>
      <c r="B127" t="s">
        <v>39</v>
      </c>
      <c r="C127" t="str">
        <f>VLOOKUP(Table1[[#This Row],[pif_id]], Table7[#All],2,FALSE)</f>
        <v>Africa</v>
      </c>
      <c r="D127" t="str">
        <f>VLOOKUP(Table1[[#This Row],[pif_id]], Table7[#All],3,FALSE)</f>
        <v>CI</v>
      </c>
      <c r="E127" t="str">
        <f>VLOOKUP(Table1[[#This Row],[pif_id]], Table7[#All],4,FALSE)</f>
        <v>2017</v>
      </c>
      <c r="F127" t="e">
        <f>VLOOKUP(Table1[[#This Row],[pif_id]], Table7[#All],5,FALSE)</f>
        <v>#REF!</v>
      </c>
      <c r="G127">
        <v>31</v>
      </c>
      <c r="H127" t="s">
        <v>297</v>
      </c>
      <c r="I127">
        <v>1</v>
      </c>
      <c r="M127" t="str">
        <f>IF(SUM(Table1[[#This Row],[c_ghg_inventory]:[c_support_needed_and_received]])=0,1,"")</f>
        <v/>
      </c>
      <c r="N127" s="6">
        <v>214780</v>
      </c>
      <c r="O127" s="6">
        <v>100000</v>
      </c>
      <c r="P127" s="6">
        <f>N127/SUM(Table1[[#This Row],[c_ghg_inventory]:[c_undefined]])</f>
        <v>214780</v>
      </c>
      <c r="Q127" s="6">
        <f>O127/SUM(Table1[[#This Row],[c_ghg_inventory]:[c_undefined]])</f>
        <v>100000</v>
      </c>
      <c r="R127">
        <v>124</v>
      </c>
      <c r="S127" s="9" t="s">
        <v>298</v>
      </c>
      <c r="X127" s="4">
        <f>IF(SUM(Table1[[#This Row],[o_ghg_inventory ]:[o_support_needed_and_received]])=0,1,"")</f>
        <v>1</v>
      </c>
      <c r="Y127" s="10">
        <v>42956</v>
      </c>
      <c r="Z127" s="10">
        <v>20000</v>
      </c>
      <c r="AA127" s="5">
        <f>Table1[[#This Row],[o_gef_funding]]/SUM(Table1[[#This Row],[o_ghg_inventory ]:[o_undefined]])</f>
        <v>42956</v>
      </c>
      <c r="AB127" s="5">
        <f>Table1[[#This Row],[o_co_financing]]/SUM(Table1[[#This Row],[o_ghg_inventory ]:[o_undefined]])</f>
        <v>20000</v>
      </c>
      <c r="AC127" s="4" cm="1">
        <f t="array" ref="AC127">IF(Table1[[#This Row],[o_ghg_inventory ]]="",IF(AND(Table1[[#This Row],[o_undefined]:[o_undefined]]=1,Table1[[#This Row],[c_ghg_inventory]]=1),1,""),1)</f>
        <v>1</v>
      </c>
      <c r="AD127" s="4" t="str" cm="1">
        <f t="array" ref="AD127">IF(Table1[[#This Row],[o_mitigation ]]="",IF(AND(Table1[[#This Row],[o_undefined]:[o_undefined]]=1,Table1[[#This Row],[c_mitigation]]=1),1,""),1)</f>
        <v/>
      </c>
      <c r="AE127" s="4" t="str" cm="1">
        <f t="array" ref="AE127">IF(Table1[[#This Row],[o_climate_change_impacts_and_adaptation ]]="",IF(AND(Table1[[#This Row],[o_undefined]:[o_undefined]]=1,Table1[[#This Row],[c_climate_change_impacts_and_adaptation]]=1),1,""),1)</f>
        <v/>
      </c>
      <c r="AF127" s="4" t="str" cm="1">
        <f t="array" ref="AF127">IF(Table1[[#This Row],[o_support_needed_and_received]]="",IF(AND(Table1[[#This Row],[o_undefined]:[o_undefined]]=1,Table1[[#This Row],[c_support_needed_and_received]]=1),1,""),1)</f>
        <v/>
      </c>
      <c r="AG127" s="4" t="str">
        <f>IF(SUM(Table1[[#This Row],[com_ghg_inventory]:[com_support_needed_and_received]])=0,1,"")</f>
        <v/>
      </c>
      <c r="AH127" s="4" cm="1">
        <f t="array" ref="AH127">IF(Table1[[#This Row],[com_ghg_inventory]]="",0,IF(Table1[[#This Row],[com_undefined]:[com_undefined]]=1,0,Table1[[#This Row],[o_gef_funding]:[o_gef_funding]]/SUM(Table1[[#This Row],[com_ghg_inventory]:[com_support_needed_and_received]])))</f>
        <v>42956</v>
      </c>
      <c r="AI127" s="4" cm="1">
        <f t="array" ref="AI127">IF(Table1[[#This Row],[com_mitigation]]="",0,IF(Table1[[#This Row],[com_undefined]:[com_undefined]]=1,0,Table1[[#This Row],[o_gef_funding]:[o_gef_funding]]/SUM(Table1[[#This Row],[com_ghg_inventory]:[com_support_needed_and_received]])))</f>
        <v>0</v>
      </c>
      <c r="AJ127" s="4" cm="1">
        <f t="array" ref="AJ127">IF(Table1[[#This Row],[com_climate_change_impacts_and_adaptation]]="",0,IF(Table1[[#This Row],[com_undefined]:[com_undefined]]=1,0,Table1[[#This Row],[o_gef_funding]:[o_gef_funding]]/SUM(Table1[[#This Row],[com_ghg_inventory]:[com_support_needed_and_received]])))</f>
        <v>0</v>
      </c>
      <c r="AK127" s="4" cm="1">
        <f t="array" ref="AK127">IF(Table1[[#This Row],[com_support_needed_and_received]]="",0,IF(Table1[[#This Row],[com_undefined]:[com_undefined]]=1,0,Table1[[#This Row],[o_gef_funding]:[o_gef_funding]]/SUM(Table1[[#This Row],[com_ghg_inventory]:[com_support_needed_and_received]])))</f>
        <v>0</v>
      </c>
      <c r="AL127" s="4">
        <f>IF(Table1[[#This Row],[com_undefined]]=1,Table1[[#This Row],[o_gef_funding]],0)</f>
        <v>0</v>
      </c>
      <c r="AM127" s="4" cm="1">
        <f t="array" ref="AM127">IF(Table1[[#This Row],[com_ghg_inventory]]="",0,IF(Table1[[#This Row],[com_undefined]:[com_undefined]]=1,0,Table1[[#This Row],[o_co_financing]:[o_co_financing]]/SUM(Table1[[#This Row],[com_ghg_inventory]:[com_support_needed_and_received]])))</f>
        <v>20000</v>
      </c>
      <c r="AN127" s="4" cm="1">
        <f t="array" ref="AN127">IF(Table1[[#This Row],[com_mitigation]]="",0,IF(Table1[[#This Row],[com_undefined]:[com_undefined]]=1,0,Table1[[#This Row],[o_co_financing]:[o_co_financing]]/SUM(Table1[[#This Row],[com_ghg_inventory]:[com_support_needed_and_received]])))</f>
        <v>0</v>
      </c>
      <c r="AO127" s="4" cm="1">
        <f t="array" ref="AO127">IF(Table1[[#This Row],[com_climate_change_impacts_and_adaptation]]="",0,IF(Table1[[#This Row],[com_undefined]:[com_undefined]]=1,0,Table1[[#This Row],[o_co_financing]:[o_co_financing]]/SUM(Table1[[#This Row],[com_ghg_inventory]:[com_support_needed_and_received]])))</f>
        <v>0</v>
      </c>
      <c r="AP127" s="4" cm="1">
        <f t="array" ref="AP127">IF(Table1[[#This Row],[com_support_needed_and_received]]="",0,IF(Table1[[#This Row],[com_undefined]:[com_undefined]]=1,0,Table1[[#This Row],[o_co_financing]:[o_co_financing]]/SUM(Table1[[#This Row],[com_ghg_inventory]:[com_support_needed_and_received]])))</f>
        <v>0</v>
      </c>
      <c r="AQ127" s="4">
        <f>IF(Table1[[#This Row],[com_undefined]]=1,Table1[[#This Row],[o_co_financing]],0)</f>
        <v>0</v>
      </c>
      <c r="AR127" s="4" t="str">
        <f>IF(Table1[[#This Row],[o_gef_funding]]=SUM(Table1[[#This Row],[ghg_inventory_gef]:[undefined_gef]]),"Good", "Problem")</f>
        <v>Good</v>
      </c>
      <c r="AS127" s="4" t="str">
        <f>IF(Table1[[#This Row],[o_co_financing]]=SUM(Table1[[#This Row],[ghg_inventory_co_finance]:[undefined_co_finance]]),"Good", "Problem")</f>
        <v>Good</v>
      </c>
    </row>
    <row r="128" spans="1:45">
      <c r="A128" s="11">
        <v>15</v>
      </c>
      <c r="B128" t="s">
        <v>39</v>
      </c>
      <c r="C128" t="str">
        <f>VLOOKUP(Table1[[#This Row],[pif_id]], Table7[#All],2,FALSE)</f>
        <v>Africa</v>
      </c>
      <c r="D128" t="str">
        <f>VLOOKUP(Table1[[#This Row],[pif_id]], Table7[#All],3,FALSE)</f>
        <v>CI</v>
      </c>
      <c r="E128" t="str">
        <f>VLOOKUP(Table1[[#This Row],[pif_id]], Table7[#All],4,FALSE)</f>
        <v>2017</v>
      </c>
      <c r="F128" t="e">
        <f>VLOOKUP(Table1[[#This Row],[pif_id]], Table7[#All],5,FALSE)</f>
        <v>#REF!</v>
      </c>
      <c r="G128">
        <v>31</v>
      </c>
      <c r="H128" t="s">
        <v>297</v>
      </c>
      <c r="I128">
        <v>1</v>
      </c>
      <c r="M128" t="str">
        <f>IF(SUM(Table1[[#This Row],[c_ghg_inventory]:[c_support_needed_and_received]])=0,1,"")</f>
        <v/>
      </c>
      <c r="N128" s="6">
        <v>214780</v>
      </c>
      <c r="O128" s="6">
        <v>100000</v>
      </c>
      <c r="P128" s="6">
        <f>N128/SUM(Table1[[#This Row],[c_ghg_inventory]:[c_undefined]])</f>
        <v>214780</v>
      </c>
      <c r="Q128" s="6">
        <f>O128/SUM(Table1[[#This Row],[c_ghg_inventory]:[c_undefined]])</f>
        <v>100000</v>
      </c>
      <c r="R128">
        <v>125</v>
      </c>
      <c r="S128" s="9" t="s">
        <v>299</v>
      </c>
      <c r="X128" s="4">
        <f>IF(SUM(Table1[[#This Row],[o_ghg_inventory ]:[o_support_needed_and_received]])=0,1,"")</f>
        <v>1</v>
      </c>
      <c r="Y128" s="10">
        <v>42956</v>
      </c>
      <c r="Z128" s="10">
        <v>20000</v>
      </c>
      <c r="AA128" s="5">
        <f>Table1[[#This Row],[o_gef_funding]]/SUM(Table1[[#This Row],[o_ghg_inventory ]:[o_undefined]])</f>
        <v>42956</v>
      </c>
      <c r="AB128" s="5">
        <f>Table1[[#This Row],[o_co_financing]]/SUM(Table1[[#This Row],[o_ghg_inventory ]:[o_undefined]])</f>
        <v>20000</v>
      </c>
      <c r="AC128" s="4" cm="1">
        <f t="array" ref="AC128">IF(Table1[[#This Row],[o_ghg_inventory ]]="",IF(AND(Table1[[#This Row],[o_undefined]:[o_undefined]]=1,Table1[[#This Row],[c_ghg_inventory]]=1),1,""),1)</f>
        <v>1</v>
      </c>
      <c r="AD128" s="4" t="str" cm="1">
        <f t="array" ref="AD128">IF(Table1[[#This Row],[o_mitigation ]]="",IF(AND(Table1[[#This Row],[o_undefined]:[o_undefined]]=1,Table1[[#This Row],[c_mitigation]]=1),1,""),1)</f>
        <v/>
      </c>
      <c r="AE128" s="4" t="str" cm="1">
        <f t="array" ref="AE128">IF(Table1[[#This Row],[o_climate_change_impacts_and_adaptation ]]="",IF(AND(Table1[[#This Row],[o_undefined]:[o_undefined]]=1,Table1[[#This Row],[c_climate_change_impacts_and_adaptation]]=1),1,""),1)</f>
        <v/>
      </c>
      <c r="AF128" s="4" t="str" cm="1">
        <f t="array" ref="AF128">IF(Table1[[#This Row],[o_support_needed_and_received]]="",IF(AND(Table1[[#This Row],[o_undefined]:[o_undefined]]=1,Table1[[#This Row],[c_support_needed_and_received]]=1),1,""),1)</f>
        <v/>
      </c>
      <c r="AG128" s="4" t="str">
        <f>IF(SUM(Table1[[#This Row],[com_ghg_inventory]:[com_support_needed_and_received]])=0,1,"")</f>
        <v/>
      </c>
      <c r="AH128" s="4" cm="1">
        <f t="array" ref="AH128">IF(Table1[[#This Row],[com_ghg_inventory]]="",0,IF(Table1[[#This Row],[com_undefined]:[com_undefined]]=1,0,Table1[[#This Row],[o_gef_funding]:[o_gef_funding]]/SUM(Table1[[#This Row],[com_ghg_inventory]:[com_support_needed_and_received]])))</f>
        <v>42956</v>
      </c>
      <c r="AI128" s="4" cm="1">
        <f t="array" ref="AI128">IF(Table1[[#This Row],[com_mitigation]]="",0,IF(Table1[[#This Row],[com_undefined]:[com_undefined]]=1,0,Table1[[#This Row],[o_gef_funding]:[o_gef_funding]]/SUM(Table1[[#This Row],[com_ghg_inventory]:[com_support_needed_and_received]])))</f>
        <v>0</v>
      </c>
      <c r="AJ128" s="4" cm="1">
        <f t="array" ref="AJ128">IF(Table1[[#This Row],[com_climate_change_impacts_and_adaptation]]="",0,IF(Table1[[#This Row],[com_undefined]:[com_undefined]]=1,0,Table1[[#This Row],[o_gef_funding]:[o_gef_funding]]/SUM(Table1[[#This Row],[com_ghg_inventory]:[com_support_needed_and_received]])))</f>
        <v>0</v>
      </c>
      <c r="AK128" s="4" cm="1">
        <f t="array" ref="AK128">IF(Table1[[#This Row],[com_support_needed_and_received]]="",0,IF(Table1[[#This Row],[com_undefined]:[com_undefined]]=1,0,Table1[[#This Row],[o_gef_funding]:[o_gef_funding]]/SUM(Table1[[#This Row],[com_ghg_inventory]:[com_support_needed_and_received]])))</f>
        <v>0</v>
      </c>
      <c r="AL128" s="4">
        <f>IF(Table1[[#This Row],[com_undefined]]=1,Table1[[#This Row],[o_gef_funding]],0)</f>
        <v>0</v>
      </c>
      <c r="AM128" s="4" cm="1">
        <f t="array" ref="AM128">IF(Table1[[#This Row],[com_ghg_inventory]]="",0,IF(Table1[[#This Row],[com_undefined]:[com_undefined]]=1,0,Table1[[#This Row],[o_co_financing]:[o_co_financing]]/SUM(Table1[[#This Row],[com_ghg_inventory]:[com_support_needed_and_received]])))</f>
        <v>20000</v>
      </c>
      <c r="AN128" s="4" cm="1">
        <f t="array" ref="AN128">IF(Table1[[#This Row],[com_mitigation]]="",0,IF(Table1[[#This Row],[com_undefined]:[com_undefined]]=1,0,Table1[[#This Row],[o_co_financing]:[o_co_financing]]/SUM(Table1[[#This Row],[com_ghg_inventory]:[com_support_needed_and_received]])))</f>
        <v>0</v>
      </c>
      <c r="AO128" s="4" cm="1">
        <f t="array" ref="AO128">IF(Table1[[#This Row],[com_climate_change_impacts_and_adaptation]]="",0,IF(Table1[[#This Row],[com_undefined]:[com_undefined]]=1,0,Table1[[#This Row],[o_co_financing]:[o_co_financing]]/SUM(Table1[[#This Row],[com_ghg_inventory]:[com_support_needed_and_received]])))</f>
        <v>0</v>
      </c>
      <c r="AP128" s="4" cm="1">
        <f t="array" ref="AP128">IF(Table1[[#This Row],[com_support_needed_and_received]]="",0,IF(Table1[[#This Row],[com_undefined]:[com_undefined]]=1,0,Table1[[#This Row],[o_co_financing]:[o_co_financing]]/SUM(Table1[[#This Row],[com_ghg_inventory]:[com_support_needed_and_received]])))</f>
        <v>0</v>
      </c>
      <c r="AQ128" s="4">
        <f>IF(Table1[[#This Row],[com_undefined]]=1,Table1[[#This Row],[o_co_financing]],0)</f>
        <v>0</v>
      </c>
      <c r="AR128" s="4" t="str">
        <f>IF(Table1[[#This Row],[o_gef_funding]]=SUM(Table1[[#This Row],[ghg_inventory_gef]:[undefined_gef]]),"Good", "Problem")</f>
        <v>Good</v>
      </c>
      <c r="AS128" s="4" t="str">
        <f>IF(Table1[[#This Row],[o_co_financing]]=SUM(Table1[[#This Row],[ghg_inventory_co_finance]:[undefined_co_finance]]),"Good", "Problem")</f>
        <v>Good</v>
      </c>
    </row>
    <row r="129" spans="1:45">
      <c r="A129" s="11">
        <v>15</v>
      </c>
      <c r="B129" t="s">
        <v>39</v>
      </c>
      <c r="C129" t="str">
        <f>VLOOKUP(Table1[[#This Row],[pif_id]], Table7[#All],2,FALSE)</f>
        <v>Africa</v>
      </c>
      <c r="D129" t="str">
        <f>VLOOKUP(Table1[[#This Row],[pif_id]], Table7[#All],3,FALSE)</f>
        <v>CI</v>
      </c>
      <c r="E129" t="str">
        <f>VLOOKUP(Table1[[#This Row],[pif_id]], Table7[#All],4,FALSE)</f>
        <v>2017</v>
      </c>
      <c r="F129" t="e">
        <f>VLOOKUP(Table1[[#This Row],[pif_id]], Table7[#All],5,FALSE)</f>
        <v>#REF!</v>
      </c>
      <c r="G129">
        <v>31</v>
      </c>
      <c r="H129" t="s">
        <v>297</v>
      </c>
      <c r="I129">
        <v>1</v>
      </c>
      <c r="M129" t="str">
        <f>IF(SUM(Table1[[#This Row],[c_ghg_inventory]:[c_support_needed_and_received]])=0,1,"")</f>
        <v/>
      </c>
      <c r="N129" s="6">
        <v>214780</v>
      </c>
      <c r="O129" s="6">
        <v>100000</v>
      </c>
      <c r="P129" s="6">
        <f>N129/SUM(Table1[[#This Row],[c_ghg_inventory]:[c_undefined]])</f>
        <v>214780</v>
      </c>
      <c r="Q129" s="6">
        <f>O129/SUM(Table1[[#This Row],[c_ghg_inventory]:[c_undefined]])</f>
        <v>100000</v>
      </c>
      <c r="R129">
        <v>126</v>
      </c>
      <c r="S129" s="9" t="s">
        <v>300</v>
      </c>
      <c r="X129" s="4">
        <f>IF(SUM(Table1[[#This Row],[o_ghg_inventory ]:[o_support_needed_and_received]])=0,1,"")</f>
        <v>1</v>
      </c>
      <c r="Y129" s="10">
        <v>42956</v>
      </c>
      <c r="Z129" s="10">
        <v>20000</v>
      </c>
      <c r="AA129" s="5">
        <f>Table1[[#This Row],[o_gef_funding]]/SUM(Table1[[#This Row],[o_ghg_inventory ]:[o_undefined]])</f>
        <v>42956</v>
      </c>
      <c r="AB129" s="5">
        <f>Table1[[#This Row],[o_co_financing]]/SUM(Table1[[#This Row],[o_ghg_inventory ]:[o_undefined]])</f>
        <v>20000</v>
      </c>
      <c r="AC129" s="4" cm="1">
        <f t="array" ref="AC129">IF(Table1[[#This Row],[o_ghg_inventory ]]="",IF(AND(Table1[[#This Row],[o_undefined]:[o_undefined]]=1,Table1[[#This Row],[c_ghg_inventory]]=1),1,""),1)</f>
        <v>1</v>
      </c>
      <c r="AD129" s="4" t="str" cm="1">
        <f t="array" ref="AD129">IF(Table1[[#This Row],[o_mitigation ]]="",IF(AND(Table1[[#This Row],[o_undefined]:[o_undefined]]=1,Table1[[#This Row],[c_mitigation]]=1),1,""),1)</f>
        <v/>
      </c>
      <c r="AE129" s="4" t="str" cm="1">
        <f t="array" ref="AE129">IF(Table1[[#This Row],[o_climate_change_impacts_and_adaptation ]]="",IF(AND(Table1[[#This Row],[o_undefined]:[o_undefined]]=1,Table1[[#This Row],[c_climate_change_impacts_and_adaptation]]=1),1,""),1)</f>
        <v/>
      </c>
      <c r="AF129" s="4" t="str" cm="1">
        <f t="array" ref="AF129">IF(Table1[[#This Row],[o_support_needed_and_received]]="",IF(AND(Table1[[#This Row],[o_undefined]:[o_undefined]]=1,Table1[[#This Row],[c_support_needed_and_received]]=1),1,""),1)</f>
        <v/>
      </c>
      <c r="AG129" s="4" t="str">
        <f>IF(SUM(Table1[[#This Row],[com_ghg_inventory]:[com_support_needed_and_received]])=0,1,"")</f>
        <v/>
      </c>
      <c r="AH129" s="4" cm="1">
        <f t="array" ref="AH129">IF(Table1[[#This Row],[com_ghg_inventory]]="",0,IF(Table1[[#This Row],[com_undefined]:[com_undefined]]=1,0,Table1[[#This Row],[o_gef_funding]:[o_gef_funding]]/SUM(Table1[[#This Row],[com_ghg_inventory]:[com_support_needed_and_received]])))</f>
        <v>42956</v>
      </c>
      <c r="AI129" s="4" cm="1">
        <f t="array" ref="AI129">IF(Table1[[#This Row],[com_mitigation]]="",0,IF(Table1[[#This Row],[com_undefined]:[com_undefined]]=1,0,Table1[[#This Row],[o_gef_funding]:[o_gef_funding]]/SUM(Table1[[#This Row],[com_ghg_inventory]:[com_support_needed_and_received]])))</f>
        <v>0</v>
      </c>
      <c r="AJ129" s="4" cm="1">
        <f t="array" ref="AJ129">IF(Table1[[#This Row],[com_climate_change_impacts_and_adaptation]]="",0,IF(Table1[[#This Row],[com_undefined]:[com_undefined]]=1,0,Table1[[#This Row],[o_gef_funding]:[o_gef_funding]]/SUM(Table1[[#This Row],[com_ghg_inventory]:[com_support_needed_and_received]])))</f>
        <v>0</v>
      </c>
      <c r="AK129" s="4" cm="1">
        <f t="array" ref="AK129">IF(Table1[[#This Row],[com_support_needed_and_received]]="",0,IF(Table1[[#This Row],[com_undefined]:[com_undefined]]=1,0,Table1[[#This Row],[o_gef_funding]:[o_gef_funding]]/SUM(Table1[[#This Row],[com_ghg_inventory]:[com_support_needed_and_received]])))</f>
        <v>0</v>
      </c>
      <c r="AL129" s="4">
        <f>IF(Table1[[#This Row],[com_undefined]]=1,Table1[[#This Row],[o_gef_funding]],0)</f>
        <v>0</v>
      </c>
      <c r="AM129" s="4" cm="1">
        <f t="array" ref="AM129">IF(Table1[[#This Row],[com_ghg_inventory]]="",0,IF(Table1[[#This Row],[com_undefined]:[com_undefined]]=1,0,Table1[[#This Row],[o_co_financing]:[o_co_financing]]/SUM(Table1[[#This Row],[com_ghg_inventory]:[com_support_needed_and_received]])))</f>
        <v>20000</v>
      </c>
      <c r="AN129" s="4" cm="1">
        <f t="array" ref="AN129">IF(Table1[[#This Row],[com_mitigation]]="",0,IF(Table1[[#This Row],[com_undefined]:[com_undefined]]=1,0,Table1[[#This Row],[o_co_financing]:[o_co_financing]]/SUM(Table1[[#This Row],[com_ghg_inventory]:[com_support_needed_and_received]])))</f>
        <v>0</v>
      </c>
      <c r="AO129" s="4" cm="1">
        <f t="array" ref="AO129">IF(Table1[[#This Row],[com_climate_change_impacts_and_adaptation]]="",0,IF(Table1[[#This Row],[com_undefined]:[com_undefined]]=1,0,Table1[[#This Row],[o_co_financing]:[o_co_financing]]/SUM(Table1[[#This Row],[com_ghg_inventory]:[com_support_needed_and_received]])))</f>
        <v>0</v>
      </c>
      <c r="AP129" s="4" cm="1">
        <f t="array" ref="AP129">IF(Table1[[#This Row],[com_support_needed_and_received]]="",0,IF(Table1[[#This Row],[com_undefined]:[com_undefined]]=1,0,Table1[[#This Row],[o_co_financing]:[o_co_financing]]/SUM(Table1[[#This Row],[com_ghg_inventory]:[com_support_needed_and_received]])))</f>
        <v>0</v>
      </c>
      <c r="AQ129" s="4">
        <f>IF(Table1[[#This Row],[com_undefined]]=1,Table1[[#This Row],[o_co_financing]],0)</f>
        <v>0</v>
      </c>
      <c r="AR129" s="4" t="str">
        <f>IF(Table1[[#This Row],[o_gef_funding]]=SUM(Table1[[#This Row],[ghg_inventory_gef]:[undefined_gef]]),"Good", "Problem")</f>
        <v>Good</v>
      </c>
      <c r="AS129" s="4" t="str">
        <f>IF(Table1[[#This Row],[o_co_financing]]=SUM(Table1[[#This Row],[ghg_inventory_co_finance]:[undefined_co_finance]]),"Good", "Problem")</f>
        <v>Good</v>
      </c>
    </row>
    <row r="130" spans="1:45">
      <c r="A130" s="11">
        <v>15</v>
      </c>
      <c r="B130" t="s">
        <v>39</v>
      </c>
      <c r="C130" t="str">
        <f>VLOOKUP(Table1[[#This Row],[pif_id]], Table7[#All],2,FALSE)</f>
        <v>Africa</v>
      </c>
      <c r="D130" t="str">
        <f>VLOOKUP(Table1[[#This Row],[pif_id]], Table7[#All],3,FALSE)</f>
        <v>CI</v>
      </c>
      <c r="E130" t="str">
        <f>VLOOKUP(Table1[[#This Row],[pif_id]], Table7[#All],4,FALSE)</f>
        <v>2017</v>
      </c>
      <c r="F130" t="e">
        <f>VLOOKUP(Table1[[#This Row],[pif_id]], Table7[#All],5,FALSE)</f>
        <v>#REF!</v>
      </c>
      <c r="G130">
        <v>31</v>
      </c>
      <c r="H130" t="s">
        <v>297</v>
      </c>
      <c r="I130">
        <v>1</v>
      </c>
      <c r="M130" t="str">
        <f>IF(SUM(Table1[[#This Row],[c_ghg_inventory]:[c_support_needed_and_received]])=0,1,"")</f>
        <v/>
      </c>
      <c r="N130" s="6">
        <v>214780</v>
      </c>
      <c r="O130" s="6">
        <v>100000</v>
      </c>
      <c r="P130" s="6">
        <f>N130/SUM(Table1[[#This Row],[c_ghg_inventory]:[c_undefined]])</f>
        <v>214780</v>
      </c>
      <c r="Q130" s="6">
        <f>O130/SUM(Table1[[#This Row],[c_ghg_inventory]:[c_undefined]])</f>
        <v>100000</v>
      </c>
      <c r="R130">
        <v>127</v>
      </c>
      <c r="S130" s="9" t="s">
        <v>301</v>
      </c>
      <c r="X130" s="4">
        <f>IF(SUM(Table1[[#This Row],[o_ghg_inventory ]:[o_support_needed_and_received]])=0,1,"")</f>
        <v>1</v>
      </c>
      <c r="Y130" s="10">
        <v>42956</v>
      </c>
      <c r="Z130" s="10">
        <v>20000</v>
      </c>
      <c r="AA130" s="5">
        <f>Table1[[#This Row],[o_gef_funding]]/SUM(Table1[[#This Row],[o_ghg_inventory ]:[o_undefined]])</f>
        <v>42956</v>
      </c>
      <c r="AB130" s="5">
        <f>Table1[[#This Row],[o_co_financing]]/SUM(Table1[[#This Row],[o_ghg_inventory ]:[o_undefined]])</f>
        <v>20000</v>
      </c>
      <c r="AC130" s="4" cm="1">
        <f t="array" ref="AC130">IF(Table1[[#This Row],[o_ghg_inventory ]]="",IF(AND(Table1[[#This Row],[o_undefined]:[o_undefined]]=1,Table1[[#This Row],[c_ghg_inventory]]=1),1,""),1)</f>
        <v>1</v>
      </c>
      <c r="AD130" s="4" t="str" cm="1">
        <f t="array" ref="AD130">IF(Table1[[#This Row],[o_mitigation ]]="",IF(AND(Table1[[#This Row],[o_undefined]:[o_undefined]]=1,Table1[[#This Row],[c_mitigation]]=1),1,""),1)</f>
        <v/>
      </c>
      <c r="AE130" s="4" t="str" cm="1">
        <f t="array" ref="AE130">IF(Table1[[#This Row],[o_climate_change_impacts_and_adaptation ]]="",IF(AND(Table1[[#This Row],[o_undefined]:[o_undefined]]=1,Table1[[#This Row],[c_climate_change_impacts_and_adaptation]]=1),1,""),1)</f>
        <v/>
      </c>
      <c r="AF130" s="4" t="str" cm="1">
        <f t="array" ref="AF130">IF(Table1[[#This Row],[o_support_needed_and_received]]="",IF(AND(Table1[[#This Row],[o_undefined]:[o_undefined]]=1,Table1[[#This Row],[c_support_needed_and_received]]=1),1,""),1)</f>
        <v/>
      </c>
      <c r="AG130" s="4" t="str">
        <f>IF(SUM(Table1[[#This Row],[com_ghg_inventory]:[com_support_needed_and_received]])=0,1,"")</f>
        <v/>
      </c>
      <c r="AH130" s="4" cm="1">
        <f t="array" ref="AH130">IF(Table1[[#This Row],[com_ghg_inventory]]="",0,IF(Table1[[#This Row],[com_undefined]:[com_undefined]]=1,0,Table1[[#This Row],[o_gef_funding]:[o_gef_funding]]/SUM(Table1[[#This Row],[com_ghg_inventory]:[com_support_needed_and_received]])))</f>
        <v>42956</v>
      </c>
      <c r="AI130" s="4" cm="1">
        <f t="array" ref="AI130">IF(Table1[[#This Row],[com_mitigation]]="",0,IF(Table1[[#This Row],[com_undefined]:[com_undefined]]=1,0,Table1[[#This Row],[o_gef_funding]:[o_gef_funding]]/SUM(Table1[[#This Row],[com_ghg_inventory]:[com_support_needed_and_received]])))</f>
        <v>0</v>
      </c>
      <c r="AJ130" s="4" cm="1">
        <f t="array" ref="AJ130">IF(Table1[[#This Row],[com_climate_change_impacts_and_adaptation]]="",0,IF(Table1[[#This Row],[com_undefined]:[com_undefined]]=1,0,Table1[[#This Row],[o_gef_funding]:[o_gef_funding]]/SUM(Table1[[#This Row],[com_ghg_inventory]:[com_support_needed_and_received]])))</f>
        <v>0</v>
      </c>
      <c r="AK130" s="4" cm="1">
        <f t="array" ref="AK130">IF(Table1[[#This Row],[com_support_needed_and_received]]="",0,IF(Table1[[#This Row],[com_undefined]:[com_undefined]]=1,0,Table1[[#This Row],[o_gef_funding]:[o_gef_funding]]/SUM(Table1[[#This Row],[com_ghg_inventory]:[com_support_needed_and_received]])))</f>
        <v>0</v>
      </c>
      <c r="AL130" s="4">
        <f>IF(Table1[[#This Row],[com_undefined]]=1,Table1[[#This Row],[o_gef_funding]],0)</f>
        <v>0</v>
      </c>
      <c r="AM130" s="4" cm="1">
        <f t="array" ref="AM130">IF(Table1[[#This Row],[com_ghg_inventory]]="",0,IF(Table1[[#This Row],[com_undefined]:[com_undefined]]=1,0,Table1[[#This Row],[o_co_financing]:[o_co_financing]]/SUM(Table1[[#This Row],[com_ghg_inventory]:[com_support_needed_and_received]])))</f>
        <v>20000</v>
      </c>
      <c r="AN130" s="4" cm="1">
        <f t="array" ref="AN130">IF(Table1[[#This Row],[com_mitigation]]="",0,IF(Table1[[#This Row],[com_undefined]:[com_undefined]]=1,0,Table1[[#This Row],[o_co_financing]:[o_co_financing]]/SUM(Table1[[#This Row],[com_ghg_inventory]:[com_support_needed_and_received]])))</f>
        <v>0</v>
      </c>
      <c r="AO130" s="4" cm="1">
        <f t="array" ref="AO130">IF(Table1[[#This Row],[com_climate_change_impacts_and_adaptation]]="",0,IF(Table1[[#This Row],[com_undefined]:[com_undefined]]=1,0,Table1[[#This Row],[o_co_financing]:[o_co_financing]]/SUM(Table1[[#This Row],[com_ghg_inventory]:[com_support_needed_and_received]])))</f>
        <v>0</v>
      </c>
      <c r="AP130" s="4" cm="1">
        <f t="array" ref="AP130">IF(Table1[[#This Row],[com_support_needed_and_received]]="",0,IF(Table1[[#This Row],[com_undefined]:[com_undefined]]=1,0,Table1[[#This Row],[o_co_financing]:[o_co_financing]]/SUM(Table1[[#This Row],[com_ghg_inventory]:[com_support_needed_and_received]])))</f>
        <v>0</v>
      </c>
      <c r="AQ130" s="4">
        <f>IF(Table1[[#This Row],[com_undefined]]=1,Table1[[#This Row],[o_co_financing]],0)</f>
        <v>0</v>
      </c>
      <c r="AR130" s="4" t="str">
        <f>IF(Table1[[#This Row],[o_gef_funding]]=SUM(Table1[[#This Row],[ghg_inventory_gef]:[undefined_gef]]),"Good", "Problem")</f>
        <v>Good</v>
      </c>
      <c r="AS130" s="4" t="str">
        <f>IF(Table1[[#This Row],[o_co_financing]]=SUM(Table1[[#This Row],[ghg_inventory_co_finance]:[undefined_co_finance]]),"Good", "Problem")</f>
        <v>Good</v>
      </c>
    </row>
    <row r="131" spans="1:45">
      <c r="A131" s="11">
        <v>15</v>
      </c>
      <c r="B131" t="s">
        <v>39</v>
      </c>
      <c r="C131" t="str">
        <f>VLOOKUP(Table1[[#This Row],[pif_id]], Table7[#All],2,FALSE)</f>
        <v>Africa</v>
      </c>
      <c r="D131" t="str">
        <f>VLOOKUP(Table1[[#This Row],[pif_id]], Table7[#All],3,FALSE)</f>
        <v>CI</v>
      </c>
      <c r="E131" t="str">
        <f>VLOOKUP(Table1[[#This Row],[pif_id]], Table7[#All],4,FALSE)</f>
        <v>2017</v>
      </c>
      <c r="F131" t="e">
        <f>VLOOKUP(Table1[[#This Row],[pif_id]], Table7[#All],5,FALSE)</f>
        <v>#REF!</v>
      </c>
      <c r="G131">
        <v>31</v>
      </c>
      <c r="H131" t="s">
        <v>297</v>
      </c>
      <c r="I131">
        <v>1</v>
      </c>
      <c r="M131" t="str">
        <f>IF(SUM(Table1[[#This Row],[c_ghg_inventory]:[c_support_needed_and_received]])=0,1,"")</f>
        <v/>
      </c>
      <c r="N131" s="6">
        <v>214780</v>
      </c>
      <c r="O131" s="6">
        <v>100000</v>
      </c>
      <c r="P131" s="6">
        <f>N131/SUM(Table1[[#This Row],[c_ghg_inventory]:[c_undefined]])</f>
        <v>214780</v>
      </c>
      <c r="Q131" s="6">
        <f>O131/SUM(Table1[[#This Row],[c_ghg_inventory]:[c_undefined]])</f>
        <v>100000</v>
      </c>
      <c r="R131">
        <v>128</v>
      </c>
      <c r="S131" s="9" t="s">
        <v>302</v>
      </c>
      <c r="X131" s="4">
        <f>IF(SUM(Table1[[#This Row],[o_ghg_inventory ]:[o_support_needed_and_received]])=0,1,"")</f>
        <v>1</v>
      </c>
      <c r="Y131" s="34">
        <v>42956</v>
      </c>
      <c r="Z131" s="34">
        <v>20000</v>
      </c>
      <c r="AA131" s="5">
        <f>Table1[[#This Row],[o_gef_funding]]/SUM(Table1[[#This Row],[o_ghg_inventory ]:[o_undefined]])</f>
        <v>42956</v>
      </c>
      <c r="AB131" s="5">
        <f>Table1[[#This Row],[o_co_financing]]/SUM(Table1[[#This Row],[o_ghg_inventory ]:[o_undefined]])</f>
        <v>20000</v>
      </c>
      <c r="AC131" s="4" cm="1">
        <f t="array" ref="AC131">IF(Table1[[#This Row],[o_ghg_inventory ]]="",IF(AND(Table1[[#This Row],[o_undefined]:[o_undefined]]=1,Table1[[#This Row],[c_ghg_inventory]]=1),1,""),1)</f>
        <v>1</v>
      </c>
      <c r="AD131" s="4" t="str" cm="1">
        <f t="array" ref="AD131">IF(Table1[[#This Row],[o_mitigation ]]="",IF(AND(Table1[[#This Row],[o_undefined]:[o_undefined]]=1,Table1[[#This Row],[c_mitigation]]=1),1,""),1)</f>
        <v/>
      </c>
      <c r="AE131" s="4" t="str" cm="1">
        <f t="array" ref="AE131">IF(Table1[[#This Row],[o_climate_change_impacts_and_adaptation ]]="",IF(AND(Table1[[#This Row],[o_undefined]:[o_undefined]]=1,Table1[[#This Row],[c_climate_change_impacts_and_adaptation]]=1),1,""),1)</f>
        <v/>
      </c>
      <c r="AF131" s="4" t="str" cm="1">
        <f t="array" ref="AF131">IF(Table1[[#This Row],[o_support_needed_and_received]]="",IF(AND(Table1[[#This Row],[o_undefined]:[o_undefined]]=1,Table1[[#This Row],[c_support_needed_and_received]]=1),1,""),1)</f>
        <v/>
      </c>
      <c r="AG131" s="4" t="str">
        <f>IF(SUM(Table1[[#This Row],[com_ghg_inventory]:[com_support_needed_and_received]])=0,1,"")</f>
        <v/>
      </c>
      <c r="AH131" s="4" cm="1">
        <f t="array" ref="AH131">IF(Table1[[#This Row],[com_ghg_inventory]]="",0,IF(Table1[[#This Row],[com_undefined]:[com_undefined]]=1,0,Table1[[#This Row],[o_gef_funding]:[o_gef_funding]]/SUM(Table1[[#This Row],[com_ghg_inventory]:[com_support_needed_and_received]])))</f>
        <v>42956</v>
      </c>
      <c r="AI131" s="4" cm="1">
        <f t="array" ref="AI131">IF(Table1[[#This Row],[com_mitigation]]="",0,IF(Table1[[#This Row],[com_undefined]:[com_undefined]]=1,0,Table1[[#This Row],[o_gef_funding]:[o_gef_funding]]/SUM(Table1[[#This Row],[com_ghg_inventory]:[com_support_needed_and_received]])))</f>
        <v>0</v>
      </c>
      <c r="AJ131" s="4" cm="1">
        <f t="array" ref="AJ131">IF(Table1[[#This Row],[com_climate_change_impacts_and_adaptation]]="",0,IF(Table1[[#This Row],[com_undefined]:[com_undefined]]=1,0,Table1[[#This Row],[o_gef_funding]:[o_gef_funding]]/SUM(Table1[[#This Row],[com_ghg_inventory]:[com_support_needed_and_received]])))</f>
        <v>0</v>
      </c>
      <c r="AK131" s="4" cm="1">
        <f t="array" ref="AK131">IF(Table1[[#This Row],[com_support_needed_and_received]]="",0,IF(Table1[[#This Row],[com_undefined]:[com_undefined]]=1,0,Table1[[#This Row],[o_gef_funding]:[o_gef_funding]]/SUM(Table1[[#This Row],[com_ghg_inventory]:[com_support_needed_and_received]])))</f>
        <v>0</v>
      </c>
      <c r="AL131" s="4">
        <f>IF(Table1[[#This Row],[com_undefined]]=1,Table1[[#This Row],[o_gef_funding]],0)</f>
        <v>0</v>
      </c>
      <c r="AM131" s="4" cm="1">
        <f t="array" ref="AM131">IF(Table1[[#This Row],[com_ghg_inventory]]="",0,IF(Table1[[#This Row],[com_undefined]:[com_undefined]]=1,0,Table1[[#This Row],[o_co_financing]:[o_co_financing]]/SUM(Table1[[#This Row],[com_ghg_inventory]:[com_support_needed_and_received]])))</f>
        <v>20000</v>
      </c>
      <c r="AN131" s="4" cm="1">
        <f t="array" ref="AN131">IF(Table1[[#This Row],[com_mitigation]]="",0,IF(Table1[[#This Row],[com_undefined]:[com_undefined]]=1,0,Table1[[#This Row],[o_co_financing]:[o_co_financing]]/SUM(Table1[[#This Row],[com_ghg_inventory]:[com_support_needed_and_received]])))</f>
        <v>0</v>
      </c>
      <c r="AO131" s="4" cm="1">
        <f t="array" ref="AO131">IF(Table1[[#This Row],[com_climate_change_impacts_and_adaptation]]="",0,IF(Table1[[#This Row],[com_undefined]:[com_undefined]]=1,0,Table1[[#This Row],[o_co_financing]:[o_co_financing]]/SUM(Table1[[#This Row],[com_ghg_inventory]:[com_support_needed_and_received]])))</f>
        <v>0</v>
      </c>
      <c r="AP131" s="4" cm="1">
        <f t="array" ref="AP131">IF(Table1[[#This Row],[com_support_needed_and_received]]="",0,IF(Table1[[#This Row],[com_undefined]:[com_undefined]]=1,0,Table1[[#This Row],[o_co_financing]:[o_co_financing]]/SUM(Table1[[#This Row],[com_ghg_inventory]:[com_support_needed_and_received]])))</f>
        <v>0</v>
      </c>
      <c r="AQ131" s="4">
        <f>IF(Table1[[#This Row],[com_undefined]]=1,Table1[[#This Row],[o_co_financing]],0)</f>
        <v>0</v>
      </c>
      <c r="AR131" s="4" t="str">
        <f>IF(Table1[[#This Row],[o_gef_funding]]=SUM(Table1[[#This Row],[ghg_inventory_gef]:[undefined_gef]]),"Good", "Problem")</f>
        <v>Good</v>
      </c>
      <c r="AS131" s="4" t="str">
        <f>IF(Table1[[#This Row],[o_co_financing]]=SUM(Table1[[#This Row],[ghg_inventory_co_finance]:[undefined_co_finance]]),"Good", "Problem")</f>
        <v>Good</v>
      </c>
    </row>
    <row r="132" spans="1:45">
      <c r="A132" s="11">
        <v>15</v>
      </c>
      <c r="B132" t="s">
        <v>39</v>
      </c>
      <c r="C132" t="str">
        <f>VLOOKUP(Table1[[#This Row],[pif_id]], Table7[#All],2,FALSE)</f>
        <v>Africa</v>
      </c>
      <c r="D132" t="str">
        <f>VLOOKUP(Table1[[#This Row],[pif_id]], Table7[#All],3,FALSE)</f>
        <v>CI</v>
      </c>
      <c r="E132" t="str">
        <f>VLOOKUP(Table1[[#This Row],[pif_id]], Table7[#All],4,FALSE)</f>
        <v>2017</v>
      </c>
      <c r="F132" t="e">
        <f>VLOOKUP(Table1[[#This Row],[pif_id]], Table7[#All],5,FALSE)</f>
        <v>#REF!</v>
      </c>
      <c r="G132">
        <v>32</v>
      </c>
      <c r="H132" t="s">
        <v>303</v>
      </c>
      <c r="I132">
        <v>1</v>
      </c>
      <c r="M132" t="str">
        <f>IF(SUM(Table1[[#This Row],[c_ghg_inventory]:[c_support_needed_and_received]])=0,1,"")</f>
        <v/>
      </c>
      <c r="N132" s="6">
        <v>394718</v>
      </c>
      <c r="O132" s="6">
        <v>250000</v>
      </c>
      <c r="P132" s="6">
        <f>N132/SUM(Table1[[#This Row],[c_ghg_inventory]:[c_undefined]])</f>
        <v>394718</v>
      </c>
      <c r="Q132" s="6">
        <f>O132/SUM(Table1[[#This Row],[c_ghg_inventory]:[c_undefined]])</f>
        <v>250000</v>
      </c>
      <c r="R132">
        <v>129</v>
      </c>
      <c r="S132" s="9" t="s">
        <v>304</v>
      </c>
      <c r="T132">
        <v>1</v>
      </c>
      <c r="X132" s="4" t="str">
        <f>IF(SUM(Table1[[#This Row],[o_ghg_inventory ]:[o_support_needed_and_received]])=0,1,"")</f>
        <v/>
      </c>
      <c r="Y132" s="34">
        <v>131572.66666666666</v>
      </c>
      <c r="Z132" s="34">
        <v>83333.333333333328</v>
      </c>
      <c r="AA132" s="5">
        <f>Table1[[#This Row],[o_gef_funding]]/SUM(Table1[[#This Row],[o_ghg_inventory ]:[o_undefined]])</f>
        <v>131572.66666666666</v>
      </c>
      <c r="AB132" s="5">
        <f>Table1[[#This Row],[o_co_financing]]/SUM(Table1[[#This Row],[o_ghg_inventory ]:[o_undefined]])</f>
        <v>83333.333333333328</v>
      </c>
      <c r="AC132" s="4" cm="1">
        <f t="array" ref="AC132">IF(Table1[[#This Row],[o_ghg_inventory ]]="",IF(AND(Table1[[#This Row],[o_undefined]:[o_undefined]]=1,Table1[[#This Row],[c_ghg_inventory]]=1),1,""),1)</f>
        <v>1</v>
      </c>
      <c r="AD132" s="4" t="str" cm="1">
        <f t="array" ref="AD132">IF(Table1[[#This Row],[o_mitigation ]]="",IF(AND(Table1[[#This Row],[o_undefined]:[o_undefined]]=1,Table1[[#This Row],[c_mitigation]]=1),1,""),1)</f>
        <v/>
      </c>
      <c r="AE132" s="4" t="str" cm="1">
        <f t="array" ref="AE132">IF(Table1[[#This Row],[o_climate_change_impacts_and_adaptation ]]="",IF(AND(Table1[[#This Row],[o_undefined]:[o_undefined]]=1,Table1[[#This Row],[c_climate_change_impacts_and_adaptation]]=1),1,""),1)</f>
        <v/>
      </c>
      <c r="AF132" s="4" t="str" cm="1">
        <f t="array" ref="AF132">IF(Table1[[#This Row],[o_support_needed_and_received]]="",IF(AND(Table1[[#This Row],[o_undefined]:[o_undefined]]=1,Table1[[#This Row],[c_support_needed_and_received]]=1),1,""),1)</f>
        <v/>
      </c>
      <c r="AG132" s="4" t="str">
        <f>IF(SUM(Table1[[#This Row],[com_ghg_inventory]:[com_support_needed_and_received]])=0,1,"")</f>
        <v/>
      </c>
      <c r="AH132" s="4" cm="1">
        <f t="array" ref="AH132">IF(Table1[[#This Row],[com_ghg_inventory]]="",0,IF(Table1[[#This Row],[com_undefined]:[com_undefined]]=1,0,Table1[[#This Row],[o_gef_funding]:[o_gef_funding]]/SUM(Table1[[#This Row],[com_ghg_inventory]:[com_support_needed_and_received]])))</f>
        <v>131572.66666666666</v>
      </c>
      <c r="AI132" s="4" cm="1">
        <f t="array" ref="AI132">IF(Table1[[#This Row],[com_mitigation]]="",0,IF(Table1[[#This Row],[com_undefined]:[com_undefined]]=1,0,Table1[[#This Row],[o_gef_funding]:[o_gef_funding]]/SUM(Table1[[#This Row],[com_ghg_inventory]:[com_support_needed_and_received]])))</f>
        <v>0</v>
      </c>
      <c r="AJ132" s="4" cm="1">
        <f t="array" ref="AJ132">IF(Table1[[#This Row],[com_climate_change_impacts_and_adaptation]]="",0,IF(Table1[[#This Row],[com_undefined]:[com_undefined]]=1,0,Table1[[#This Row],[o_gef_funding]:[o_gef_funding]]/SUM(Table1[[#This Row],[com_ghg_inventory]:[com_support_needed_and_received]])))</f>
        <v>0</v>
      </c>
      <c r="AK132" s="4" cm="1">
        <f t="array" ref="AK132">IF(Table1[[#This Row],[com_support_needed_and_received]]="",0,IF(Table1[[#This Row],[com_undefined]:[com_undefined]]=1,0,Table1[[#This Row],[o_gef_funding]:[o_gef_funding]]/SUM(Table1[[#This Row],[com_ghg_inventory]:[com_support_needed_and_received]])))</f>
        <v>0</v>
      </c>
      <c r="AL132" s="4">
        <f>IF(Table1[[#This Row],[com_undefined]]=1,Table1[[#This Row],[o_gef_funding]],0)</f>
        <v>0</v>
      </c>
      <c r="AM132" s="4" cm="1">
        <f t="array" ref="AM132">IF(Table1[[#This Row],[com_ghg_inventory]]="",0,IF(Table1[[#This Row],[com_undefined]:[com_undefined]]=1,0,Table1[[#This Row],[o_co_financing]:[o_co_financing]]/SUM(Table1[[#This Row],[com_ghg_inventory]:[com_support_needed_and_received]])))</f>
        <v>83333.333333333328</v>
      </c>
      <c r="AN132" s="4" cm="1">
        <f t="array" ref="AN132">IF(Table1[[#This Row],[com_mitigation]]="",0,IF(Table1[[#This Row],[com_undefined]:[com_undefined]]=1,0,Table1[[#This Row],[o_co_financing]:[o_co_financing]]/SUM(Table1[[#This Row],[com_ghg_inventory]:[com_support_needed_and_received]])))</f>
        <v>0</v>
      </c>
      <c r="AO132" s="4" cm="1">
        <f t="array" ref="AO132">IF(Table1[[#This Row],[com_climate_change_impacts_and_adaptation]]="",0,IF(Table1[[#This Row],[com_undefined]:[com_undefined]]=1,0,Table1[[#This Row],[o_co_financing]:[o_co_financing]]/SUM(Table1[[#This Row],[com_ghg_inventory]:[com_support_needed_and_received]])))</f>
        <v>0</v>
      </c>
      <c r="AP132" s="4" cm="1">
        <f t="array" ref="AP132">IF(Table1[[#This Row],[com_support_needed_and_received]]="",0,IF(Table1[[#This Row],[com_undefined]:[com_undefined]]=1,0,Table1[[#This Row],[o_co_financing]:[o_co_financing]]/SUM(Table1[[#This Row],[com_ghg_inventory]:[com_support_needed_and_received]])))</f>
        <v>0</v>
      </c>
      <c r="AQ132" s="4">
        <f>IF(Table1[[#This Row],[com_undefined]]=1,Table1[[#This Row],[o_co_financing]],0)</f>
        <v>0</v>
      </c>
      <c r="AR132" s="4" t="str">
        <f>IF(Table1[[#This Row],[o_gef_funding]]=SUM(Table1[[#This Row],[ghg_inventory_gef]:[undefined_gef]]),"Good", "Problem")</f>
        <v>Good</v>
      </c>
      <c r="AS132" s="4" t="str">
        <f>IF(Table1[[#This Row],[o_co_financing]]=SUM(Table1[[#This Row],[ghg_inventory_co_finance]:[undefined_co_finance]]),"Good", "Problem")</f>
        <v>Good</v>
      </c>
    </row>
    <row r="133" spans="1:45">
      <c r="A133" s="11">
        <v>15</v>
      </c>
      <c r="B133" t="s">
        <v>39</v>
      </c>
      <c r="C133" t="str">
        <f>VLOOKUP(Table1[[#This Row],[pif_id]], Table7[#All],2,FALSE)</f>
        <v>Africa</v>
      </c>
      <c r="D133" t="str">
        <f>VLOOKUP(Table1[[#This Row],[pif_id]], Table7[#All],3,FALSE)</f>
        <v>CI</v>
      </c>
      <c r="E133" t="str">
        <f>VLOOKUP(Table1[[#This Row],[pif_id]], Table7[#All],4,FALSE)</f>
        <v>2017</v>
      </c>
      <c r="F133" t="e">
        <f>VLOOKUP(Table1[[#This Row],[pif_id]], Table7[#All],5,FALSE)</f>
        <v>#REF!</v>
      </c>
      <c r="G133">
        <v>32</v>
      </c>
      <c r="H133" t="s">
        <v>303</v>
      </c>
      <c r="I133">
        <v>1</v>
      </c>
      <c r="M133" t="str">
        <f>IF(SUM(Table1[[#This Row],[c_ghg_inventory]:[c_support_needed_and_received]])=0,1,"")</f>
        <v/>
      </c>
      <c r="N133" s="6">
        <v>394718</v>
      </c>
      <c r="O133" s="6">
        <v>250000</v>
      </c>
      <c r="P133" s="6">
        <f>N133/SUM(Table1[[#This Row],[c_ghg_inventory]:[c_undefined]])</f>
        <v>394718</v>
      </c>
      <c r="Q133" s="6">
        <f>O133/SUM(Table1[[#This Row],[c_ghg_inventory]:[c_undefined]])</f>
        <v>250000</v>
      </c>
      <c r="R133">
        <v>130</v>
      </c>
      <c r="S133" s="9" t="s">
        <v>305</v>
      </c>
      <c r="T133">
        <v>1</v>
      </c>
      <c r="U133">
        <v>1</v>
      </c>
      <c r="X133" s="4" t="str">
        <f>IF(SUM(Table1[[#This Row],[o_ghg_inventory ]:[o_support_needed_and_received]])=0,1,"")</f>
        <v/>
      </c>
      <c r="Y133" s="34">
        <v>131572.66666666666</v>
      </c>
      <c r="Z133" s="34">
        <v>83333.333333333328</v>
      </c>
      <c r="AA133" s="5">
        <f>Table1[[#This Row],[o_gef_funding]]/SUM(Table1[[#This Row],[o_ghg_inventory ]:[o_undefined]])</f>
        <v>65786.333333333328</v>
      </c>
      <c r="AB133" s="5">
        <f>Table1[[#This Row],[o_co_financing]]/SUM(Table1[[#This Row],[o_ghg_inventory ]:[o_undefined]])</f>
        <v>41666.666666666664</v>
      </c>
      <c r="AC133" s="4" cm="1">
        <f t="array" ref="AC133">IF(Table1[[#This Row],[o_ghg_inventory ]]="",IF(AND(Table1[[#This Row],[o_undefined]:[o_undefined]]=1,Table1[[#This Row],[c_ghg_inventory]]=1),1,""),1)</f>
        <v>1</v>
      </c>
      <c r="AD133" s="4" cm="1">
        <f t="array" ref="AD133">IF(Table1[[#This Row],[o_mitigation ]]="",IF(AND(Table1[[#This Row],[o_undefined]:[o_undefined]]=1,Table1[[#This Row],[c_mitigation]]=1),1,""),1)</f>
        <v>1</v>
      </c>
      <c r="AE133" s="4" t="str" cm="1">
        <f t="array" ref="AE133">IF(Table1[[#This Row],[o_climate_change_impacts_and_adaptation ]]="",IF(AND(Table1[[#This Row],[o_undefined]:[o_undefined]]=1,Table1[[#This Row],[c_climate_change_impacts_and_adaptation]]=1),1,""),1)</f>
        <v/>
      </c>
      <c r="AF133" s="4" t="str" cm="1">
        <f t="array" ref="AF133">IF(Table1[[#This Row],[o_support_needed_and_received]]="",IF(AND(Table1[[#This Row],[o_undefined]:[o_undefined]]=1,Table1[[#This Row],[c_support_needed_and_received]]=1),1,""),1)</f>
        <v/>
      </c>
      <c r="AG133" s="4" t="str">
        <f>IF(SUM(Table1[[#This Row],[com_ghg_inventory]:[com_support_needed_and_received]])=0,1,"")</f>
        <v/>
      </c>
      <c r="AH133" s="4" cm="1">
        <f t="array" ref="AH133">IF(Table1[[#This Row],[com_ghg_inventory]]="",0,IF(Table1[[#This Row],[com_undefined]:[com_undefined]]=1,0,Table1[[#This Row],[o_gef_funding]:[o_gef_funding]]/SUM(Table1[[#This Row],[com_ghg_inventory]:[com_support_needed_and_received]])))</f>
        <v>65786.333333333328</v>
      </c>
      <c r="AI133" s="4" cm="1">
        <f t="array" ref="AI133">IF(Table1[[#This Row],[com_mitigation]]="",0,IF(Table1[[#This Row],[com_undefined]:[com_undefined]]=1,0,Table1[[#This Row],[o_gef_funding]:[o_gef_funding]]/SUM(Table1[[#This Row],[com_ghg_inventory]:[com_support_needed_and_received]])))</f>
        <v>65786.333333333328</v>
      </c>
      <c r="AJ133" s="4" cm="1">
        <f t="array" ref="AJ133">IF(Table1[[#This Row],[com_climate_change_impacts_and_adaptation]]="",0,IF(Table1[[#This Row],[com_undefined]:[com_undefined]]=1,0,Table1[[#This Row],[o_gef_funding]:[o_gef_funding]]/SUM(Table1[[#This Row],[com_ghg_inventory]:[com_support_needed_and_received]])))</f>
        <v>0</v>
      </c>
      <c r="AK133" s="4" cm="1">
        <f t="array" ref="AK133">IF(Table1[[#This Row],[com_support_needed_and_received]]="",0,IF(Table1[[#This Row],[com_undefined]:[com_undefined]]=1,0,Table1[[#This Row],[o_gef_funding]:[o_gef_funding]]/SUM(Table1[[#This Row],[com_ghg_inventory]:[com_support_needed_and_received]])))</f>
        <v>0</v>
      </c>
      <c r="AL133" s="4">
        <f>IF(Table1[[#This Row],[com_undefined]]=1,Table1[[#This Row],[o_gef_funding]],0)</f>
        <v>0</v>
      </c>
      <c r="AM133" s="4" cm="1">
        <f t="array" ref="AM133">IF(Table1[[#This Row],[com_ghg_inventory]]="",0,IF(Table1[[#This Row],[com_undefined]:[com_undefined]]=1,0,Table1[[#This Row],[o_co_financing]:[o_co_financing]]/SUM(Table1[[#This Row],[com_ghg_inventory]:[com_support_needed_and_received]])))</f>
        <v>41666.666666666664</v>
      </c>
      <c r="AN133" s="4" cm="1">
        <f t="array" ref="AN133">IF(Table1[[#This Row],[com_mitigation]]="",0,IF(Table1[[#This Row],[com_undefined]:[com_undefined]]=1,0,Table1[[#This Row],[o_co_financing]:[o_co_financing]]/SUM(Table1[[#This Row],[com_ghg_inventory]:[com_support_needed_and_received]])))</f>
        <v>41666.666666666664</v>
      </c>
      <c r="AO133" s="4" cm="1">
        <f t="array" ref="AO133">IF(Table1[[#This Row],[com_climate_change_impacts_and_adaptation]]="",0,IF(Table1[[#This Row],[com_undefined]:[com_undefined]]=1,0,Table1[[#This Row],[o_co_financing]:[o_co_financing]]/SUM(Table1[[#This Row],[com_ghg_inventory]:[com_support_needed_and_received]])))</f>
        <v>0</v>
      </c>
      <c r="AP133" s="4" cm="1">
        <f t="array" ref="AP133">IF(Table1[[#This Row],[com_support_needed_and_received]]="",0,IF(Table1[[#This Row],[com_undefined]:[com_undefined]]=1,0,Table1[[#This Row],[o_co_financing]:[o_co_financing]]/SUM(Table1[[#This Row],[com_ghg_inventory]:[com_support_needed_and_received]])))</f>
        <v>0</v>
      </c>
      <c r="AQ133" s="4">
        <f>IF(Table1[[#This Row],[com_undefined]]=1,Table1[[#This Row],[o_co_financing]],0)</f>
        <v>0</v>
      </c>
      <c r="AR133" s="4" t="str">
        <f>IF(Table1[[#This Row],[o_gef_funding]]=SUM(Table1[[#This Row],[ghg_inventory_gef]:[undefined_gef]]),"Good", "Problem")</f>
        <v>Good</v>
      </c>
      <c r="AS133" s="4" t="str">
        <f>IF(Table1[[#This Row],[o_co_financing]]=SUM(Table1[[#This Row],[ghg_inventory_co_finance]:[undefined_co_finance]]),"Good", "Problem")</f>
        <v>Good</v>
      </c>
    </row>
    <row r="134" spans="1:45">
      <c r="A134" s="11">
        <v>15</v>
      </c>
      <c r="B134" t="s">
        <v>39</v>
      </c>
      <c r="C134" t="str">
        <f>VLOOKUP(Table1[[#This Row],[pif_id]], Table7[#All],2,FALSE)</f>
        <v>Africa</v>
      </c>
      <c r="D134" t="str">
        <f>VLOOKUP(Table1[[#This Row],[pif_id]], Table7[#All],3,FALSE)</f>
        <v>CI</v>
      </c>
      <c r="E134" t="str">
        <f>VLOOKUP(Table1[[#This Row],[pif_id]], Table7[#All],4,FALSE)</f>
        <v>2017</v>
      </c>
      <c r="F134" t="e">
        <f>VLOOKUP(Table1[[#This Row],[pif_id]], Table7[#All],5,FALSE)</f>
        <v>#REF!</v>
      </c>
      <c r="G134">
        <v>32</v>
      </c>
      <c r="H134" t="s">
        <v>303</v>
      </c>
      <c r="I134">
        <v>1</v>
      </c>
      <c r="M134" t="str">
        <f>IF(SUM(Table1[[#This Row],[c_ghg_inventory]:[c_support_needed_and_received]])=0,1,"")</f>
        <v/>
      </c>
      <c r="N134" s="6">
        <v>394718</v>
      </c>
      <c r="O134" s="6">
        <v>250000</v>
      </c>
      <c r="P134" s="6">
        <f>N134/SUM(Table1[[#This Row],[c_ghg_inventory]:[c_undefined]])</f>
        <v>394718</v>
      </c>
      <c r="Q134" s="6">
        <f>O134/SUM(Table1[[#This Row],[c_ghg_inventory]:[c_undefined]])</f>
        <v>250000</v>
      </c>
      <c r="R134">
        <v>131</v>
      </c>
      <c r="S134" s="9" t="s">
        <v>306</v>
      </c>
      <c r="X134" s="4">
        <f>IF(SUM(Table1[[#This Row],[o_ghg_inventory ]:[o_support_needed_and_received]])=0,1,"")</f>
        <v>1</v>
      </c>
      <c r="Y134" s="34">
        <v>131572.66666666666</v>
      </c>
      <c r="Z134" s="34">
        <v>83333.333333333328</v>
      </c>
      <c r="AA134" s="5">
        <f>Table1[[#This Row],[o_gef_funding]]/SUM(Table1[[#This Row],[o_ghg_inventory ]:[o_undefined]])</f>
        <v>131572.66666666666</v>
      </c>
      <c r="AB134" s="5">
        <f>Table1[[#This Row],[o_co_financing]]/SUM(Table1[[#This Row],[o_ghg_inventory ]:[o_undefined]])</f>
        <v>83333.333333333328</v>
      </c>
      <c r="AC134" s="4" cm="1">
        <f t="array" ref="AC134">IF(Table1[[#This Row],[o_ghg_inventory ]]="",IF(AND(Table1[[#This Row],[o_undefined]:[o_undefined]]=1,Table1[[#This Row],[c_ghg_inventory]]=1),1,""),1)</f>
        <v>1</v>
      </c>
      <c r="AD134" s="4" t="str" cm="1">
        <f t="array" ref="AD134">IF(Table1[[#This Row],[o_mitigation ]]="",IF(AND(Table1[[#This Row],[o_undefined]:[o_undefined]]=1,Table1[[#This Row],[c_mitigation]]=1),1,""),1)</f>
        <v/>
      </c>
      <c r="AE134" s="4" t="str" cm="1">
        <f t="array" ref="AE134">IF(Table1[[#This Row],[o_climate_change_impacts_and_adaptation ]]="",IF(AND(Table1[[#This Row],[o_undefined]:[o_undefined]]=1,Table1[[#This Row],[c_climate_change_impacts_and_adaptation]]=1),1,""),1)</f>
        <v/>
      </c>
      <c r="AF134" s="4" t="str" cm="1">
        <f t="array" ref="AF134">IF(Table1[[#This Row],[o_support_needed_and_received]]="",IF(AND(Table1[[#This Row],[o_undefined]:[o_undefined]]=1,Table1[[#This Row],[c_support_needed_and_received]]=1),1,""),1)</f>
        <v/>
      </c>
      <c r="AG134" s="4" t="str">
        <f>IF(SUM(Table1[[#This Row],[com_ghg_inventory]:[com_support_needed_and_received]])=0,1,"")</f>
        <v/>
      </c>
      <c r="AH134" s="4" cm="1">
        <f t="array" ref="AH134">IF(Table1[[#This Row],[com_ghg_inventory]]="",0,IF(Table1[[#This Row],[com_undefined]:[com_undefined]]=1,0,Table1[[#This Row],[o_gef_funding]:[o_gef_funding]]/SUM(Table1[[#This Row],[com_ghg_inventory]:[com_support_needed_and_received]])))</f>
        <v>131572.66666666666</v>
      </c>
      <c r="AI134" s="4" cm="1">
        <f t="array" ref="AI134">IF(Table1[[#This Row],[com_mitigation]]="",0,IF(Table1[[#This Row],[com_undefined]:[com_undefined]]=1,0,Table1[[#This Row],[o_gef_funding]:[o_gef_funding]]/SUM(Table1[[#This Row],[com_ghg_inventory]:[com_support_needed_and_received]])))</f>
        <v>0</v>
      </c>
      <c r="AJ134" s="4" cm="1">
        <f t="array" ref="AJ134">IF(Table1[[#This Row],[com_climate_change_impacts_and_adaptation]]="",0,IF(Table1[[#This Row],[com_undefined]:[com_undefined]]=1,0,Table1[[#This Row],[o_gef_funding]:[o_gef_funding]]/SUM(Table1[[#This Row],[com_ghg_inventory]:[com_support_needed_and_received]])))</f>
        <v>0</v>
      </c>
      <c r="AK134" s="4" cm="1">
        <f t="array" ref="AK134">IF(Table1[[#This Row],[com_support_needed_and_received]]="",0,IF(Table1[[#This Row],[com_undefined]:[com_undefined]]=1,0,Table1[[#This Row],[o_gef_funding]:[o_gef_funding]]/SUM(Table1[[#This Row],[com_ghg_inventory]:[com_support_needed_and_received]])))</f>
        <v>0</v>
      </c>
      <c r="AL134" s="4">
        <f>IF(Table1[[#This Row],[com_undefined]]=1,Table1[[#This Row],[o_gef_funding]],0)</f>
        <v>0</v>
      </c>
      <c r="AM134" s="4" cm="1">
        <f t="array" ref="AM134">IF(Table1[[#This Row],[com_ghg_inventory]]="",0,IF(Table1[[#This Row],[com_undefined]:[com_undefined]]=1,0,Table1[[#This Row],[o_co_financing]:[o_co_financing]]/SUM(Table1[[#This Row],[com_ghg_inventory]:[com_support_needed_and_received]])))</f>
        <v>83333.333333333328</v>
      </c>
      <c r="AN134" s="4" cm="1">
        <f t="array" ref="AN134">IF(Table1[[#This Row],[com_mitigation]]="",0,IF(Table1[[#This Row],[com_undefined]:[com_undefined]]=1,0,Table1[[#This Row],[o_co_financing]:[o_co_financing]]/SUM(Table1[[#This Row],[com_ghg_inventory]:[com_support_needed_and_received]])))</f>
        <v>0</v>
      </c>
      <c r="AO134" s="4" cm="1">
        <f t="array" ref="AO134">IF(Table1[[#This Row],[com_climate_change_impacts_and_adaptation]]="",0,IF(Table1[[#This Row],[com_undefined]:[com_undefined]]=1,0,Table1[[#This Row],[o_co_financing]:[o_co_financing]]/SUM(Table1[[#This Row],[com_ghg_inventory]:[com_support_needed_and_received]])))</f>
        <v>0</v>
      </c>
      <c r="AP134" s="4" cm="1">
        <f t="array" ref="AP134">IF(Table1[[#This Row],[com_support_needed_and_received]]="",0,IF(Table1[[#This Row],[com_undefined]:[com_undefined]]=1,0,Table1[[#This Row],[o_co_financing]:[o_co_financing]]/SUM(Table1[[#This Row],[com_ghg_inventory]:[com_support_needed_and_received]])))</f>
        <v>0</v>
      </c>
      <c r="AQ134" s="4">
        <f>IF(Table1[[#This Row],[com_undefined]]=1,Table1[[#This Row],[o_co_financing]],0)</f>
        <v>0</v>
      </c>
      <c r="AR134" s="4" t="str">
        <f>IF(Table1[[#This Row],[o_gef_funding]]=SUM(Table1[[#This Row],[ghg_inventory_gef]:[undefined_gef]]),"Good", "Problem")</f>
        <v>Good</v>
      </c>
      <c r="AS134" s="4" t="str">
        <f>IF(Table1[[#This Row],[o_co_financing]]=SUM(Table1[[#This Row],[ghg_inventory_co_finance]:[undefined_co_finance]]),"Good", "Problem")</f>
        <v>Good</v>
      </c>
    </row>
    <row r="135" spans="1:45">
      <c r="A135" s="11">
        <v>15</v>
      </c>
      <c r="B135" t="s">
        <v>39</v>
      </c>
      <c r="C135" t="str">
        <f>VLOOKUP(Table1[[#This Row],[pif_id]], Table7[#All],2,FALSE)</f>
        <v>Africa</v>
      </c>
      <c r="D135" t="str">
        <f>VLOOKUP(Table1[[#This Row],[pif_id]], Table7[#All],3,FALSE)</f>
        <v>CI</v>
      </c>
      <c r="E135" t="str">
        <f>VLOOKUP(Table1[[#This Row],[pif_id]], Table7[#All],4,FALSE)</f>
        <v>2017</v>
      </c>
      <c r="F135" t="e">
        <f>VLOOKUP(Table1[[#This Row],[pif_id]], Table7[#All],5,FALSE)</f>
        <v>#REF!</v>
      </c>
      <c r="G135">
        <v>33</v>
      </c>
      <c r="H135" t="s">
        <v>307</v>
      </c>
      <c r="I135">
        <v>1</v>
      </c>
      <c r="J135">
        <v>1</v>
      </c>
      <c r="M135" t="str">
        <f>IF(SUM(Table1[[#This Row],[c_ghg_inventory]:[c_support_needed_and_received]])=0,1,"")</f>
        <v/>
      </c>
      <c r="N135" s="6">
        <v>390502</v>
      </c>
      <c r="O135" s="6">
        <v>150000</v>
      </c>
      <c r="P135" s="6">
        <f>N135/SUM(Table1[[#This Row],[c_ghg_inventory]:[c_undefined]])</f>
        <v>195251</v>
      </c>
      <c r="Q135" s="6">
        <f>O135/SUM(Table1[[#This Row],[c_ghg_inventory]:[c_undefined]])</f>
        <v>75000</v>
      </c>
      <c r="R135">
        <v>132</v>
      </c>
      <c r="S135" s="9" t="s">
        <v>308</v>
      </c>
      <c r="T135">
        <v>1</v>
      </c>
      <c r="U135">
        <v>1</v>
      </c>
      <c r="X135" s="4" t="str">
        <f>IF(SUM(Table1[[#This Row],[o_ghg_inventory ]:[o_support_needed_and_received]])=0,1,"")</f>
        <v/>
      </c>
      <c r="Y135" s="34">
        <v>130167.33333333333</v>
      </c>
      <c r="Z135" s="34">
        <v>50000</v>
      </c>
      <c r="AA135" s="5">
        <f>Table1[[#This Row],[o_gef_funding]]/SUM(Table1[[#This Row],[o_ghg_inventory ]:[o_undefined]])</f>
        <v>65083.666666666664</v>
      </c>
      <c r="AB135" s="5">
        <f>Table1[[#This Row],[o_co_financing]]/SUM(Table1[[#This Row],[o_ghg_inventory ]:[o_undefined]])</f>
        <v>25000</v>
      </c>
      <c r="AC135" s="4" cm="1">
        <f t="array" ref="AC135">IF(Table1[[#This Row],[o_ghg_inventory ]]="",IF(AND(Table1[[#This Row],[o_undefined]:[o_undefined]]=1,Table1[[#This Row],[c_ghg_inventory]]=1),1,""),1)</f>
        <v>1</v>
      </c>
      <c r="AD135" s="4" cm="1">
        <f t="array" ref="AD135">IF(Table1[[#This Row],[o_mitigation ]]="",IF(AND(Table1[[#This Row],[o_undefined]:[o_undefined]]=1,Table1[[#This Row],[c_mitigation]]=1),1,""),1)</f>
        <v>1</v>
      </c>
      <c r="AE135" s="4" t="str" cm="1">
        <f t="array" ref="AE135">IF(Table1[[#This Row],[o_climate_change_impacts_and_adaptation ]]="",IF(AND(Table1[[#This Row],[o_undefined]:[o_undefined]]=1,Table1[[#This Row],[c_climate_change_impacts_and_adaptation]]=1),1,""),1)</f>
        <v/>
      </c>
      <c r="AF135" s="4" t="str" cm="1">
        <f t="array" ref="AF135">IF(Table1[[#This Row],[o_support_needed_and_received]]="",IF(AND(Table1[[#This Row],[o_undefined]:[o_undefined]]=1,Table1[[#This Row],[c_support_needed_and_received]]=1),1,""),1)</f>
        <v/>
      </c>
      <c r="AG135" s="4" t="str">
        <f>IF(SUM(Table1[[#This Row],[com_ghg_inventory]:[com_support_needed_and_received]])=0,1,"")</f>
        <v/>
      </c>
      <c r="AH135" s="4" cm="1">
        <f t="array" ref="AH135">IF(Table1[[#This Row],[com_ghg_inventory]]="",0,IF(Table1[[#This Row],[com_undefined]:[com_undefined]]=1,0,Table1[[#This Row],[o_gef_funding]:[o_gef_funding]]/SUM(Table1[[#This Row],[com_ghg_inventory]:[com_support_needed_and_received]])))</f>
        <v>65083.666666666664</v>
      </c>
      <c r="AI135" s="4" cm="1">
        <f t="array" ref="AI135">IF(Table1[[#This Row],[com_mitigation]]="",0,IF(Table1[[#This Row],[com_undefined]:[com_undefined]]=1,0,Table1[[#This Row],[o_gef_funding]:[o_gef_funding]]/SUM(Table1[[#This Row],[com_ghg_inventory]:[com_support_needed_and_received]])))</f>
        <v>65083.666666666664</v>
      </c>
      <c r="AJ135" s="4" cm="1">
        <f t="array" ref="AJ135">IF(Table1[[#This Row],[com_climate_change_impacts_and_adaptation]]="",0,IF(Table1[[#This Row],[com_undefined]:[com_undefined]]=1,0,Table1[[#This Row],[o_gef_funding]:[o_gef_funding]]/SUM(Table1[[#This Row],[com_ghg_inventory]:[com_support_needed_and_received]])))</f>
        <v>0</v>
      </c>
      <c r="AK135" s="4" cm="1">
        <f t="array" ref="AK135">IF(Table1[[#This Row],[com_support_needed_and_received]]="",0,IF(Table1[[#This Row],[com_undefined]:[com_undefined]]=1,0,Table1[[#This Row],[o_gef_funding]:[o_gef_funding]]/SUM(Table1[[#This Row],[com_ghg_inventory]:[com_support_needed_and_received]])))</f>
        <v>0</v>
      </c>
      <c r="AL135" s="4">
        <f>IF(Table1[[#This Row],[com_undefined]]=1,Table1[[#This Row],[o_gef_funding]],0)</f>
        <v>0</v>
      </c>
      <c r="AM135" s="4" cm="1">
        <f t="array" ref="AM135">IF(Table1[[#This Row],[com_ghg_inventory]]="",0,IF(Table1[[#This Row],[com_undefined]:[com_undefined]]=1,0,Table1[[#This Row],[o_co_financing]:[o_co_financing]]/SUM(Table1[[#This Row],[com_ghg_inventory]:[com_support_needed_and_received]])))</f>
        <v>25000</v>
      </c>
      <c r="AN135" s="4" cm="1">
        <f t="array" ref="AN135">IF(Table1[[#This Row],[com_mitigation]]="",0,IF(Table1[[#This Row],[com_undefined]:[com_undefined]]=1,0,Table1[[#This Row],[o_co_financing]:[o_co_financing]]/SUM(Table1[[#This Row],[com_ghg_inventory]:[com_support_needed_and_received]])))</f>
        <v>25000</v>
      </c>
      <c r="AO135" s="4" cm="1">
        <f t="array" ref="AO135">IF(Table1[[#This Row],[com_climate_change_impacts_and_adaptation]]="",0,IF(Table1[[#This Row],[com_undefined]:[com_undefined]]=1,0,Table1[[#This Row],[o_co_financing]:[o_co_financing]]/SUM(Table1[[#This Row],[com_ghg_inventory]:[com_support_needed_and_received]])))</f>
        <v>0</v>
      </c>
      <c r="AP135" s="4" cm="1">
        <f t="array" ref="AP135">IF(Table1[[#This Row],[com_support_needed_and_received]]="",0,IF(Table1[[#This Row],[com_undefined]:[com_undefined]]=1,0,Table1[[#This Row],[o_co_financing]:[o_co_financing]]/SUM(Table1[[#This Row],[com_ghg_inventory]:[com_support_needed_and_received]])))</f>
        <v>0</v>
      </c>
      <c r="AQ135" s="4">
        <f>IF(Table1[[#This Row],[com_undefined]]=1,Table1[[#This Row],[o_co_financing]],0)</f>
        <v>0</v>
      </c>
      <c r="AR135" s="4" t="str">
        <f>IF(Table1[[#This Row],[o_gef_funding]]=SUM(Table1[[#This Row],[ghg_inventory_gef]:[undefined_gef]]),"Good", "Problem")</f>
        <v>Good</v>
      </c>
      <c r="AS135" s="4" t="str">
        <f>IF(Table1[[#This Row],[o_co_financing]]=SUM(Table1[[#This Row],[ghg_inventory_co_finance]:[undefined_co_finance]]),"Good", "Problem")</f>
        <v>Good</v>
      </c>
    </row>
    <row r="136" spans="1:45">
      <c r="A136" s="11">
        <v>15</v>
      </c>
      <c r="B136" t="s">
        <v>39</v>
      </c>
      <c r="C136" t="str">
        <f>VLOOKUP(Table1[[#This Row],[pif_id]], Table7[#All],2,FALSE)</f>
        <v>Africa</v>
      </c>
      <c r="D136" t="str">
        <f>VLOOKUP(Table1[[#This Row],[pif_id]], Table7[#All],3,FALSE)</f>
        <v>CI</v>
      </c>
      <c r="E136" t="str">
        <f>VLOOKUP(Table1[[#This Row],[pif_id]], Table7[#All],4,FALSE)</f>
        <v>2017</v>
      </c>
      <c r="F136" t="e">
        <f>VLOOKUP(Table1[[#This Row],[pif_id]], Table7[#All],5,FALSE)</f>
        <v>#REF!</v>
      </c>
      <c r="G136">
        <v>33</v>
      </c>
      <c r="H136" t="s">
        <v>307</v>
      </c>
      <c r="I136">
        <v>1</v>
      </c>
      <c r="J136">
        <v>1</v>
      </c>
      <c r="M136" t="str">
        <f>IF(SUM(Table1[[#This Row],[c_ghg_inventory]:[c_support_needed_and_received]])=0,1,"")</f>
        <v/>
      </c>
      <c r="N136" s="6">
        <v>390502</v>
      </c>
      <c r="O136" s="6">
        <v>150000</v>
      </c>
      <c r="P136" s="6">
        <f>N136/SUM(Table1[[#This Row],[c_ghg_inventory]:[c_undefined]])</f>
        <v>195251</v>
      </c>
      <c r="Q136" s="6">
        <f>O136/SUM(Table1[[#This Row],[c_ghg_inventory]:[c_undefined]])</f>
        <v>75000</v>
      </c>
      <c r="R136">
        <v>133</v>
      </c>
      <c r="S136" s="9" t="s">
        <v>309</v>
      </c>
      <c r="T136">
        <v>1</v>
      </c>
      <c r="X136" s="4" t="str">
        <f>IF(SUM(Table1[[#This Row],[o_ghg_inventory ]:[o_support_needed_and_received]])=0,1,"")</f>
        <v/>
      </c>
      <c r="Y136" s="34">
        <v>130167.33333333333</v>
      </c>
      <c r="Z136" s="34">
        <v>50000</v>
      </c>
      <c r="AA136" s="5">
        <f>Table1[[#This Row],[o_gef_funding]]/SUM(Table1[[#This Row],[o_ghg_inventory ]:[o_undefined]])</f>
        <v>130167.33333333333</v>
      </c>
      <c r="AB136" s="5">
        <f>Table1[[#This Row],[o_co_financing]]/SUM(Table1[[#This Row],[o_ghg_inventory ]:[o_undefined]])</f>
        <v>50000</v>
      </c>
      <c r="AC136" s="4" cm="1">
        <f t="array" ref="AC136">IF(Table1[[#This Row],[o_ghg_inventory ]]="",IF(AND(Table1[[#This Row],[o_undefined]:[o_undefined]]=1,Table1[[#This Row],[c_ghg_inventory]]=1),1,""),1)</f>
        <v>1</v>
      </c>
      <c r="AD136" s="4" t="str" cm="1">
        <f t="array" ref="AD136">IF(Table1[[#This Row],[o_mitigation ]]="",IF(AND(Table1[[#This Row],[o_undefined]:[o_undefined]]=1,Table1[[#This Row],[c_mitigation]]=1),1,""),1)</f>
        <v/>
      </c>
      <c r="AE136" s="4" t="str" cm="1">
        <f t="array" ref="AE136">IF(Table1[[#This Row],[o_climate_change_impacts_and_adaptation ]]="",IF(AND(Table1[[#This Row],[o_undefined]:[o_undefined]]=1,Table1[[#This Row],[c_climate_change_impacts_and_adaptation]]=1),1,""),1)</f>
        <v/>
      </c>
      <c r="AF136" s="4" t="str" cm="1">
        <f t="array" ref="AF136">IF(Table1[[#This Row],[o_support_needed_and_received]]="",IF(AND(Table1[[#This Row],[o_undefined]:[o_undefined]]=1,Table1[[#This Row],[c_support_needed_and_received]]=1),1,""),1)</f>
        <v/>
      </c>
      <c r="AG136" s="4" t="str">
        <f>IF(SUM(Table1[[#This Row],[com_ghg_inventory]:[com_support_needed_and_received]])=0,1,"")</f>
        <v/>
      </c>
      <c r="AH136" s="4" cm="1">
        <f t="array" ref="AH136">IF(Table1[[#This Row],[com_ghg_inventory]]="",0,IF(Table1[[#This Row],[com_undefined]:[com_undefined]]=1,0,Table1[[#This Row],[o_gef_funding]:[o_gef_funding]]/SUM(Table1[[#This Row],[com_ghg_inventory]:[com_support_needed_and_received]])))</f>
        <v>130167.33333333333</v>
      </c>
      <c r="AI136" s="4" cm="1">
        <f t="array" ref="AI136">IF(Table1[[#This Row],[com_mitigation]]="",0,IF(Table1[[#This Row],[com_undefined]:[com_undefined]]=1,0,Table1[[#This Row],[o_gef_funding]:[o_gef_funding]]/SUM(Table1[[#This Row],[com_ghg_inventory]:[com_support_needed_and_received]])))</f>
        <v>0</v>
      </c>
      <c r="AJ136" s="4" cm="1">
        <f t="array" ref="AJ136">IF(Table1[[#This Row],[com_climate_change_impacts_and_adaptation]]="",0,IF(Table1[[#This Row],[com_undefined]:[com_undefined]]=1,0,Table1[[#This Row],[o_gef_funding]:[o_gef_funding]]/SUM(Table1[[#This Row],[com_ghg_inventory]:[com_support_needed_and_received]])))</f>
        <v>0</v>
      </c>
      <c r="AK136" s="4" cm="1">
        <f t="array" ref="AK136">IF(Table1[[#This Row],[com_support_needed_and_received]]="",0,IF(Table1[[#This Row],[com_undefined]:[com_undefined]]=1,0,Table1[[#This Row],[o_gef_funding]:[o_gef_funding]]/SUM(Table1[[#This Row],[com_ghg_inventory]:[com_support_needed_and_received]])))</f>
        <v>0</v>
      </c>
      <c r="AL136" s="4">
        <f>IF(Table1[[#This Row],[com_undefined]]=1,Table1[[#This Row],[o_gef_funding]],0)</f>
        <v>0</v>
      </c>
      <c r="AM136" s="4" cm="1">
        <f t="array" ref="AM136">IF(Table1[[#This Row],[com_ghg_inventory]]="",0,IF(Table1[[#This Row],[com_undefined]:[com_undefined]]=1,0,Table1[[#This Row],[o_co_financing]:[o_co_financing]]/SUM(Table1[[#This Row],[com_ghg_inventory]:[com_support_needed_and_received]])))</f>
        <v>50000</v>
      </c>
      <c r="AN136" s="4" cm="1">
        <f t="array" ref="AN136">IF(Table1[[#This Row],[com_mitigation]]="",0,IF(Table1[[#This Row],[com_undefined]:[com_undefined]]=1,0,Table1[[#This Row],[o_co_financing]:[o_co_financing]]/SUM(Table1[[#This Row],[com_ghg_inventory]:[com_support_needed_and_received]])))</f>
        <v>0</v>
      </c>
      <c r="AO136" s="4" cm="1">
        <f t="array" ref="AO136">IF(Table1[[#This Row],[com_climate_change_impacts_and_adaptation]]="",0,IF(Table1[[#This Row],[com_undefined]:[com_undefined]]=1,0,Table1[[#This Row],[o_co_financing]:[o_co_financing]]/SUM(Table1[[#This Row],[com_ghg_inventory]:[com_support_needed_and_received]])))</f>
        <v>0</v>
      </c>
      <c r="AP136" s="4" cm="1">
        <f t="array" ref="AP136">IF(Table1[[#This Row],[com_support_needed_and_received]]="",0,IF(Table1[[#This Row],[com_undefined]:[com_undefined]]=1,0,Table1[[#This Row],[o_co_financing]:[o_co_financing]]/SUM(Table1[[#This Row],[com_ghg_inventory]:[com_support_needed_and_received]])))</f>
        <v>0</v>
      </c>
      <c r="AQ136" s="4">
        <f>IF(Table1[[#This Row],[com_undefined]]=1,Table1[[#This Row],[o_co_financing]],0)</f>
        <v>0</v>
      </c>
      <c r="AR136" s="4" t="str">
        <f>IF(Table1[[#This Row],[o_gef_funding]]=SUM(Table1[[#This Row],[ghg_inventory_gef]:[undefined_gef]]),"Good", "Problem")</f>
        <v>Good</v>
      </c>
      <c r="AS136" s="4" t="str">
        <f>IF(Table1[[#This Row],[o_co_financing]]=SUM(Table1[[#This Row],[ghg_inventory_co_finance]:[undefined_co_finance]]),"Good", "Problem")</f>
        <v>Good</v>
      </c>
    </row>
    <row r="137" spans="1:45">
      <c r="A137" s="11">
        <v>15</v>
      </c>
      <c r="B137" t="s">
        <v>39</v>
      </c>
      <c r="C137" t="str">
        <f>VLOOKUP(Table1[[#This Row],[pif_id]], Table7[#All],2,FALSE)</f>
        <v>Africa</v>
      </c>
      <c r="D137" t="str">
        <f>VLOOKUP(Table1[[#This Row],[pif_id]], Table7[#All],3,FALSE)</f>
        <v>CI</v>
      </c>
      <c r="E137" t="str">
        <f>VLOOKUP(Table1[[#This Row],[pif_id]], Table7[#All],4,FALSE)</f>
        <v>2017</v>
      </c>
      <c r="F137" t="e">
        <f>VLOOKUP(Table1[[#This Row],[pif_id]], Table7[#All],5,FALSE)</f>
        <v>#REF!</v>
      </c>
      <c r="G137">
        <v>33</v>
      </c>
      <c r="H137" t="s">
        <v>307</v>
      </c>
      <c r="I137">
        <v>1</v>
      </c>
      <c r="J137">
        <v>1</v>
      </c>
      <c r="M137" t="str">
        <f>IF(SUM(Table1[[#This Row],[c_ghg_inventory]:[c_support_needed_and_received]])=0,1,"")</f>
        <v/>
      </c>
      <c r="N137" s="6">
        <v>390502</v>
      </c>
      <c r="O137" s="6">
        <v>150000</v>
      </c>
      <c r="P137" s="6">
        <f>N137/SUM(Table1[[#This Row],[c_ghg_inventory]:[c_undefined]])</f>
        <v>195251</v>
      </c>
      <c r="Q137" s="6">
        <f>O137/SUM(Table1[[#This Row],[c_ghg_inventory]:[c_undefined]])</f>
        <v>75000</v>
      </c>
      <c r="R137">
        <v>134</v>
      </c>
      <c r="S137" s="9" t="s">
        <v>310</v>
      </c>
      <c r="T137">
        <v>1</v>
      </c>
      <c r="X137" s="4" t="str">
        <f>IF(SUM(Table1[[#This Row],[o_ghg_inventory ]:[o_support_needed_and_received]])=0,1,"")</f>
        <v/>
      </c>
      <c r="Y137" s="34">
        <v>130167.33333333333</v>
      </c>
      <c r="Z137" s="34">
        <v>50000</v>
      </c>
      <c r="AA137" s="5">
        <f>Table1[[#This Row],[o_gef_funding]]/SUM(Table1[[#This Row],[o_ghg_inventory ]:[o_undefined]])</f>
        <v>130167.33333333333</v>
      </c>
      <c r="AB137" s="5">
        <f>Table1[[#This Row],[o_co_financing]]/SUM(Table1[[#This Row],[o_ghg_inventory ]:[o_undefined]])</f>
        <v>50000</v>
      </c>
      <c r="AC137" s="4" cm="1">
        <f t="array" ref="AC137">IF(Table1[[#This Row],[o_ghg_inventory ]]="",IF(AND(Table1[[#This Row],[o_undefined]:[o_undefined]]=1,Table1[[#This Row],[c_ghg_inventory]]=1),1,""),1)</f>
        <v>1</v>
      </c>
      <c r="AD137" s="4" t="str" cm="1">
        <f t="array" ref="AD137">IF(Table1[[#This Row],[o_mitigation ]]="",IF(AND(Table1[[#This Row],[o_undefined]:[o_undefined]]=1,Table1[[#This Row],[c_mitigation]]=1),1,""),1)</f>
        <v/>
      </c>
      <c r="AE137" s="4" t="str" cm="1">
        <f t="array" ref="AE137">IF(Table1[[#This Row],[o_climate_change_impacts_and_adaptation ]]="",IF(AND(Table1[[#This Row],[o_undefined]:[o_undefined]]=1,Table1[[#This Row],[c_climate_change_impacts_and_adaptation]]=1),1,""),1)</f>
        <v/>
      </c>
      <c r="AF137" s="4" t="str" cm="1">
        <f t="array" ref="AF137">IF(Table1[[#This Row],[o_support_needed_and_received]]="",IF(AND(Table1[[#This Row],[o_undefined]:[o_undefined]]=1,Table1[[#This Row],[c_support_needed_and_received]]=1),1,""),1)</f>
        <v/>
      </c>
      <c r="AG137" s="4" t="str">
        <f>IF(SUM(Table1[[#This Row],[com_ghg_inventory]:[com_support_needed_and_received]])=0,1,"")</f>
        <v/>
      </c>
      <c r="AH137" s="4" cm="1">
        <f t="array" ref="AH137">IF(Table1[[#This Row],[com_ghg_inventory]]="",0,IF(Table1[[#This Row],[com_undefined]:[com_undefined]]=1,0,Table1[[#This Row],[o_gef_funding]:[o_gef_funding]]/SUM(Table1[[#This Row],[com_ghg_inventory]:[com_support_needed_and_received]])))</f>
        <v>130167.33333333333</v>
      </c>
      <c r="AI137" s="4" cm="1">
        <f t="array" ref="AI137">IF(Table1[[#This Row],[com_mitigation]]="",0,IF(Table1[[#This Row],[com_undefined]:[com_undefined]]=1,0,Table1[[#This Row],[o_gef_funding]:[o_gef_funding]]/SUM(Table1[[#This Row],[com_ghg_inventory]:[com_support_needed_and_received]])))</f>
        <v>0</v>
      </c>
      <c r="AJ137" s="4" cm="1">
        <f t="array" ref="AJ137">IF(Table1[[#This Row],[com_climate_change_impacts_and_adaptation]]="",0,IF(Table1[[#This Row],[com_undefined]:[com_undefined]]=1,0,Table1[[#This Row],[o_gef_funding]:[o_gef_funding]]/SUM(Table1[[#This Row],[com_ghg_inventory]:[com_support_needed_and_received]])))</f>
        <v>0</v>
      </c>
      <c r="AK137" s="4" cm="1">
        <f t="array" ref="AK137">IF(Table1[[#This Row],[com_support_needed_and_received]]="",0,IF(Table1[[#This Row],[com_undefined]:[com_undefined]]=1,0,Table1[[#This Row],[o_gef_funding]:[o_gef_funding]]/SUM(Table1[[#This Row],[com_ghg_inventory]:[com_support_needed_and_received]])))</f>
        <v>0</v>
      </c>
      <c r="AL137" s="4">
        <f>IF(Table1[[#This Row],[com_undefined]]=1,Table1[[#This Row],[o_gef_funding]],0)</f>
        <v>0</v>
      </c>
      <c r="AM137" s="4" cm="1">
        <f t="array" ref="AM137">IF(Table1[[#This Row],[com_ghg_inventory]]="",0,IF(Table1[[#This Row],[com_undefined]:[com_undefined]]=1,0,Table1[[#This Row],[o_co_financing]:[o_co_financing]]/SUM(Table1[[#This Row],[com_ghg_inventory]:[com_support_needed_and_received]])))</f>
        <v>50000</v>
      </c>
      <c r="AN137" s="4" cm="1">
        <f t="array" ref="AN137">IF(Table1[[#This Row],[com_mitigation]]="",0,IF(Table1[[#This Row],[com_undefined]:[com_undefined]]=1,0,Table1[[#This Row],[o_co_financing]:[o_co_financing]]/SUM(Table1[[#This Row],[com_ghg_inventory]:[com_support_needed_and_received]])))</f>
        <v>0</v>
      </c>
      <c r="AO137" s="4" cm="1">
        <f t="array" ref="AO137">IF(Table1[[#This Row],[com_climate_change_impacts_and_adaptation]]="",0,IF(Table1[[#This Row],[com_undefined]:[com_undefined]]=1,0,Table1[[#This Row],[o_co_financing]:[o_co_financing]]/SUM(Table1[[#This Row],[com_ghg_inventory]:[com_support_needed_and_received]])))</f>
        <v>0</v>
      </c>
      <c r="AP137" s="4" cm="1">
        <f t="array" ref="AP137">IF(Table1[[#This Row],[com_support_needed_and_received]]="",0,IF(Table1[[#This Row],[com_undefined]:[com_undefined]]=1,0,Table1[[#This Row],[o_co_financing]:[o_co_financing]]/SUM(Table1[[#This Row],[com_ghg_inventory]:[com_support_needed_and_received]])))</f>
        <v>0</v>
      </c>
      <c r="AQ137" s="4">
        <f>IF(Table1[[#This Row],[com_undefined]]=1,Table1[[#This Row],[o_co_financing]],0)</f>
        <v>0</v>
      </c>
      <c r="AR137" s="4" t="str">
        <f>IF(Table1[[#This Row],[o_gef_funding]]=SUM(Table1[[#This Row],[ghg_inventory_gef]:[undefined_gef]]),"Good", "Problem")</f>
        <v>Good</v>
      </c>
      <c r="AS137" s="4" t="str">
        <f>IF(Table1[[#This Row],[o_co_financing]]=SUM(Table1[[#This Row],[ghg_inventory_co_finance]:[undefined_co_finance]]),"Good", "Problem")</f>
        <v>Good</v>
      </c>
    </row>
    <row r="138" spans="1:45">
      <c r="A138" s="11">
        <v>16</v>
      </c>
      <c r="B138" t="s">
        <v>40</v>
      </c>
      <c r="C138" t="str">
        <f>VLOOKUP(Table1[[#This Row],[pif_id]], Table7[#All],2,FALSE)</f>
        <v>America</v>
      </c>
      <c r="D138" t="str">
        <f>VLOOKUP(Table1[[#This Row],[pif_id]], Table7[#All],3,FALSE)</f>
        <v>UNEP</v>
      </c>
      <c r="E138" t="str">
        <f>VLOOKUP(Table1[[#This Row],[pif_id]], Table7[#All],4,FALSE)</f>
        <v>2018</v>
      </c>
      <c r="F138" t="e">
        <f>VLOOKUP(Table1[[#This Row],[pif_id]], Table7[#All],5,FALSE)</f>
        <v>#REF!</v>
      </c>
      <c r="G138">
        <v>34</v>
      </c>
      <c r="H138" t="s">
        <v>311</v>
      </c>
      <c r="M138">
        <f>IF(SUM(Table1[[#This Row],[c_ghg_inventory]:[c_support_needed_and_received]])=0,1,"")</f>
        <v>1</v>
      </c>
      <c r="N138" s="6">
        <v>773000</v>
      </c>
      <c r="O138" s="6">
        <v>150000</v>
      </c>
      <c r="P138" s="6">
        <f>N138/SUM(Table1[[#This Row],[c_ghg_inventory]:[c_undefined]])</f>
        <v>773000</v>
      </c>
      <c r="Q138" s="6">
        <f>O138/SUM(Table1[[#This Row],[c_ghg_inventory]:[c_undefined]])</f>
        <v>150000</v>
      </c>
      <c r="R138">
        <v>135</v>
      </c>
      <c r="S138" s="9" t="s">
        <v>312</v>
      </c>
      <c r="X138" s="4">
        <f>IF(SUM(Table1[[#This Row],[o_ghg_inventory ]:[o_support_needed_and_received]])=0,1,"")</f>
        <v>1</v>
      </c>
      <c r="Y138" s="34">
        <v>90000</v>
      </c>
      <c r="Z138" s="34">
        <v>25000</v>
      </c>
      <c r="AA138" s="5">
        <f>Table1[[#This Row],[o_gef_funding]]/SUM(Table1[[#This Row],[o_ghg_inventory ]:[o_undefined]])</f>
        <v>90000</v>
      </c>
      <c r="AB138" s="5">
        <f>Table1[[#This Row],[o_co_financing]]/SUM(Table1[[#This Row],[o_ghg_inventory ]:[o_undefined]])</f>
        <v>25000</v>
      </c>
      <c r="AC138" s="4" t="str" cm="1">
        <f t="array" ref="AC138">IF(Table1[[#This Row],[o_ghg_inventory ]]="",IF(AND(Table1[[#This Row],[o_undefined]:[o_undefined]]=1,Table1[[#This Row],[c_ghg_inventory]]=1),1,""),1)</f>
        <v/>
      </c>
      <c r="AD138" s="4" t="str" cm="1">
        <f t="array" ref="AD138">IF(Table1[[#This Row],[o_mitigation ]]="",IF(AND(Table1[[#This Row],[o_undefined]:[o_undefined]]=1,Table1[[#This Row],[c_mitigation]]=1),1,""),1)</f>
        <v/>
      </c>
      <c r="AE138" s="4" t="str" cm="1">
        <f t="array" ref="AE138">IF(Table1[[#This Row],[o_climate_change_impacts_and_adaptation ]]="",IF(AND(Table1[[#This Row],[o_undefined]:[o_undefined]]=1,Table1[[#This Row],[c_climate_change_impacts_and_adaptation]]=1),1,""),1)</f>
        <v/>
      </c>
      <c r="AF138" s="4" t="str" cm="1">
        <f t="array" ref="AF138">IF(Table1[[#This Row],[o_support_needed_and_received]]="",IF(AND(Table1[[#This Row],[o_undefined]:[o_undefined]]=1,Table1[[#This Row],[c_support_needed_and_received]]=1),1,""),1)</f>
        <v/>
      </c>
      <c r="AG138" s="4">
        <f>IF(SUM(Table1[[#This Row],[com_ghg_inventory]:[com_support_needed_and_received]])=0,1,"")</f>
        <v>1</v>
      </c>
      <c r="AH138" s="4" cm="1">
        <f t="array" ref="AH138">IF(Table1[[#This Row],[com_ghg_inventory]]="",0,IF(Table1[[#This Row],[com_undefined]:[com_undefined]]=1,0,Table1[[#This Row],[o_gef_funding]:[o_gef_funding]]/SUM(Table1[[#This Row],[com_ghg_inventory]:[com_support_needed_and_received]])))</f>
        <v>0</v>
      </c>
      <c r="AI138" s="4" cm="1">
        <f t="array" ref="AI138">IF(Table1[[#This Row],[com_mitigation]]="",0,IF(Table1[[#This Row],[com_undefined]:[com_undefined]]=1,0,Table1[[#This Row],[o_gef_funding]:[o_gef_funding]]/SUM(Table1[[#This Row],[com_ghg_inventory]:[com_support_needed_and_received]])))</f>
        <v>0</v>
      </c>
      <c r="AJ138" s="4" cm="1">
        <f t="array" ref="AJ138">IF(Table1[[#This Row],[com_climate_change_impacts_and_adaptation]]="",0,IF(Table1[[#This Row],[com_undefined]:[com_undefined]]=1,0,Table1[[#This Row],[o_gef_funding]:[o_gef_funding]]/SUM(Table1[[#This Row],[com_ghg_inventory]:[com_support_needed_and_received]])))</f>
        <v>0</v>
      </c>
      <c r="AK138" s="4" cm="1">
        <f t="array" ref="AK138">IF(Table1[[#This Row],[com_support_needed_and_received]]="",0,IF(Table1[[#This Row],[com_undefined]:[com_undefined]]=1,0,Table1[[#This Row],[o_gef_funding]:[o_gef_funding]]/SUM(Table1[[#This Row],[com_ghg_inventory]:[com_support_needed_and_received]])))</f>
        <v>0</v>
      </c>
      <c r="AL138" s="4">
        <f>IF(Table1[[#This Row],[com_undefined]]=1,Table1[[#This Row],[o_gef_funding]],0)</f>
        <v>90000</v>
      </c>
      <c r="AM138" s="4" cm="1">
        <f t="array" ref="AM138">IF(Table1[[#This Row],[com_ghg_inventory]]="",0,IF(Table1[[#This Row],[com_undefined]:[com_undefined]]=1,0,Table1[[#This Row],[o_co_financing]:[o_co_financing]]/SUM(Table1[[#This Row],[com_ghg_inventory]:[com_support_needed_and_received]])))</f>
        <v>0</v>
      </c>
      <c r="AN138" s="4" cm="1">
        <f t="array" ref="AN138">IF(Table1[[#This Row],[com_mitigation]]="",0,IF(Table1[[#This Row],[com_undefined]:[com_undefined]]=1,0,Table1[[#This Row],[o_co_financing]:[o_co_financing]]/SUM(Table1[[#This Row],[com_ghg_inventory]:[com_support_needed_and_received]])))</f>
        <v>0</v>
      </c>
      <c r="AO138" s="4" cm="1">
        <f t="array" ref="AO138">IF(Table1[[#This Row],[com_climate_change_impacts_and_adaptation]]="",0,IF(Table1[[#This Row],[com_undefined]:[com_undefined]]=1,0,Table1[[#This Row],[o_co_financing]:[o_co_financing]]/SUM(Table1[[#This Row],[com_ghg_inventory]:[com_support_needed_and_received]])))</f>
        <v>0</v>
      </c>
      <c r="AP138" s="4" cm="1">
        <f t="array" ref="AP138">IF(Table1[[#This Row],[com_support_needed_and_received]]="",0,IF(Table1[[#This Row],[com_undefined]:[com_undefined]]=1,0,Table1[[#This Row],[o_co_financing]:[o_co_financing]]/SUM(Table1[[#This Row],[com_ghg_inventory]:[com_support_needed_and_received]])))</f>
        <v>0</v>
      </c>
      <c r="AQ138" s="4">
        <f>IF(Table1[[#This Row],[com_undefined]]=1,Table1[[#This Row],[o_co_financing]],0)</f>
        <v>25000</v>
      </c>
      <c r="AR138" s="4" t="str">
        <f>IF(Table1[[#This Row],[o_gef_funding]]=SUM(Table1[[#This Row],[ghg_inventory_gef]:[undefined_gef]]),"Good", "Problem")</f>
        <v>Good</v>
      </c>
      <c r="AS138" s="4" t="str">
        <f>IF(Table1[[#This Row],[o_co_financing]]=SUM(Table1[[#This Row],[ghg_inventory_co_finance]:[undefined_co_finance]]),"Good", "Problem")</f>
        <v>Good</v>
      </c>
    </row>
    <row r="139" spans="1:45">
      <c r="A139" s="11">
        <v>16</v>
      </c>
      <c r="B139" t="s">
        <v>40</v>
      </c>
      <c r="C139" t="str">
        <f>VLOOKUP(Table1[[#This Row],[pif_id]], Table7[#All],2,FALSE)</f>
        <v>America</v>
      </c>
      <c r="D139" t="str">
        <f>VLOOKUP(Table1[[#This Row],[pif_id]], Table7[#All],3,FALSE)</f>
        <v>UNEP</v>
      </c>
      <c r="E139" t="str">
        <f>VLOOKUP(Table1[[#This Row],[pif_id]], Table7[#All],4,FALSE)</f>
        <v>2018</v>
      </c>
      <c r="F139" t="e">
        <f>VLOOKUP(Table1[[#This Row],[pif_id]], Table7[#All],5,FALSE)</f>
        <v>#REF!</v>
      </c>
      <c r="G139">
        <v>34</v>
      </c>
      <c r="H139" t="s">
        <v>311</v>
      </c>
      <c r="M139">
        <f>IF(SUM(Table1[[#This Row],[c_ghg_inventory]:[c_support_needed_and_received]])=0,1,"")</f>
        <v>1</v>
      </c>
      <c r="N139" s="6">
        <v>773000</v>
      </c>
      <c r="O139" s="6">
        <v>150000</v>
      </c>
      <c r="P139" s="6">
        <f>N139/SUM(Table1[[#This Row],[c_ghg_inventory]:[c_undefined]])</f>
        <v>773000</v>
      </c>
      <c r="Q139" s="6">
        <f>O139/SUM(Table1[[#This Row],[c_ghg_inventory]:[c_undefined]])</f>
        <v>150000</v>
      </c>
      <c r="R139">
        <v>136</v>
      </c>
      <c r="S139" s="9" t="s">
        <v>313</v>
      </c>
      <c r="X139" s="4">
        <f>IF(SUM(Table1[[#This Row],[o_ghg_inventory ]:[o_support_needed_and_received]])=0,1,"")</f>
        <v>1</v>
      </c>
      <c r="Y139" s="34">
        <v>240000</v>
      </c>
      <c r="Z139" s="34">
        <v>10000</v>
      </c>
      <c r="AA139" s="5">
        <f>Table1[[#This Row],[o_gef_funding]]/SUM(Table1[[#This Row],[o_ghg_inventory ]:[o_undefined]])</f>
        <v>240000</v>
      </c>
      <c r="AB139" s="5">
        <f>Table1[[#This Row],[o_co_financing]]/SUM(Table1[[#This Row],[o_ghg_inventory ]:[o_undefined]])</f>
        <v>10000</v>
      </c>
      <c r="AC139" s="4" t="str" cm="1">
        <f t="array" ref="AC139">IF(Table1[[#This Row],[o_ghg_inventory ]]="",IF(AND(Table1[[#This Row],[o_undefined]:[o_undefined]]=1,Table1[[#This Row],[c_ghg_inventory]]=1),1,""),1)</f>
        <v/>
      </c>
      <c r="AD139" s="4" t="str" cm="1">
        <f t="array" ref="AD139">IF(Table1[[#This Row],[o_mitigation ]]="",IF(AND(Table1[[#This Row],[o_undefined]:[o_undefined]]=1,Table1[[#This Row],[c_mitigation]]=1),1,""),1)</f>
        <v/>
      </c>
      <c r="AE139" s="4" t="str" cm="1">
        <f t="array" ref="AE139">IF(Table1[[#This Row],[o_climate_change_impacts_and_adaptation ]]="",IF(AND(Table1[[#This Row],[o_undefined]:[o_undefined]]=1,Table1[[#This Row],[c_climate_change_impacts_and_adaptation]]=1),1,""),1)</f>
        <v/>
      </c>
      <c r="AF139" s="4" t="str" cm="1">
        <f t="array" ref="AF139">IF(Table1[[#This Row],[o_support_needed_and_received]]="",IF(AND(Table1[[#This Row],[o_undefined]:[o_undefined]]=1,Table1[[#This Row],[c_support_needed_and_received]]=1),1,""),1)</f>
        <v/>
      </c>
      <c r="AG139" s="4">
        <f>IF(SUM(Table1[[#This Row],[com_ghg_inventory]:[com_support_needed_and_received]])=0,1,"")</f>
        <v>1</v>
      </c>
      <c r="AH139" s="4" cm="1">
        <f t="array" ref="AH139">IF(Table1[[#This Row],[com_ghg_inventory]]="",0,IF(Table1[[#This Row],[com_undefined]:[com_undefined]]=1,0,Table1[[#This Row],[o_gef_funding]:[o_gef_funding]]/SUM(Table1[[#This Row],[com_ghg_inventory]:[com_support_needed_and_received]])))</f>
        <v>0</v>
      </c>
      <c r="AI139" s="4" cm="1">
        <f t="array" ref="AI139">IF(Table1[[#This Row],[com_mitigation]]="",0,IF(Table1[[#This Row],[com_undefined]:[com_undefined]]=1,0,Table1[[#This Row],[o_gef_funding]:[o_gef_funding]]/SUM(Table1[[#This Row],[com_ghg_inventory]:[com_support_needed_and_received]])))</f>
        <v>0</v>
      </c>
      <c r="AJ139" s="4" cm="1">
        <f t="array" ref="AJ139">IF(Table1[[#This Row],[com_climate_change_impacts_and_adaptation]]="",0,IF(Table1[[#This Row],[com_undefined]:[com_undefined]]=1,0,Table1[[#This Row],[o_gef_funding]:[o_gef_funding]]/SUM(Table1[[#This Row],[com_ghg_inventory]:[com_support_needed_and_received]])))</f>
        <v>0</v>
      </c>
      <c r="AK139" s="4" cm="1">
        <f t="array" ref="AK139">IF(Table1[[#This Row],[com_support_needed_and_received]]="",0,IF(Table1[[#This Row],[com_undefined]:[com_undefined]]=1,0,Table1[[#This Row],[o_gef_funding]:[o_gef_funding]]/SUM(Table1[[#This Row],[com_ghg_inventory]:[com_support_needed_and_received]])))</f>
        <v>0</v>
      </c>
      <c r="AL139" s="4">
        <f>IF(Table1[[#This Row],[com_undefined]]=1,Table1[[#This Row],[o_gef_funding]],0)</f>
        <v>240000</v>
      </c>
      <c r="AM139" s="4" cm="1">
        <f t="array" ref="AM139">IF(Table1[[#This Row],[com_ghg_inventory]]="",0,IF(Table1[[#This Row],[com_undefined]:[com_undefined]]=1,0,Table1[[#This Row],[o_co_financing]:[o_co_financing]]/SUM(Table1[[#This Row],[com_ghg_inventory]:[com_support_needed_and_received]])))</f>
        <v>0</v>
      </c>
      <c r="AN139" s="4" cm="1">
        <f t="array" ref="AN139">IF(Table1[[#This Row],[com_mitigation]]="",0,IF(Table1[[#This Row],[com_undefined]:[com_undefined]]=1,0,Table1[[#This Row],[o_co_financing]:[o_co_financing]]/SUM(Table1[[#This Row],[com_ghg_inventory]:[com_support_needed_and_received]])))</f>
        <v>0</v>
      </c>
      <c r="AO139" s="4" cm="1">
        <f t="array" ref="AO139">IF(Table1[[#This Row],[com_climate_change_impacts_and_adaptation]]="",0,IF(Table1[[#This Row],[com_undefined]:[com_undefined]]=1,0,Table1[[#This Row],[o_co_financing]:[o_co_financing]]/SUM(Table1[[#This Row],[com_ghg_inventory]:[com_support_needed_and_received]])))</f>
        <v>0</v>
      </c>
      <c r="AP139" s="4" cm="1">
        <f t="array" ref="AP139">IF(Table1[[#This Row],[com_support_needed_and_received]]="",0,IF(Table1[[#This Row],[com_undefined]:[com_undefined]]=1,0,Table1[[#This Row],[o_co_financing]:[o_co_financing]]/SUM(Table1[[#This Row],[com_ghg_inventory]:[com_support_needed_and_received]])))</f>
        <v>0</v>
      </c>
      <c r="AQ139" s="4">
        <f>IF(Table1[[#This Row],[com_undefined]]=1,Table1[[#This Row],[o_co_financing]],0)</f>
        <v>10000</v>
      </c>
      <c r="AR139" s="4" t="str">
        <f>IF(Table1[[#This Row],[o_gef_funding]]=SUM(Table1[[#This Row],[ghg_inventory_gef]:[undefined_gef]]),"Good", "Problem")</f>
        <v>Good</v>
      </c>
      <c r="AS139" s="4" t="str">
        <f>IF(Table1[[#This Row],[o_co_financing]]=SUM(Table1[[#This Row],[ghg_inventory_co_finance]:[undefined_co_finance]]),"Good", "Problem")</f>
        <v>Good</v>
      </c>
    </row>
    <row r="140" spans="1:45">
      <c r="A140" s="11">
        <v>16</v>
      </c>
      <c r="B140" t="s">
        <v>40</v>
      </c>
      <c r="C140" t="str">
        <f>VLOOKUP(Table1[[#This Row],[pif_id]], Table7[#All],2,FALSE)</f>
        <v>America</v>
      </c>
      <c r="D140" t="str">
        <f>VLOOKUP(Table1[[#This Row],[pif_id]], Table7[#All],3,FALSE)</f>
        <v>UNEP</v>
      </c>
      <c r="E140" t="str">
        <f>VLOOKUP(Table1[[#This Row],[pif_id]], Table7[#All],4,FALSE)</f>
        <v>2018</v>
      </c>
      <c r="F140" t="e">
        <f>VLOOKUP(Table1[[#This Row],[pif_id]], Table7[#All],5,FALSE)</f>
        <v>#REF!</v>
      </c>
      <c r="G140">
        <v>34</v>
      </c>
      <c r="H140" t="s">
        <v>311</v>
      </c>
      <c r="M140">
        <f>IF(SUM(Table1[[#This Row],[c_ghg_inventory]:[c_support_needed_and_received]])=0,1,"")</f>
        <v>1</v>
      </c>
      <c r="N140" s="6">
        <v>773000</v>
      </c>
      <c r="O140" s="6">
        <v>150000</v>
      </c>
      <c r="P140" s="6">
        <f>N140/SUM(Table1[[#This Row],[c_ghg_inventory]:[c_undefined]])</f>
        <v>773000</v>
      </c>
      <c r="Q140" s="6">
        <f>O140/SUM(Table1[[#This Row],[c_ghg_inventory]:[c_undefined]])</f>
        <v>150000</v>
      </c>
      <c r="R140">
        <v>137</v>
      </c>
      <c r="S140" s="9" t="s">
        <v>314</v>
      </c>
      <c r="X140" s="4">
        <f>IF(SUM(Table1[[#This Row],[o_ghg_inventory ]:[o_support_needed_and_received]])=0,1,"")</f>
        <v>1</v>
      </c>
      <c r="Y140" s="34">
        <v>100000</v>
      </c>
      <c r="Z140" s="34">
        <v>30000</v>
      </c>
      <c r="AA140" s="5">
        <f>Table1[[#This Row],[o_gef_funding]]/SUM(Table1[[#This Row],[o_ghg_inventory ]:[o_undefined]])</f>
        <v>100000</v>
      </c>
      <c r="AB140" s="5">
        <f>Table1[[#This Row],[o_co_financing]]/SUM(Table1[[#This Row],[o_ghg_inventory ]:[o_undefined]])</f>
        <v>30000</v>
      </c>
      <c r="AC140" s="4" t="str" cm="1">
        <f t="array" ref="AC140">IF(Table1[[#This Row],[o_ghg_inventory ]]="",IF(AND(Table1[[#This Row],[o_undefined]:[o_undefined]]=1,Table1[[#This Row],[c_ghg_inventory]]=1),1,""),1)</f>
        <v/>
      </c>
      <c r="AD140" s="4" t="str" cm="1">
        <f t="array" ref="AD140">IF(Table1[[#This Row],[o_mitigation ]]="",IF(AND(Table1[[#This Row],[o_undefined]:[o_undefined]]=1,Table1[[#This Row],[c_mitigation]]=1),1,""),1)</f>
        <v/>
      </c>
      <c r="AE140" s="4" t="str" cm="1">
        <f t="array" ref="AE140">IF(Table1[[#This Row],[o_climate_change_impacts_and_adaptation ]]="",IF(AND(Table1[[#This Row],[o_undefined]:[o_undefined]]=1,Table1[[#This Row],[c_climate_change_impacts_and_adaptation]]=1),1,""),1)</f>
        <v/>
      </c>
      <c r="AF140" s="4" t="str" cm="1">
        <f t="array" ref="AF140">IF(Table1[[#This Row],[o_support_needed_and_received]]="",IF(AND(Table1[[#This Row],[o_undefined]:[o_undefined]]=1,Table1[[#This Row],[c_support_needed_and_received]]=1),1,""),1)</f>
        <v/>
      </c>
      <c r="AG140" s="4">
        <f>IF(SUM(Table1[[#This Row],[com_ghg_inventory]:[com_support_needed_and_received]])=0,1,"")</f>
        <v>1</v>
      </c>
      <c r="AH140" s="4" cm="1">
        <f t="array" ref="AH140">IF(Table1[[#This Row],[com_ghg_inventory]]="",0,IF(Table1[[#This Row],[com_undefined]:[com_undefined]]=1,0,Table1[[#This Row],[o_gef_funding]:[o_gef_funding]]/SUM(Table1[[#This Row],[com_ghg_inventory]:[com_support_needed_and_received]])))</f>
        <v>0</v>
      </c>
      <c r="AI140" s="4" cm="1">
        <f t="array" ref="AI140">IF(Table1[[#This Row],[com_mitigation]]="",0,IF(Table1[[#This Row],[com_undefined]:[com_undefined]]=1,0,Table1[[#This Row],[o_gef_funding]:[o_gef_funding]]/SUM(Table1[[#This Row],[com_ghg_inventory]:[com_support_needed_and_received]])))</f>
        <v>0</v>
      </c>
      <c r="AJ140" s="4" cm="1">
        <f t="array" ref="AJ140">IF(Table1[[#This Row],[com_climate_change_impacts_and_adaptation]]="",0,IF(Table1[[#This Row],[com_undefined]:[com_undefined]]=1,0,Table1[[#This Row],[o_gef_funding]:[o_gef_funding]]/SUM(Table1[[#This Row],[com_ghg_inventory]:[com_support_needed_and_received]])))</f>
        <v>0</v>
      </c>
      <c r="AK140" s="4" cm="1">
        <f t="array" ref="AK140">IF(Table1[[#This Row],[com_support_needed_and_received]]="",0,IF(Table1[[#This Row],[com_undefined]:[com_undefined]]=1,0,Table1[[#This Row],[o_gef_funding]:[o_gef_funding]]/SUM(Table1[[#This Row],[com_ghg_inventory]:[com_support_needed_and_received]])))</f>
        <v>0</v>
      </c>
      <c r="AL140" s="4">
        <f>IF(Table1[[#This Row],[com_undefined]]=1,Table1[[#This Row],[o_gef_funding]],0)</f>
        <v>100000</v>
      </c>
      <c r="AM140" s="4" cm="1">
        <f t="array" ref="AM140">IF(Table1[[#This Row],[com_ghg_inventory]]="",0,IF(Table1[[#This Row],[com_undefined]:[com_undefined]]=1,0,Table1[[#This Row],[o_co_financing]:[o_co_financing]]/SUM(Table1[[#This Row],[com_ghg_inventory]:[com_support_needed_and_received]])))</f>
        <v>0</v>
      </c>
      <c r="AN140" s="4" cm="1">
        <f t="array" ref="AN140">IF(Table1[[#This Row],[com_mitigation]]="",0,IF(Table1[[#This Row],[com_undefined]:[com_undefined]]=1,0,Table1[[#This Row],[o_co_financing]:[o_co_financing]]/SUM(Table1[[#This Row],[com_ghg_inventory]:[com_support_needed_and_received]])))</f>
        <v>0</v>
      </c>
      <c r="AO140" s="4" cm="1">
        <f t="array" ref="AO140">IF(Table1[[#This Row],[com_climate_change_impacts_and_adaptation]]="",0,IF(Table1[[#This Row],[com_undefined]:[com_undefined]]=1,0,Table1[[#This Row],[o_co_financing]:[o_co_financing]]/SUM(Table1[[#This Row],[com_ghg_inventory]:[com_support_needed_and_received]])))</f>
        <v>0</v>
      </c>
      <c r="AP140" s="4" cm="1">
        <f t="array" ref="AP140">IF(Table1[[#This Row],[com_support_needed_and_received]]="",0,IF(Table1[[#This Row],[com_undefined]:[com_undefined]]=1,0,Table1[[#This Row],[o_co_financing]:[o_co_financing]]/SUM(Table1[[#This Row],[com_ghg_inventory]:[com_support_needed_and_received]])))</f>
        <v>0</v>
      </c>
      <c r="AQ140" s="4">
        <f>IF(Table1[[#This Row],[com_undefined]]=1,Table1[[#This Row],[o_co_financing]],0)</f>
        <v>30000</v>
      </c>
      <c r="AR140" s="4" t="str">
        <f>IF(Table1[[#This Row],[o_gef_funding]]=SUM(Table1[[#This Row],[ghg_inventory_gef]:[undefined_gef]]),"Good", "Problem")</f>
        <v>Good</v>
      </c>
      <c r="AS140" s="4" t="str">
        <f>IF(Table1[[#This Row],[o_co_financing]]=SUM(Table1[[#This Row],[ghg_inventory_co_finance]:[undefined_co_finance]]),"Good", "Problem")</f>
        <v>Good</v>
      </c>
    </row>
    <row r="141" spans="1:45">
      <c r="A141" s="11">
        <v>16</v>
      </c>
      <c r="B141" t="s">
        <v>40</v>
      </c>
      <c r="C141" t="str">
        <f>VLOOKUP(Table1[[#This Row],[pif_id]], Table7[#All],2,FALSE)</f>
        <v>America</v>
      </c>
      <c r="D141" t="str">
        <f>VLOOKUP(Table1[[#This Row],[pif_id]], Table7[#All],3,FALSE)</f>
        <v>UNEP</v>
      </c>
      <c r="E141" t="str">
        <f>VLOOKUP(Table1[[#This Row],[pif_id]], Table7[#All],4,FALSE)</f>
        <v>2018</v>
      </c>
      <c r="F141" t="e">
        <f>VLOOKUP(Table1[[#This Row],[pif_id]], Table7[#All],5,FALSE)</f>
        <v>#REF!</v>
      </c>
      <c r="G141">
        <v>34</v>
      </c>
      <c r="H141" t="s">
        <v>311</v>
      </c>
      <c r="M141">
        <f>IF(SUM(Table1[[#This Row],[c_ghg_inventory]:[c_support_needed_and_received]])=0,1,"")</f>
        <v>1</v>
      </c>
      <c r="N141" s="6">
        <v>773000</v>
      </c>
      <c r="O141" s="6">
        <v>150000</v>
      </c>
      <c r="P141" s="6">
        <f>N141/SUM(Table1[[#This Row],[c_ghg_inventory]:[c_undefined]])</f>
        <v>773000</v>
      </c>
      <c r="Q141" s="6">
        <f>O141/SUM(Table1[[#This Row],[c_ghg_inventory]:[c_undefined]])</f>
        <v>150000</v>
      </c>
      <c r="R141">
        <v>138</v>
      </c>
      <c r="S141" s="9" t="s">
        <v>315</v>
      </c>
      <c r="X141" s="4">
        <f>IF(SUM(Table1[[#This Row],[o_ghg_inventory ]:[o_support_needed_and_received]])=0,1,"")</f>
        <v>1</v>
      </c>
      <c r="Y141" s="34">
        <v>168000</v>
      </c>
      <c r="Z141" s="34">
        <v>25000</v>
      </c>
      <c r="AA141" s="5">
        <f>Table1[[#This Row],[o_gef_funding]]/SUM(Table1[[#This Row],[o_ghg_inventory ]:[o_undefined]])</f>
        <v>168000</v>
      </c>
      <c r="AB141" s="5">
        <f>Table1[[#This Row],[o_co_financing]]/SUM(Table1[[#This Row],[o_ghg_inventory ]:[o_undefined]])</f>
        <v>25000</v>
      </c>
      <c r="AC141" s="4" t="str" cm="1">
        <f t="array" ref="AC141">IF(Table1[[#This Row],[o_ghg_inventory ]]="",IF(AND(Table1[[#This Row],[o_undefined]:[o_undefined]]=1,Table1[[#This Row],[c_ghg_inventory]]=1),1,""),1)</f>
        <v/>
      </c>
      <c r="AD141" s="4" t="str" cm="1">
        <f t="array" ref="AD141">IF(Table1[[#This Row],[o_mitigation ]]="",IF(AND(Table1[[#This Row],[o_undefined]:[o_undefined]]=1,Table1[[#This Row],[c_mitigation]]=1),1,""),1)</f>
        <v/>
      </c>
      <c r="AE141" s="4" t="str" cm="1">
        <f t="array" ref="AE141">IF(Table1[[#This Row],[o_climate_change_impacts_and_adaptation ]]="",IF(AND(Table1[[#This Row],[o_undefined]:[o_undefined]]=1,Table1[[#This Row],[c_climate_change_impacts_and_adaptation]]=1),1,""),1)</f>
        <v/>
      </c>
      <c r="AF141" s="4" t="str" cm="1">
        <f t="array" ref="AF141">IF(Table1[[#This Row],[o_support_needed_and_received]]="",IF(AND(Table1[[#This Row],[o_undefined]:[o_undefined]]=1,Table1[[#This Row],[c_support_needed_and_received]]=1),1,""),1)</f>
        <v/>
      </c>
      <c r="AG141" s="4">
        <f>IF(SUM(Table1[[#This Row],[com_ghg_inventory]:[com_support_needed_and_received]])=0,1,"")</f>
        <v>1</v>
      </c>
      <c r="AH141" s="4" cm="1">
        <f t="array" ref="AH141">IF(Table1[[#This Row],[com_ghg_inventory]]="",0,IF(Table1[[#This Row],[com_undefined]:[com_undefined]]=1,0,Table1[[#This Row],[o_gef_funding]:[o_gef_funding]]/SUM(Table1[[#This Row],[com_ghg_inventory]:[com_support_needed_and_received]])))</f>
        <v>0</v>
      </c>
      <c r="AI141" s="4" cm="1">
        <f t="array" ref="AI141">IF(Table1[[#This Row],[com_mitigation]]="",0,IF(Table1[[#This Row],[com_undefined]:[com_undefined]]=1,0,Table1[[#This Row],[o_gef_funding]:[o_gef_funding]]/SUM(Table1[[#This Row],[com_ghg_inventory]:[com_support_needed_and_received]])))</f>
        <v>0</v>
      </c>
      <c r="AJ141" s="4" cm="1">
        <f t="array" ref="AJ141">IF(Table1[[#This Row],[com_climate_change_impacts_and_adaptation]]="",0,IF(Table1[[#This Row],[com_undefined]:[com_undefined]]=1,0,Table1[[#This Row],[o_gef_funding]:[o_gef_funding]]/SUM(Table1[[#This Row],[com_ghg_inventory]:[com_support_needed_and_received]])))</f>
        <v>0</v>
      </c>
      <c r="AK141" s="4" cm="1">
        <f t="array" ref="AK141">IF(Table1[[#This Row],[com_support_needed_and_received]]="",0,IF(Table1[[#This Row],[com_undefined]:[com_undefined]]=1,0,Table1[[#This Row],[o_gef_funding]:[o_gef_funding]]/SUM(Table1[[#This Row],[com_ghg_inventory]:[com_support_needed_and_received]])))</f>
        <v>0</v>
      </c>
      <c r="AL141" s="4">
        <f>IF(Table1[[#This Row],[com_undefined]]=1,Table1[[#This Row],[o_gef_funding]],0)</f>
        <v>168000</v>
      </c>
      <c r="AM141" s="4" cm="1">
        <f t="array" ref="AM141">IF(Table1[[#This Row],[com_ghg_inventory]]="",0,IF(Table1[[#This Row],[com_undefined]:[com_undefined]]=1,0,Table1[[#This Row],[o_co_financing]:[o_co_financing]]/SUM(Table1[[#This Row],[com_ghg_inventory]:[com_support_needed_and_received]])))</f>
        <v>0</v>
      </c>
      <c r="AN141" s="4" cm="1">
        <f t="array" ref="AN141">IF(Table1[[#This Row],[com_mitigation]]="",0,IF(Table1[[#This Row],[com_undefined]:[com_undefined]]=1,0,Table1[[#This Row],[o_co_financing]:[o_co_financing]]/SUM(Table1[[#This Row],[com_ghg_inventory]:[com_support_needed_and_received]])))</f>
        <v>0</v>
      </c>
      <c r="AO141" s="4" cm="1">
        <f t="array" ref="AO141">IF(Table1[[#This Row],[com_climate_change_impacts_and_adaptation]]="",0,IF(Table1[[#This Row],[com_undefined]:[com_undefined]]=1,0,Table1[[#This Row],[o_co_financing]:[o_co_financing]]/SUM(Table1[[#This Row],[com_ghg_inventory]:[com_support_needed_and_received]])))</f>
        <v>0</v>
      </c>
      <c r="AP141" s="4" cm="1">
        <f t="array" ref="AP141">IF(Table1[[#This Row],[com_support_needed_and_received]]="",0,IF(Table1[[#This Row],[com_undefined]:[com_undefined]]=1,0,Table1[[#This Row],[o_co_financing]:[o_co_financing]]/SUM(Table1[[#This Row],[com_ghg_inventory]:[com_support_needed_and_received]])))</f>
        <v>0</v>
      </c>
      <c r="AQ141" s="4">
        <f>IF(Table1[[#This Row],[com_undefined]]=1,Table1[[#This Row],[o_co_financing]],0)</f>
        <v>25000</v>
      </c>
      <c r="AR141" s="4" t="str">
        <f>IF(Table1[[#This Row],[o_gef_funding]]=SUM(Table1[[#This Row],[ghg_inventory_gef]:[undefined_gef]]),"Good", "Problem")</f>
        <v>Good</v>
      </c>
      <c r="AS141" s="4" t="str">
        <f>IF(Table1[[#This Row],[o_co_financing]]=SUM(Table1[[#This Row],[ghg_inventory_co_finance]:[undefined_co_finance]]),"Good", "Problem")</f>
        <v>Good</v>
      </c>
    </row>
    <row r="142" spans="1:45">
      <c r="A142" s="11">
        <v>16</v>
      </c>
      <c r="B142" t="s">
        <v>40</v>
      </c>
      <c r="C142" t="str">
        <f>VLOOKUP(Table1[[#This Row],[pif_id]], Table7[#All],2,FALSE)</f>
        <v>America</v>
      </c>
      <c r="D142" t="str">
        <f>VLOOKUP(Table1[[#This Row],[pif_id]], Table7[#All],3,FALSE)</f>
        <v>UNEP</v>
      </c>
      <c r="E142" t="str">
        <f>VLOOKUP(Table1[[#This Row],[pif_id]], Table7[#All],4,FALSE)</f>
        <v>2018</v>
      </c>
      <c r="F142" t="e">
        <f>VLOOKUP(Table1[[#This Row],[pif_id]], Table7[#All],5,FALSE)</f>
        <v>#REF!</v>
      </c>
      <c r="G142">
        <v>34</v>
      </c>
      <c r="H142" t="s">
        <v>311</v>
      </c>
      <c r="M142">
        <f>IF(SUM(Table1[[#This Row],[c_ghg_inventory]:[c_support_needed_and_received]])=0,1,"")</f>
        <v>1</v>
      </c>
      <c r="N142" s="6">
        <v>773000</v>
      </c>
      <c r="O142" s="6">
        <v>150000</v>
      </c>
      <c r="P142" s="6">
        <f>N142/SUM(Table1[[#This Row],[c_ghg_inventory]:[c_undefined]])</f>
        <v>773000</v>
      </c>
      <c r="Q142" s="6">
        <f>O142/SUM(Table1[[#This Row],[c_ghg_inventory]:[c_undefined]])</f>
        <v>150000</v>
      </c>
      <c r="R142">
        <v>139</v>
      </c>
      <c r="S142" s="9" t="s">
        <v>316</v>
      </c>
      <c r="X142" s="4">
        <f>IF(SUM(Table1[[#This Row],[o_ghg_inventory ]:[o_support_needed_and_received]])=0,1,"")</f>
        <v>1</v>
      </c>
      <c r="Y142" s="34">
        <v>175000</v>
      </c>
      <c r="Z142" s="34">
        <v>60000</v>
      </c>
      <c r="AA142" s="5">
        <f>Table1[[#This Row],[o_gef_funding]]/SUM(Table1[[#This Row],[o_ghg_inventory ]:[o_undefined]])</f>
        <v>175000</v>
      </c>
      <c r="AB142" s="5">
        <f>Table1[[#This Row],[o_co_financing]]/SUM(Table1[[#This Row],[o_ghg_inventory ]:[o_undefined]])</f>
        <v>60000</v>
      </c>
      <c r="AC142" s="4" t="str" cm="1">
        <f t="array" ref="AC142">IF(Table1[[#This Row],[o_ghg_inventory ]]="",IF(AND(Table1[[#This Row],[o_undefined]:[o_undefined]]=1,Table1[[#This Row],[c_ghg_inventory]]=1),1,""),1)</f>
        <v/>
      </c>
      <c r="AD142" s="4" t="str" cm="1">
        <f t="array" ref="AD142">IF(Table1[[#This Row],[o_mitigation ]]="",IF(AND(Table1[[#This Row],[o_undefined]:[o_undefined]]=1,Table1[[#This Row],[c_mitigation]]=1),1,""),1)</f>
        <v/>
      </c>
      <c r="AE142" s="4" t="str" cm="1">
        <f t="array" ref="AE142">IF(Table1[[#This Row],[o_climate_change_impacts_and_adaptation ]]="",IF(AND(Table1[[#This Row],[o_undefined]:[o_undefined]]=1,Table1[[#This Row],[c_climate_change_impacts_and_adaptation]]=1),1,""),1)</f>
        <v/>
      </c>
      <c r="AF142" s="4" t="str" cm="1">
        <f t="array" ref="AF142">IF(Table1[[#This Row],[o_support_needed_and_received]]="",IF(AND(Table1[[#This Row],[o_undefined]:[o_undefined]]=1,Table1[[#This Row],[c_support_needed_and_received]]=1),1,""),1)</f>
        <v/>
      </c>
      <c r="AG142" s="4">
        <f>IF(SUM(Table1[[#This Row],[com_ghg_inventory]:[com_support_needed_and_received]])=0,1,"")</f>
        <v>1</v>
      </c>
      <c r="AH142" s="4" cm="1">
        <f t="array" ref="AH142">IF(Table1[[#This Row],[com_ghg_inventory]]="",0,IF(Table1[[#This Row],[com_undefined]:[com_undefined]]=1,0,Table1[[#This Row],[o_gef_funding]:[o_gef_funding]]/SUM(Table1[[#This Row],[com_ghg_inventory]:[com_support_needed_and_received]])))</f>
        <v>0</v>
      </c>
      <c r="AI142" s="4" cm="1">
        <f t="array" ref="AI142">IF(Table1[[#This Row],[com_mitigation]]="",0,IF(Table1[[#This Row],[com_undefined]:[com_undefined]]=1,0,Table1[[#This Row],[o_gef_funding]:[o_gef_funding]]/SUM(Table1[[#This Row],[com_ghg_inventory]:[com_support_needed_and_received]])))</f>
        <v>0</v>
      </c>
      <c r="AJ142" s="4" cm="1">
        <f t="array" ref="AJ142">IF(Table1[[#This Row],[com_climate_change_impacts_and_adaptation]]="",0,IF(Table1[[#This Row],[com_undefined]:[com_undefined]]=1,0,Table1[[#This Row],[o_gef_funding]:[o_gef_funding]]/SUM(Table1[[#This Row],[com_ghg_inventory]:[com_support_needed_and_received]])))</f>
        <v>0</v>
      </c>
      <c r="AK142" s="4" cm="1">
        <f t="array" ref="AK142">IF(Table1[[#This Row],[com_support_needed_and_received]]="",0,IF(Table1[[#This Row],[com_undefined]:[com_undefined]]=1,0,Table1[[#This Row],[o_gef_funding]:[o_gef_funding]]/SUM(Table1[[#This Row],[com_ghg_inventory]:[com_support_needed_and_received]])))</f>
        <v>0</v>
      </c>
      <c r="AL142" s="4">
        <f>IF(Table1[[#This Row],[com_undefined]]=1,Table1[[#This Row],[o_gef_funding]],0)</f>
        <v>175000</v>
      </c>
      <c r="AM142" s="4" cm="1">
        <f t="array" ref="AM142">IF(Table1[[#This Row],[com_ghg_inventory]]="",0,IF(Table1[[#This Row],[com_undefined]:[com_undefined]]=1,0,Table1[[#This Row],[o_co_financing]:[o_co_financing]]/SUM(Table1[[#This Row],[com_ghg_inventory]:[com_support_needed_and_received]])))</f>
        <v>0</v>
      </c>
      <c r="AN142" s="4" cm="1">
        <f t="array" ref="AN142">IF(Table1[[#This Row],[com_mitigation]]="",0,IF(Table1[[#This Row],[com_undefined]:[com_undefined]]=1,0,Table1[[#This Row],[o_co_financing]:[o_co_financing]]/SUM(Table1[[#This Row],[com_ghg_inventory]:[com_support_needed_and_received]])))</f>
        <v>0</v>
      </c>
      <c r="AO142" s="4" cm="1">
        <f t="array" ref="AO142">IF(Table1[[#This Row],[com_climate_change_impacts_and_adaptation]]="",0,IF(Table1[[#This Row],[com_undefined]:[com_undefined]]=1,0,Table1[[#This Row],[o_co_financing]:[o_co_financing]]/SUM(Table1[[#This Row],[com_ghg_inventory]:[com_support_needed_and_received]])))</f>
        <v>0</v>
      </c>
      <c r="AP142" s="4" cm="1">
        <f t="array" ref="AP142">IF(Table1[[#This Row],[com_support_needed_and_received]]="",0,IF(Table1[[#This Row],[com_undefined]:[com_undefined]]=1,0,Table1[[#This Row],[o_co_financing]:[o_co_financing]]/SUM(Table1[[#This Row],[com_ghg_inventory]:[com_support_needed_and_received]])))</f>
        <v>0</v>
      </c>
      <c r="AQ142" s="4">
        <f>IF(Table1[[#This Row],[com_undefined]]=1,Table1[[#This Row],[o_co_financing]],0)</f>
        <v>60000</v>
      </c>
      <c r="AR142" s="4" t="str">
        <f>IF(Table1[[#This Row],[o_gef_funding]]=SUM(Table1[[#This Row],[ghg_inventory_gef]:[undefined_gef]]),"Good", "Problem")</f>
        <v>Good</v>
      </c>
      <c r="AS142" s="4" t="str">
        <f>IF(Table1[[#This Row],[o_co_financing]]=SUM(Table1[[#This Row],[ghg_inventory_co_finance]:[undefined_co_finance]]),"Good", "Problem")</f>
        <v>Good</v>
      </c>
    </row>
    <row r="143" spans="1:45">
      <c r="A143" s="11">
        <v>17</v>
      </c>
      <c r="B143" t="s">
        <v>41</v>
      </c>
      <c r="C143" t="str">
        <f>VLOOKUP(Table1[[#This Row],[pif_id]], Table7[#All],2,FALSE)</f>
        <v>America</v>
      </c>
      <c r="D143" t="str">
        <f>VLOOKUP(Table1[[#This Row],[pif_id]], Table7[#All],3,FALSE)</f>
        <v>UNEP</v>
      </c>
      <c r="E143" t="str">
        <f>VLOOKUP(Table1[[#This Row],[pif_id]], Table7[#All],4,FALSE)</f>
        <v>2019</v>
      </c>
      <c r="F143" t="e">
        <f>VLOOKUP(Table1[[#This Row],[pif_id]], Table7[#All],5,FALSE)</f>
        <v>#REF!</v>
      </c>
      <c r="G143">
        <v>35</v>
      </c>
      <c r="H143" t="s">
        <v>317</v>
      </c>
      <c r="M143">
        <f>IF(SUM(Table1[[#This Row],[c_ghg_inventory]:[c_support_needed_and_received]])=0,1,"")</f>
        <v>1</v>
      </c>
      <c r="N143" s="6">
        <v>1675000</v>
      </c>
      <c r="O143" s="6">
        <v>300000</v>
      </c>
      <c r="P143" s="6">
        <f>N143/SUM(Table1[[#This Row],[c_ghg_inventory]:[c_undefined]])</f>
        <v>1675000</v>
      </c>
      <c r="Q143" s="6">
        <f>O143/SUM(Table1[[#This Row],[c_ghg_inventory]:[c_undefined]])</f>
        <v>300000</v>
      </c>
      <c r="R143">
        <v>140</v>
      </c>
      <c r="S143" t="s">
        <v>318</v>
      </c>
      <c r="X143" s="4">
        <f>IF(SUM(Table1[[#This Row],[o_ghg_inventory ]:[o_support_needed_and_received]])=0,1,"")</f>
        <v>1</v>
      </c>
      <c r="Y143" s="34">
        <v>200000</v>
      </c>
      <c r="Z143" s="34">
        <v>38000</v>
      </c>
      <c r="AA143" s="5">
        <f>Table1[[#This Row],[o_gef_funding]]/SUM(Table1[[#This Row],[o_ghg_inventory ]:[o_undefined]])</f>
        <v>200000</v>
      </c>
      <c r="AB143" s="5">
        <f>Table1[[#This Row],[o_co_financing]]/SUM(Table1[[#This Row],[o_ghg_inventory ]:[o_undefined]])</f>
        <v>38000</v>
      </c>
      <c r="AC143" s="4" t="str" cm="1">
        <f t="array" ref="AC143">IF(Table1[[#This Row],[o_ghg_inventory ]]="",IF(AND(Table1[[#This Row],[o_undefined]:[o_undefined]]=1,Table1[[#This Row],[c_ghg_inventory]]=1),1,""),1)</f>
        <v/>
      </c>
      <c r="AD143" s="4" t="str" cm="1">
        <f t="array" ref="AD143">IF(Table1[[#This Row],[o_mitigation ]]="",IF(AND(Table1[[#This Row],[o_undefined]:[o_undefined]]=1,Table1[[#This Row],[c_mitigation]]=1),1,""),1)</f>
        <v/>
      </c>
      <c r="AE143" s="4" t="str" cm="1">
        <f t="array" ref="AE143">IF(Table1[[#This Row],[o_climate_change_impacts_and_adaptation ]]="",IF(AND(Table1[[#This Row],[o_undefined]:[o_undefined]]=1,Table1[[#This Row],[c_climate_change_impacts_and_adaptation]]=1),1,""),1)</f>
        <v/>
      </c>
      <c r="AF143" s="4" t="str" cm="1">
        <f t="array" ref="AF143">IF(Table1[[#This Row],[o_support_needed_and_received]]="",IF(AND(Table1[[#This Row],[o_undefined]:[o_undefined]]=1,Table1[[#This Row],[c_support_needed_and_received]]=1),1,""),1)</f>
        <v/>
      </c>
      <c r="AG143" s="4">
        <f>IF(SUM(Table1[[#This Row],[com_ghg_inventory]:[com_support_needed_and_received]])=0,1,"")</f>
        <v>1</v>
      </c>
      <c r="AH143" s="4" cm="1">
        <f t="array" ref="AH143">IF(Table1[[#This Row],[com_ghg_inventory]]="",0,IF(Table1[[#This Row],[com_undefined]:[com_undefined]]=1,0,Table1[[#This Row],[o_gef_funding]:[o_gef_funding]]/SUM(Table1[[#This Row],[com_ghg_inventory]:[com_support_needed_and_received]])))</f>
        <v>0</v>
      </c>
      <c r="AI143" s="4" cm="1">
        <f t="array" ref="AI143">IF(Table1[[#This Row],[com_mitigation]]="",0,IF(Table1[[#This Row],[com_undefined]:[com_undefined]]=1,0,Table1[[#This Row],[o_gef_funding]:[o_gef_funding]]/SUM(Table1[[#This Row],[com_ghg_inventory]:[com_support_needed_and_received]])))</f>
        <v>0</v>
      </c>
      <c r="AJ143" s="4" cm="1">
        <f t="array" ref="AJ143">IF(Table1[[#This Row],[com_climate_change_impacts_and_adaptation]]="",0,IF(Table1[[#This Row],[com_undefined]:[com_undefined]]=1,0,Table1[[#This Row],[o_gef_funding]:[o_gef_funding]]/SUM(Table1[[#This Row],[com_ghg_inventory]:[com_support_needed_and_received]])))</f>
        <v>0</v>
      </c>
      <c r="AK143" s="4" cm="1">
        <f t="array" ref="AK143">IF(Table1[[#This Row],[com_support_needed_and_received]]="",0,IF(Table1[[#This Row],[com_undefined]:[com_undefined]]=1,0,Table1[[#This Row],[o_gef_funding]:[o_gef_funding]]/SUM(Table1[[#This Row],[com_ghg_inventory]:[com_support_needed_and_received]])))</f>
        <v>0</v>
      </c>
      <c r="AL143" s="4">
        <f>IF(Table1[[#This Row],[com_undefined]]=1,Table1[[#This Row],[o_gef_funding]],0)</f>
        <v>200000</v>
      </c>
      <c r="AM143" s="4" cm="1">
        <f t="array" ref="AM143">IF(Table1[[#This Row],[com_ghg_inventory]]="",0,IF(Table1[[#This Row],[com_undefined]:[com_undefined]]=1,0,Table1[[#This Row],[o_co_financing]:[o_co_financing]]/SUM(Table1[[#This Row],[com_ghg_inventory]:[com_support_needed_and_received]])))</f>
        <v>0</v>
      </c>
      <c r="AN143" s="4" cm="1">
        <f t="array" ref="AN143">IF(Table1[[#This Row],[com_mitigation]]="",0,IF(Table1[[#This Row],[com_undefined]:[com_undefined]]=1,0,Table1[[#This Row],[o_co_financing]:[o_co_financing]]/SUM(Table1[[#This Row],[com_ghg_inventory]:[com_support_needed_and_received]])))</f>
        <v>0</v>
      </c>
      <c r="AO143" s="4" cm="1">
        <f t="array" ref="AO143">IF(Table1[[#This Row],[com_climate_change_impacts_and_adaptation]]="",0,IF(Table1[[#This Row],[com_undefined]:[com_undefined]]=1,0,Table1[[#This Row],[o_co_financing]:[o_co_financing]]/SUM(Table1[[#This Row],[com_ghg_inventory]:[com_support_needed_and_received]])))</f>
        <v>0</v>
      </c>
      <c r="AP143" s="4" cm="1">
        <f t="array" ref="AP143">IF(Table1[[#This Row],[com_support_needed_and_received]]="",0,IF(Table1[[#This Row],[com_undefined]:[com_undefined]]=1,0,Table1[[#This Row],[o_co_financing]:[o_co_financing]]/SUM(Table1[[#This Row],[com_ghg_inventory]:[com_support_needed_and_received]])))</f>
        <v>0</v>
      </c>
      <c r="AQ143" s="4">
        <f>IF(Table1[[#This Row],[com_undefined]]=1,Table1[[#This Row],[o_co_financing]],0)</f>
        <v>38000</v>
      </c>
      <c r="AR143" s="4" t="str">
        <f>IF(Table1[[#This Row],[o_gef_funding]]=SUM(Table1[[#This Row],[ghg_inventory_gef]:[undefined_gef]]),"Good", "Problem")</f>
        <v>Good</v>
      </c>
      <c r="AS143" s="4" t="str">
        <f>IF(Table1[[#This Row],[o_co_financing]]=SUM(Table1[[#This Row],[ghg_inventory_co_finance]:[undefined_co_finance]]),"Good", "Problem")</f>
        <v>Good</v>
      </c>
    </row>
    <row r="144" spans="1:45">
      <c r="A144" s="11">
        <v>17</v>
      </c>
      <c r="B144" t="s">
        <v>41</v>
      </c>
      <c r="C144" t="str">
        <f>VLOOKUP(Table1[[#This Row],[pif_id]], Table7[#All],2,FALSE)</f>
        <v>America</v>
      </c>
      <c r="D144" t="str">
        <f>VLOOKUP(Table1[[#This Row],[pif_id]], Table7[#All],3,FALSE)</f>
        <v>UNEP</v>
      </c>
      <c r="E144" t="str">
        <f>VLOOKUP(Table1[[#This Row],[pif_id]], Table7[#All],4,FALSE)</f>
        <v>2019</v>
      </c>
      <c r="F144" t="e">
        <f>VLOOKUP(Table1[[#This Row],[pif_id]], Table7[#All],5,FALSE)</f>
        <v>#REF!</v>
      </c>
      <c r="G144">
        <v>35</v>
      </c>
      <c r="H144" t="s">
        <v>317</v>
      </c>
      <c r="M144">
        <f>IF(SUM(Table1[[#This Row],[c_ghg_inventory]:[c_support_needed_and_received]])=0,1,"")</f>
        <v>1</v>
      </c>
      <c r="N144" s="6">
        <v>1675000</v>
      </c>
      <c r="O144" s="6">
        <v>300000</v>
      </c>
      <c r="P144" s="6">
        <f>N144/SUM(Table1[[#This Row],[c_ghg_inventory]:[c_undefined]])</f>
        <v>1675000</v>
      </c>
      <c r="Q144" s="6">
        <f>O144/SUM(Table1[[#This Row],[c_ghg_inventory]:[c_undefined]])</f>
        <v>300000</v>
      </c>
      <c r="R144">
        <v>141</v>
      </c>
      <c r="S144" t="s">
        <v>319</v>
      </c>
      <c r="T144">
        <v>1</v>
      </c>
      <c r="X144" s="4" t="str">
        <f>IF(SUM(Table1[[#This Row],[o_ghg_inventory ]:[o_support_needed_and_received]])=0,1,"")</f>
        <v/>
      </c>
      <c r="Y144" s="34">
        <v>300000</v>
      </c>
      <c r="Z144" s="34">
        <v>57000</v>
      </c>
      <c r="AA144" s="5">
        <f>Table1[[#This Row],[o_gef_funding]]/SUM(Table1[[#This Row],[o_ghg_inventory ]:[o_undefined]])</f>
        <v>300000</v>
      </c>
      <c r="AB144" s="5">
        <f>Table1[[#This Row],[o_co_financing]]/SUM(Table1[[#This Row],[o_ghg_inventory ]:[o_undefined]])</f>
        <v>57000</v>
      </c>
      <c r="AC144" s="4" cm="1">
        <f t="array" ref="AC144">IF(Table1[[#This Row],[o_ghg_inventory ]]="",IF(AND(Table1[[#This Row],[o_undefined]:[o_undefined]]=1,Table1[[#This Row],[c_ghg_inventory]]=1),1,""),1)</f>
        <v>1</v>
      </c>
      <c r="AD144" s="4" t="str" cm="1">
        <f t="array" ref="AD144">IF(Table1[[#This Row],[o_mitigation ]]="",IF(AND(Table1[[#This Row],[o_undefined]:[o_undefined]]=1,Table1[[#This Row],[c_mitigation]]=1),1,""),1)</f>
        <v/>
      </c>
      <c r="AE144" s="4" t="str" cm="1">
        <f t="array" ref="AE144">IF(Table1[[#This Row],[o_climate_change_impacts_and_adaptation ]]="",IF(AND(Table1[[#This Row],[o_undefined]:[o_undefined]]=1,Table1[[#This Row],[c_climate_change_impacts_and_adaptation]]=1),1,""),1)</f>
        <v/>
      </c>
      <c r="AF144" s="4" t="str" cm="1">
        <f t="array" ref="AF144">IF(Table1[[#This Row],[o_support_needed_and_received]]="",IF(AND(Table1[[#This Row],[o_undefined]:[o_undefined]]=1,Table1[[#This Row],[c_support_needed_and_received]]=1),1,""),1)</f>
        <v/>
      </c>
      <c r="AG144" s="4" t="str">
        <f>IF(SUM(Table1[[#This Row],[com_ghg_inventory]:[com_support_needed_and_received]])=0,1,"")</f>
        <v/>
      </c>
      <c r="AH144" s="4" cm="1">
        <f t="array" ref="AH144">IF(Table1[[#This Row],[com_ghg_inventory]]="",0,IF(Table1[[#This Row],[com_undefined]:[com_undefined]]=1,0,Table1[[#This Row],[o_gef_funding]:[o_gef_funding]]/SUM(Table1[[#This Row],[com_ghg_inventory]:[com_support_needed_and_received]])))</f>
        <v>300000</v>
      </c>
      <c r="AI144" s="4" cm="1">
        <f t="array" ref="AI144">IF(Table1[[#This Row],[com_mitigation]]="",0,IF(Table1[[#This Row],[com_undefined]:[com_undefined]]=1,0,Table1[[#This Row],[o_gef_funding]:[o_gef_funding]]/SUM(Table1[[#This Row],[com_ghg_inventory]:[com_support_needed_and_received]])))</f>
        <v>0</v>
      </c>
      <c r="AJ144" s="4" cm="1">
        <f t="array" ref="AJ144">IF(Table1[[#This Row],[com_climate_change_impacts_and_adaptation]]="",0,IF(Table1[[#This Row],[com_undefined]:[com_undefined]]=1,0,Table1[[#This Row],[o_gef_funding]:[o_gef_funding]]/SUM(Table1[[#This Row],[com_ghg_inventory]:[com_support_needed_and_received]])))</f>
        <v>0</v>
      </c>
      <c r="AK144" s="4" cm="1">
        <f t="array" ref="AK144">IF(Table1[[#This Row],[com_support_needed_and_received]]="",0,IF(Table1[[#This Row],[com_undefined]:[com_undefined]]=1,0,Table1[[#This Row],[o_gef_funding]:[o_gef_funding]]/SUM(Table1[[#This Row],[com_ghg_inventory]:[com_support_needed_and_received]])))</f>
        <v>0</v>
      </c>
      <c r="AL144" s="4">
        <f>IF(Table1[[#This Row],[com_undefined]]=1,Table1[[#This Row],[o_gef_funding]],0)</f>
        <v>0</v>
      </c>
      <c r="AM144" s="4" cm="1">
        <f t="array" ref="AM144">IF(Table1[[#This Row],[com_ghg_inventory]]="",0,IF(Table1[[#This Row],[com_undefined]:[com_undefined]]=1,0,Table1[[#This Row],[o_co_financing]:[o_co_financing]]/SUM(Table1[[#This Row],[com_ghg_inventory]:[com_support_needed_and_received]])))</f>
        <v>57000</v>
      </c>
      <c r="AN144" s="4" cm="1">
        <f t="array" ref="AN144">IF(Table1[[#This Row],[com_mitigation]]="",0,IF(Table1[[#This Row],[com_undefined]:[com_undefined]]=1,0,Table1[[#This Row],[o_co_financing]:[o_co_financing]]/SUM(Table1[[#This Row],[com_ghg_inventory]:[com_support_needed_and_received]])))</f>
        <v>0</v>
      </c>
      <c r="AO144" s="4" cm="1">
        <f t="array" ref="AO144">IF(Table1[[#This Row],[com_climate_change_impacts_and_adaptation]]="",0,IF(Table1[[#This Row],[com_undefined]:[com_undefined]]=1,0,Table1[[#This Row],[o_co_financing]:[o_co_financing]]/SUM(Table1[[#This Row],[com_ghg_inventory]:[com_support_needed_and_received]])))</f>
        <v>0</v>
      </c>
      <c r="AP144" s="4" cm="1">
        <f t="array" ref="AP144">IF(Table1[[#This Row],[com_support_needed_and_received]]="",0,IF(Table1[[#This Row],[com_undefined]:[com_undefined]]=1,0,Table1[[#This Row],[o_co_financing]:[o_co_financing]]/SUM(Table1[[#This Row],[com_ghg_inventory]:[com_support_needed_and_received]])))</f>
        <v>0</v>
      </c>
      <c r="AQ144" s="4">
        <f>IF(Table1[[#This Row],[com_undefined]]=1,Table1[[#This Row],[o_co_financing]],0)</f>
        <v>0</v>
      </c>
      <c r="AR144" s="4" t="str">
        <f>IF(Table1[[#This Row],[o_gef_funding]]=SUM(Table1[[#This Row],[ghg_inventory_gef]:[undefined_gef]]),"Good", "Problem")</f>
        <v>Good</v>
      </c>
      <c r="AS144" s="4" t="str">
        <f>IF(Table1[[#This Row],[o_co_financing]]=SUM(Table1[[#This Row],[ghg_inventory_co_finance]:[undefined_co_finance]]),"Good", "Problem")</f>
        <v>Good</v>
      </c>
    </row>
    <row r="145" spans="1:45">
      <c r="A145" s="11">
        <v>17</v>
      </c>
      <c r="B145" t="s">
        <v>41</v>
      </c>
      <c r="C145" t="str">
        <f>VLOOKUP(Table1[[#This Row],[pif_id]], Table7[#All],2,FALSE)</f>
        <v>America</v>
      </c>
      <c r="D145" t="str">
        <f>VLOOKUP(Table1[[#This Row],[pif_id]], Table7[#All],3,FALSE)</f>
        <v>UNEP</v>
      </c>
      <c r="E145" t="str">
        <f>VLOOKUP(Table1[[#This Row],[pif_id]], Table7[#All],4,FALSE)</f>
        <v>2019</v>
      </c>
      <c r="F145" t="e">
        <f>VLOOKUP(Table1[[#This Row],[pif_id]], Table7[#All],5,FALSE)</f>
        <v>#REF!</v>
      </c>
      <c r="G145">
        <v>35</v>
      </c>
      <c r="H145" t="s">
        <v>317</v>
      </c>
      <c r="M145">
        <f>IF(SUM(Table1[[#This Row],[c_ghg_inventory]:[c_support_needed_and_received]])=0,1,"")</f>
        <v>1</v>
      </c>
      <c r="N145" s="6">
        <v>1675000</v>
      </c>
      <c r="O145" s="6">
        <v>300000</v>
      </c>
      <c r="P145" s="6">
        <f>N145/SUM(Table1[[#This Row],[c_ghg_inventory]:[c_undefined]])</f>
        <v>1675000</v>
      </c>
      <c r="Q145" s="6">
        <f>O145/SUM(Table1[[#This Row],[c_ghg_inventory]:[c_undefined]])</f>
        <v>300000</v>
      </c>
      <c r="R145">
        <v>142</v>
      </c>
      <c r="S145" t="s">
        <v>320</v>
      </c>
      <c r="U145">
        <v>1</v>
      </c>
      <c r="W145">
        <v>1</v>
      </c>
      <c r="X145" s="4" t="str">
        <f>IF(SUM(Table1[[#This Row],[o_ghg_inventory ]:[o_support_needed_and_received]])=0,1,"")</f>
        <v/>
      </c>
      <c r="Y145" s="34">
        <v>1175000</v>
      </c>
      <c r="Z145" s="34">
        <v>205000</v>
      </c>
      <c r="AA145" s="5">
        <f>Table1[[#This Row],[o_gef_funding]]/SUM(Table1[[#This Row],[o_ghg_inventory ]:[o_undefined]])</f>
        <v>587500</v>
      </c>
      <c r="AB145" s="5">
        <f>Table1[[#This Row],[o_co_financing]]/SUM(Table1[[#This Row],[o_ghg_inventory ]:[o_undefined]])</f>
        <v>102500</v>
      </c>
      <c r="AC145" s="4" t="str" cm="1">
        <f t="array" ref="AC145">IF(Table1[[#This Row],[o_ghg_inventory ]]="",IF(AND(Table1[[#This Row],[o_undefined]:[o_undefined]]=1,Table1[[#This Row],[c_ghg_inventory]]=1),1,""),1)</f>
        <v/>
      </c>
      <c r="AD145" s="4" cm="1">
        <f t="array" ref="AD145">IF(Table1[[#This Row],[o_mitigation ]]="",IF(AND(Table1[[#This Row],[o_undefined]:[o_undefined]]=1,Table1[[#This Row],[c_mitigation]]=1),1,""),1)</f>
        <v>1</v>
      </c>
      <c r="AE145" s="4" t="str" cm="1">
        <f t="array" ref="AE145">IF(Table1[[#This Row],[o_climate_change_impacts_and_adaptation ]]="",IF(AND(Table1[[#This Row],[o_undefined]:[o_undefined]]=1,Table1[[#This Row],[c_climate_change_impacts_and_adaptation]]=1),1,""),1)</f>
        <v/>
      </c>
      <c r="AF145" s="4" cm="1">
        <f t="array" ref="AF145">IF(Table1[[#This Row],[o_support_needed_and_received]]="",IF(AND(Table1[[#This Row],[o_undefined]:[o_undefined]]=1,Table1[[#This Row],[c_support_needed_and_received]]=1),1,""),1)</f>
        <v>1</v>
      </c>
      <c r="AG145" s="4" t="str">
        <f>IF(SUM(Table1[[#This Row],[com_ghg_inventory]:[com_support_needed_and_received]])=0,1,"")</f>
        <v/>
      </c>
      <c r="AH145" s="4" cm="1">
        <f t="array" ref="AH145">IF(Table1[[#This Row],[com_ghg_inventory]]="",0,IF(Table1[[#This Row],[com_undefined]:[com_undefined]]=1,0,Table1[[#This Row],[o_gef_funding]:[o_gef_funding]]/SUM(Table1[[#This Row],[com_ghg_inventory]:[com_support_needed_and_received]])))</f>
        <v>0</v>
      </c>
      <c r="AI145" s="4" cm="1">
        <f t="array" ref="AI145">IF(Table1[[#This Row],[com_mitigation]]="",0,IF(Table1[[#This Row],[com_undefined]:[com_undefined]]=1,0,Table1[[#This Row],[o_gef_funding]:[o_gef_funding]]/SUM(Table1[[#This Row],[com_ghg_inventory]:[com_support_needed_and_received]])))</f>
        <v>587500</v>
      </c>
      <c r="AJ145" s="4" cm="1">
        <f t="array" ref="AJ145">IF(Table1[[#This Row],[com_climate_change_impacts_and_adaptation]]="",0,IF(Table1[[#This Row],[com_undefined]:[com_undefined]]=1,0,Table1[[#This Row],[o_gef_funding]:[o_gef_funding]]/SUM(Table1[[#This Row],[com_ghg_inventory]:[com_support_needed_and_received]])))</f>
        <v>0</v>
      </c>
      <c r="AK145" s="4" cm="1">
        <f t="array" ref="AK145">IF(Table1[[#This Row],[com_support_needed_and_received]]="",0,IF(Table1[[#This Row],[com_undefined]:[com_undefined]]=1,0,Table1[[#This Row],[o_gef_funding]:[o_gef_funding]]/SUM(Table1[[#This Row],[com_ghg_inventory]:[com_support_needed_and_received]])))</f>
        <v>587500</v>
      </c>
      <c r="AL145" s="4">
        <f>IF(Table1[[#This Row],[com_undefined]]=1,Table1[[#This Row],[o_gef_funding]],0)</f>
        <v>0</v>
      </c>
      <c r="AM145" s="4" cm="1">
        <f t="array" ref="AM145">IF(Table1[[#This Row],[com_ghg_inventory]]="",0,IF(Table1[[#This Row],[com_undefined]:[com_undefined]]=1,0,Table1[[#This Row],[o_co_financing]:[o_co_financing]]/SUM(Table1[[#This Row],[com_ghg_inventory]:[com_support_needed_and_received]])))</f>
        <v>0</v>
      </c>
      <c r="AN145" s="4" cm="1">
        <f t="array" ref="AN145">IF(Table1[[#This Row],[com_mitigation]]="",0,IF(Table1[[#This Row],[com_undefined]:[com_undefined]]=1,0,Table1[[#This Row],[o_co_financing]:[o_co_financing]]/SUM(Table1[[#This Row],[com_ghg_inventory]:[com_support_needed_and_received]])))</f>
        <v>102500</v>
      </c>
      <c r="AO145" s="4" cm="1">
        <f t="array" ref="AO145">IF(Table1[[#This Row],[com_climate_change_impacts_and_adaptation]]="",0,IF(Table1[[#This Row],[com_undefined]:[com_undefined]]=1,0,Table1[[#This Row],[o_co_financing]:[o_co_financing]]/SUM(Table1[[#This Row],[com_ghg_inventory]:[com_support_needed_and_received]])))</f>
        <v>0</v>
      </c>
      <c r="AP145" s="4" cm="1">
        <f t="array" ref="AP145">IF(Table1[[#This Row],[com_support_needed_and_received]]="",0,IF(Table1[[#This Row],[com_undefined]:[com_undefined]]=1,0,Table1[[#This Row],[o_co_financing]:[o_co_financing]]/SUM(Table1[[#This Row],[com_ghg_inventory]:[com_support_needed_and_received]])))</f>
        <v>102500</v>
      </c>
      <c r="AQ145" s="4">
        <f>IF(Table1[[#This Row],[com_undefined]]=1,Table1[[#This Row],[o_co_financing]],0)</f>
        <v>0</v>
      </c>
      <c r="AR145" s="4" t="str">
        <f>IF(Table1[[#This Row],[o_gef_funding]]=SUM(Table1[[#This Row],[ghg_inventory_gef]:[undefined_gef]]),"Good", "Problem")</f>
        <v>Good</v>
      </c>
      <c r="AS145" s="4" t="str">
        <f>IF(Table1[[#This Row],[o_co_financing]]=SUM(Table1[[#This Row],[ghg_inventory_co_finance]:[undefined_co_finance]]),"Good", "Problem")</f>
        <v>Good</v>
      </c>
    </row>
    <row r="146" spans="1:45">
      <c r="A146" s="11">
        <v>18</v>
      </c>
      <c r="B146" t="s">
        <v>42</v>
      </c>
      <c r="C146" t="str">
        <f>VLOOKUP(Table1[[#This Row],[pif_id]], Table7[#All],2,FALSE)</f>
        <v>America</v>
      </c>
      <c r="D146" t="str">
        <f>VLOOKUP(Table1[[#This Row],[pif_id]], Table7[#All],3,FALSE)</f>
        <v>UNEP</v>
      </c>
      <c r="E146" t="str">
        <f>VLOOKUP(Table1[[#This Row],[pif_id]], Table7[#All],4,FALSE)</f>
        <v>2018</v>
      </c>
      <c r="F146" t="e">
        <f>VLOOKUP(Table1[[#This Row],[pif_id]], Table7[#All],5,FALSE)</f>
        <v>#REF!</v>
      </c>
      <c r="G146">
        <v>36</v>
      </c>
      <c r="H146" t="s">
        <v>321</v>
      </c>
      <c r="J146">
        <v>1</v>
      </c>
      <c r="K146">
        <v>1</v>
      </c>
      <c r="M146" t="str">
        <f>IF(SUM(Table1[[#This Row],[c_ghg_inventory]:[c_support_needed_and_received]])=0,1,"")</f>
        <v/>
      </c>
      <c r="N146" s="6">
        <v>659650</v>
      </c>
      <c r="O146" s="6">
        <v>100000</v>
      </c>
      <c r="P146" s="6">
        <f>N146/SUM(Table1[[#This Row],[c_ghg_inventory]:[c_undefined]])</f>
        <v>329825</v>
      </c>
      <c r="Q146" s="6">
        <f>O146/SUM(Table1[[#This Row],[c_ghg_inventory]:[c_undefined]])</f>
        <v>50000</v>
      </c>
      <c r="R146">
        <v>143</v>
      </c>
      <c r="S146" t="s">
        <v>322</v>
      </c>
      <c r="X146" s="4">
        <f>IF(SUM(Table1[[#This Row],[o_ghg_inventory ]:[o_support_needed_and_received]])=0,1,"")</f>
        <v>1</v>
      </c>
      <c r="Y146" s="34">
        <v>164912.5</v>
      </c>
      <c r="Z146" s="34">
        <v>25000</v>
      </c>
      <c r="AA146" s="5">
        <f>Table1[[#This Row],[o_gef_funding]]/SUM(Table1[[#This Row],[o_ghg_inventory ]:[o_undefined]])</f>
        <v>164912.5</v>
      </c>
      <c r="AB146" s="5">
        <f>Table1[[#This Row],[o_co_financing]]/SUM(Table1[[#This Row],[o_ghg_inventory ]:[o_undefined]])</f>
        <v>25000</v>
      </c>
      <c r="AC146" s="4" t="str" cm="1">
        <f t="array" ref="AC146">IF(Table1[[#This Row],[o_ghg_inventory ]]="",IF(AND(Table1[[#This Row],[o_undefined]:[o_undefined]]=1,Table1[[#This Row],[c_ghg_inventory]]=1),1,""),1)</f>
        <v/>
      </c>
      <c r="AD146" s="4" cm="1">
        <f t="array" ref="AD146">IF(Table1[[#This Row],[o_mitigation ]]="",IF(AND(Table1[[#This Row],[o_undefined]:[o_undefined]]=1,Table1[[#This Row],[c_mitigation]]=1),1,""),1)</f>
        <v>1</v>
      </c>
      <c r="AE146" s="4" cm="1">
        <f t="array" ref="AE146">IF(Table1[[#This Row],[o_climate_change_impacts_and_adaptation ]]="",IF(AND(Table1[[#This Row],[o_undefined]:[o_undefined]]=1,Table1[[#This Row],[c_climate_change_impacts_and_adaptation]]=1),1,""),1)</f>
        <v>1</v>
      </c>
      <c r="AF146" s="4" t="str" cm="1">
        <f t="array" ref="AF146">IF(Table1[[#This Row],[o_support_needed_and_received]]="",IF(AND(Table1[[#This Row],[o_undefined]:[o_undefined]]=1,Table1[[#This Row],[c_support_needed_and_received]]=1),1,""),1)</f>
        <v/>
      </c>
      <c r="AG146" s="4" t="str">
        <f>IF(SUM(Table1[[#This Row],[com_ghg_inventory]:[com_support_needed_and_received]])=0,1,"")</f>
        <v/>
      </c>
      <c r="AH146" s="4" cm="1">
        <f t="array" ref="AH146">IF(Table1[[#This Row],[com_ghg_inventory]]="",0,IF(Table1[[#This Row],[com_undefined]:[com_undefined]]=1,0,Table1[[#This Row],[o_gef_funding]:[o_gef_funding]]/SUM(Table1[[#This Row],[com_ghg_inventory]:[com_support_needed_and_received]])))</f>
        <v>0</v>
      </c>
      <c r="AI146" s="4" cm="1">
        <f t="array" ref="AI146">IF(Table1[[#This Row],[com_mitigation]]="",0,IF(Table1[[#This Row],[com_undefined]:[com_undefined]]=1,0,Table1[[#This Row],[o_gef_funding]:[o_gef_funding]]/SUM(Table1[[#This Row],[com_ghg_inventory]:[com_support_needed_and_received]])))</f>
        <v>82456.25</v>
      </c>
      <c r="AJ146" s="4" cm="1">
        <f t="array" ref="AJ146">IF(Table1[[#This Row],[com_climate_change_impacts_and_adaptation]]="",0,IF(Table1[[#This Row],[com_undefined]:[com_undefined]]=1,0,Table1[[#This Row],[o_gef_funding]:[o_gef_funding]]/SUM(Table1[[#This Row],[com_ghg_inventory]:[com_support_needed_and_received]])))</f>
        <v>82456.25</v>
      </c>
      <c r="AK146" s="4" cm="1">
        <f t="array" ref="AK146">IF(Table1[[#This Row],[com_support_needed_and_received]]="",0,IF(Table1[[#This Row],[com_undefined]:[com_undefined]]=1,0,Table1[[#This Row],[o_gef_funding]:[o_gef_funding]]/SUM(Table1[[#This Row],[com_ghg_inventory]:[com_support_needed_and_received]])))</f>
        <v>0</v>
      </c>
      <c r="AL146" s="4">
        <f>IF(Table1[[#This Row],[com_undefined]]=1,Table1[[#This Row],[o_gef_funding]],0)</f>
        <v>0</v>
      </c>
      <c r="AM146" s="4" cm="1">
        <f t="array" ref="AM146">IF(Table1[[#This Row],[com_ghg_inventory]]="",0,IF(Table1[[#This Row],[com_undefined]:[com_undefined]]=1,0,Table1[[#This Row],[o_co_financing]:[o_co_financing]]/SUM(Table1[[#This Row],[com_ghg_inventory]:[com_support_needed_and_received]])))</f>
        <v>0</v>
      </c>
      <c r="AN146" s="4" cm="1">
        <f t="array" ref="AN146">IF(Table1[[#This Row],[com_mitigation]]="",0,IF(Table1[[#This Row],[com_undefined]:[com_undefined]]=1,0,Table1[[#This Row],[o_co_financing]:[o_co_financing]]/SUM(Table1[[#This Row],[com_ghg_inventory]:[com_support_needed_and_received]])))</f>
        <v>12500</v>
      </c>
      <c r="AO146" s="4" cm="1">
        <f t="array" ref="AO146">IF(Table1[[#This Row],[com_climate_change_impacts_and_adaptation]]="",0,IF(Table1[[#This Row],[com_undefined]:[com_undefined]]=1,0,Table1[[#This Row],[o_co_financing]:[o_co_financing]]/SUM(Table1[[#This Row],[com_ghg_inventory]:[com_support_needed_and_received]])))</f>
        <v>12500</v>
      </c>
      <c r="AP146" s="4" cm="1">
        <f t="array" ref="AP146">IF(Table1[[#This Row],[com_support_needed_and_received]]="",0,IF(Table1[[#This Row],[com_undefined]:[com_undefined]]=1,0,Table1[[#This Row],[o_co_financing]:[o_co_financing]]/SUM(Table1[[#This Row],[com_ghg_inventory]:[com_support_needed_and_received]])))</f>
        <v>0</v>
      </c>
      <c r="AQ146" s="4">
        <f>IF(Table1[[#This Row],[com_undefined]]=1,Table1[[#This Row],[o_co_financing]],0)</f>
        <v>0</v>
      </c>
      <c r="AR146" s="4" t="str">
        <f>IF(Table1[[#This Row],[o_gef_funding]]=SUM(Table1[[#This Row],[ghg_inventory_gef]:[undefined_gef]]),"Good", "Problem")</f>
        <v>Good</v>
      </c>
      <c r="AS146" s="4" t="str">
        <f>IF(Table1[[#This Row],[o_co_financing]]=SUM(Table1[[#This Row],[ghg_inventory_co_finance]:[undefined_co_finance]]),"Good", "Problem")</f>
        <v>Good</v>
      </c>
    </row>
    <row r="147" spans="1:45">
      <c r="A147" s="11">
        <v>18</v>
      </c>
      <c r="B147" t="s">
        <v>42</v>
      </c>
      <c r="C147" t="str">
        <f>VLOOKUP(Table1[[#This Row],[pif_id]], Table7[#All],2,FALSE)</f>
        <v>America</v>
      </c>
      <c r="D147" t="str">
        <f>VLOOKUP(Table1[[#This Row],[pif_id]], Table7[#All],3,FALSE)</f>
        <v>UNEP</v>
      </c>
      <c r="E147" t="str">
        <f>VLOOKUP(Table1[[#This Row],[pif_id]], Table7[#All],4,FALSE)</f>
        <v>2018</v>
      </c>
      <c r="F147" t="e">
        <f>VLOOKUP(Table1[[#This Row],[pif_id]], Table7[#All],5,FALSE)</f>
        <v>#REF!</v>
      </c>
      <c r="G147">
        <v>36</v>
      </c>
      <c r="H147" t="s">
        <v>321</v>
      </c>
      <c r="J147">
        <v>1</v>
      </c>
      <c r="K147">
        <v>1</v>
      </c>
      <c r="M147" t="str">
        <f>IF(SUM(Table1[[#This Row],[c_ghg_inventory]:[c_support_needed_and_received]])=0,1,"")</f>
        <v/>
      </c>
      <c r="N147" s="6">
        <v>659650</v>
      </c>
      <c r="O147" s="6">
        <v>100000</v>
      </c>
      <c r="P147" s="6">
        <f>N147/SUM(Table1[[#This Row],[c_ghg_inventory]:[c_undefined]])</f>
        <v>329825</v>
      </c>
      <c r="Q147" s="6">
        <f>O147/SUM(Table1[[#This Row],[c_ghg_inventory]:[c_undefined]])</f>
        <v>50000</v>
      </c>
      <c r="R147">
        <v>144</v>
      </c>
      <c r="S147" t="s">
        <v>323</v>
      </c>
      <c r="X147" s="4">
        <f>IF(SUM(Table1[[#This Row],[o_ghg_inventory ]:[o_support_needed_and_received]])=0,1,"")</f>
        <v>1</v>
      </c>
      <c r="Y147" s="34">
        <v>164912.5</v>
      </c>
      <c r="Z147" s="34">
        <v>25000</v>
      </c>
      <c r="AA147" s="5">
        <f>Table1[[#This Row],[o_gef_funding]]/SUM(Table1[[#This Row],[o_ghg_inventory ]:[o_undefined]])</f>
        <v>164912.5</v>
      </c>
      <c r="AB147" s="5">
        <f>Table1[[#This Row],[o_co_financing]]/SUM(Table1[[#This Row],[o_ghg_inventory ]:[o_undefined]])</f>
        <v>25000</v>
      </c>
      <c r="AC147" s="4" t="str" cm="1">
        <f t="array" ref="AC147">IF(Table1[[#This Row],[o_ghg_inventory ]]="",IF(AND(Table1[[#This Row],[o_undefined]:[o_undefined]]=1,Table1[[#This Row],[c_ghg_inventory]]=1),1,""),1)</f>
        <v/>
      </c>
      <c r="AD147" s="4" cm="1">
        <f t="array" ref="AD147">IF(Table1[[#This Row],[o_mitigation ]]="",IF(AND(Table1[[#This Row],[o_undefined]:[o_undefined]]=1,Table1[[#This Row],[c_mitigation]]=1),1,""),1)</f>
        <v>1</v>
      </c>
      <c r="AE147" s="4" cm="1">
        <f t="array" ref="AE147">IF(Table1[[#This Row],[o_climate_change_impacts_and_adaptation ]]="",IF(AND(Table1[[#This Row],[o_undefined]:[o_undefined]]=1,Table1[[#This Row],[c_climate_change_impacts_and_adaptation]]=1),1,""),1)</f>
        <v>1</v>
      </c>
      <c r="AF147" s="4" t="str" cm="1">
        <f t="array" ref="AF147">IF(Table1[[#This Row],[o_support_needed_and_received]]="",IF(AND(Table1[[#This Row],[o_undefined]:[o_undefined]]=1,Table1[[#This Row],[c_support_needed_and_received]]=1),1,""),1)</f>
        <v/>
      </c>
      <c r="AG147" s="4" t="str">
        <f>IF(SUM(Table1[[#This Row],[com_ghg_inventory]:[com_support_needed_and_received]])=0,1,"")</f>
        <v/>
      </c>
      <c r="AH147" s="4" cm="1">
        <f t="array" ref="AH147">IF(Table1[[#This Row],[com_ghg_inventory]]="",0,IF(Table1[[#This Row],[com_undefined]:[com_undefined]]=1,0,Table1[[#This Row],[o_gef_funding]:[o_gef_funding]]/SUM(Table1[[#This Row],[com_ghg_inventory]:[com_support_needed_and_received]])))</f>
        <v>0</v>
      </c>
      <c r="AI147" s="4" cm="1">
        <f t="array" ref="AI147">IF(Table1[[#This Row],[com_mitigation]]="",0,IF(Table1[[#This Row],[com_undefined]:[com_undefined]]=1,0,Table1[[#This Row],[o_gef_funding]:[o_gef_funding]]/SUM(Table1[[#This Row],[com_ghg_inventory]:[com_support_needed_and_received]])))</f>
        <v>82456.25</v>
      </c>
      <c r="AJ147" s="4" cm="1">
        <f t="array" ref="AJ147">IF(Table1[[#This Row],[com_climate_change_impacts_and_adaptation]]="",0,IF(Table1[[#This Row],[com_undefined]:[com_undefined]]=1,0,Table1[[#This Row],[o_gef_funding]:[o_gef_funding]]/SUM(Table1[[#This Row],[com_ghg_inventory]:[com_support_needed_and_received]])))</f>
        <v>82456.25</v>
      </c>
      <c r="AK147" s="4" cm="1">
        <f t="array" ref="AK147">IF(Table1[[#This Row],[com_support_needed_and_received]]="",0,IF(Table1[[#This Row],[com_undefined]:[com_undefined]]=1,0,Table1[[#This Row],[o_gef_funding]:[o_gef_funding]]/SUM(Table1[[#This Row],[com_ghg_inventory]:[com_support_needed_and_received]])))</f>
        <v>0</v>
      </c>
      <c r="AL147" s="4">
        <f>IF(Table1[[#This Row],[com_undefined]]=1,Table1[[#This Row],[o_gef_funding]],0)</f>
        <v>0</v>
      </c>
      <c r="AM147" s="4" cm="1">
        <f t="array" ref="AM147">IF(Table1[[#This Row],[com_ghg_inventory]]="",0,IF(Table1[[#This Row],[com_undefined]:[com_undefined]]=1,0,Table1[[#This Row],[o_co_financing]:[o_co_financing]]/SUM(Table1[[#This Row],[com_ghg_inventory]:[com_support_needed_and_received]])))</f>
        <v>0</v>
      </c>
      <c r="AN147" s="4" cm="1">
        <f t="array" ref="AN147">IF(Table1[[#This Row],[com_mitigation]]="",0,IF(Table1[[#This Row],[com_undefined]:[com_undefined]]=1,0,Table1[[#This Row],[o_co_financing]:[o_co_financing]]/SUM(Table1[[#This Row],[com_ghg_inventory]:[com_support_needed_and_received]])))</f>
        <v>12500</v>
      </c>
      <c r="AO147" s="4" cm="1">
        <f t="array" ref="AO147">IF(Table1[[#This Row],[com_climate_change_impacts_and_adaptation]]="",0,IF(Table1[[#This Row],[com_undefined]:[com_undefined]]=1,0,Table1[[#This Row],[o_co_financing]:[o_co_financing]]/SUM(Table1[[#This Row],[com_ghg_inventory]:[com_support_needed_and_received]])))</f>
        <v>12500</v>
      </c>
      <c r="AP147" s="4" cm="1">
        <f t="array" ref="AP147">IF(Table1[[#This Row],[com_support_needed_and_received]]="",0,IF(Table1[[#This Row],[com_undefined]:[com_undefined]]=1,0,Table1[[#This Row],[o_co_financing]:[o_co_financing]]/SUM(Table1[[#This Row],[com_ghg_inventory]:[com_support_needed_and_received]])))</f>
        <v>0</v>
      </c>
      <c r="AQ147" s="4">
        <f>IF(Table1[[#This Row],[com_undefined]]=1,Table1[[#This Row],[o_co_financing]],0)</f>
        <v>0</v>
      </c>
      <c r="AR147" s="4" t="str">
        <f>IF(Table1[[#This Row],[o_gef_funding]]=SUM(Table1[[#This Row],[ghg_inventory_gef]:[undefined_gef]]),"Good", "Problem")</f>
        <v>Good</v>
      </c>
      <c r="AS147" s="4" t="str">
        <f>IF(Table1[[#This Row],[o_co_financing]]=SUM(Table1[[#This Row],[ghg_inventory_co_finance]:[undefined_co_finance]]),"Good", "Problem")</f>
        <v>Good</v>
      </c>
    </row>
    <row r="148" spans="1:45">
      <c r="A148" s="11">
        <v>18</v>
      </c>
      <c r="B148" t="s">
        <v>42</v>
      </c>
      <c r="C148" t="str">
        <f>VLOOKUP(Table1[[#This Row],[pif_id]], Table7[#All],2,FALSE)</f>
        <v>America</v>
      </c>
      <c r="D148" t="str">
        <f>VLOOKUP(Table1[[#This Row],[pif_id]], Table7[#All],3,FALSE)</f>
        <v>UNEP</v>
      </c>
      <c r="E148" t="str">
        <f>VLOOKUP(Table1[[#This Row],[pif_id]], Table7[#All],4,FALSE)</f>
        <v>2018</v>
      </c>
      <c r="F148" t="e">
        <f>VLOOKUP(Table1[[#This Row],[pif_id]], Table7[#All],5,FALSE)</f>
        <v>#REF!</v>
      </c>
      <c r="G148">
        <v>36</v>
      </c>
      <c r="H148" t="s">
        <v>321</v>
      </c>
      <c r="J148">
        <v>1</v>
      </c>
      <c r="K148">
        <v>1</v>
      </c>
      <c r="M148" t="str">
        <f>IF(SUM(Table1[[#This Row],[c_ghg_inventory]:[c_support_needed_and_received]])=0,1,"")</f>
        <v/>
      </c>
      <c r="N148" s="6">
        <v>659650</v>
      </c>
      <c r="O148" s="6">
        <v>100000</v>
      </c>
      <c r="P148" s="6">
        <f>N148/SUM(Table1[[#This Row],[c_ghg_inventory]:[c_undefined]])</f>
        <v>329825</v>
      </c>
      <c r="Q148" s="6">
        <f>O148/SUM(Table1[[#This Row],[c_ghg_inventory]:[c_undefined]])</f>
        <v>50000</v>
      </c>
      <c r="R148">
        <v>145</v>
      </c>
      <c r="S148" t="s">
        <v>324</v>
      </c>
      <c r="X148" s="4">
        <f>IF(SUM(Table1[[#This Row],[o_ghg_inventory ]:[o_support_needed_and_received]])=0,1,"")</f>
        <v>1</v>
      </c>
      <c r="Y148" s="34">
        <v>164912.5</v>
      </c>
      <c r="Z148" s="34">
        <v>25000</v>
      </c>
      <c r="AA148" s="5">
        <f>Table1[[#This Row],[o_gef_funding]]/SUM(Table1[[#This Row],[o_ghg_inventory ]:[o_undefined]])</f>
        <v>164912.5</v>
      </c>
      <c r="AB148" s="5">
        <f>Table1[[#This Row],[o_co_financing]]/SUM(Table1[[#This Row],[o_ghg_inventory ]:[o_undefined]])</f>
        <v>25000</v>
      </c>
      <c r="AC148" s="4" t="str" cm="1">
        <f t="array" ref="AC148">IF(Table1[[#This Row],[o_ghg_inventory ]]="",IF(AND(Table1[[#This Row],[o_undefined]:[o_undefined]]=1,Table1[[#This Row],[c_ghg_inventory]]=1),1,""),1)</f>
        <v/>
      </c>
      <c r="AD148" s="4" cm="1">
        <f t="array" ref="AD148">IF(Table1[[#This Row],[o_mitigation ]]="",IF(AND(Table1[[#This Row],[o_undefined]:[o_undefined]]=1,Table1[[#This Row],[c_mitigation]]=1),1,""),1)</f>
        <v>1</v>
      </c>
      <c r="AE148" s="4" cm="1">
        <f t="array" ref="AE148">IF(Table1[[#This Row],[o_climate_change_impacts_and_adaptation ]]="",IF(AND(Table1[[#This Row],[o_undefined]:[o_undefined]]=1,Table1[[#This Row],[c_climate_change_impacts_and_adaptation]]=1),1,""),1)</f>
        <v>1</v>
      </c>
      <c r="AF148" s="4" t="str" cm="1">
        <f t="array" ref="AF148">IF(Table1[[#This Row],[o_support_needed_and_received]]="",IF(AND(Table1[[#This Row],[o_undefined]:[o_undefined]]=1,Table1[[#This Row],[c_support_needed_and_received]]=1),1,""),1)</f>
        <v/>
      </c>
      <c r="AG148" s="4" t="str">
        <f>IF(SUM(Table1[[#This Row],[com_ghg_inventory]:[com_support_needed_and_received]])=0,1,"")</f>
        <v/>
      </c>
      <c r="AH148" s="4" cm="1">
        <f t="array" ref="AH148">IF(Table1[[#This Row],[com_ghg_inventory]]="",0,IF(Table1[[#This Row],[com_undefined]:[com_undefined]]=1,0,Table1[[#This Row],[o_gef_funding]:[o_gef_funding]]/SUM(Table1[[#This Row],[com_ghg_inventory]:[com_support_needed_and_received]])))</f>
        <v>0</v>
      </c>
      <c r="AI148" s="4" cm="1">
        <f t="array" ref="AI148">IF(Table1[[#This Row],[com_mitigation]]="",0,IF(Table1[[#This Row],[com_undefined]:[com_undefined]]=1,0,Table1[[#This Row],[o_gef_funding]:[o_gef_funding]]/SUM(Table1[[#This Row],[com_ghg_inventory]:[com_support_needed_and_received]])))</f>
        <v>82456.25</v>
      </c>
      <c r="AJ148" s="4" cm="1">
        <f t="array" ref="AJ148">IF(Table1[[#This Row],[com_climate_change_impacts_and_adaptation]]="",0,IF(Table1[[#This Row],[com_undefined]:[com_undefined]]=1,0,Table1[[#This Row],[o_gef_funding]:[o_gef_funding]]/SUM(Table1[[#This Row],[com_ghg_inventory]:[com_support_needed_and_received]])))</f>
        <v>82456.25</v>
      </c>
      <c r="AK148" s="4" cm="1">
        <f t="array" ref="AK148">IF(Table1[[#This Row],[com_support_needed_and_received]]="",0,IF(Table1[[#This Row],[com_undefined]:[com_undefined]]=1,0,Table1[[#This Row],[o_gef_funding]:[o_gef_funding]]/SUM(Table1[[#This Row],[com_ghg_inventory]:[com_support_needed_and_received]])))</f>
        <v>0</v>
      </c>
      <c r="AL148" s="4">
        <f>IF(Table1[[#This Row],[com_undefined]]=1,Table1[[#This Row],[o_gef_funding]],0)</f>
        <v>0</v>
      </c>
      <c r="AM148" s="4" cm="1">
        <f t="array" ref="AM148">IF(Table1[[#This Row],[com_ghg_inventory]]="",0,IF(Table1[[#This Row],[com_undefined]:[com_undefined]]=1,0,Table1[[#This Row],[o_co_financing]:[o_co_financing]]/SUM(Table1[[#This Row],[com_ghg_inventory]:[com_support_needed_and_received]])))</f>
        <v>0</v>
      </c>
      <c r="AN148" s="4" cm="1">
        <f t="array" ref="AN148">IF(Table1[[#This Row],[com_mitigation]]="",0,IF(Table1[[#This Row],[com_undefined]:[com_undefined]]=1,0,Table1[[#This Row],[o_co_financing]:[o_co_financing]]/SUM(Table1[[#This Row],[com_ghg_inventory]:[com_support_needed_and_received]])))</f>
        <v>12500</v>
      </c>
      <c r="AO148" s="4" cm="1">
        <f t="array" ref="AO148">IF(Table1[[#This Row],[com_climate_change_impacts_and_adaptation]]="",0,IF(Table1[[#This Row],[com_undefined]:[com_undefined]]=1,0,Table1[[#This Row],[o_co_financing]:[o_co_financing]]/SUM(Table1[[#This Row],[com_ghg_inventory]:[com_support_needed_and_received]])))</f>
        <v>12500</v>
      </c>
      <c r="AP148" s="4" cm="1">
        <f t="array" ref="AP148">IF(Table1[[#This Row],[com_support_needed_and_received]]="",0,IF(Table1[[#This Row],[com_undefined]:[com_undefined]]=1,0,Table1[[#This Row],[o_co_financing]:[o_co_financing]]/SUM(Table1[[#This Row],[com_ghg_inventory]:[com_support_needed_and_received]])))</f>
        <v>0</v>
      </c>
      <c r="AQ148" s="4">
        <f>IF(Table1[[#This Row],[com_undefined]]=1,Table1[[#This Row],[o_co_financing]],0)</f>
        <v>0</v>
      </c>
      <c r="AR148" s="4" t="str">
        <f>IF(Table1[[#This Row],[o_gef_funding]]=SUM(Table1[[#This Row],[ghg_inventory_gef]:[undefined_gef]]),"Good", "Problem")</f>
        <v>Good</v>
      </c>
      <c r="AS148" s="4" t="str">
        <f>IF(Table1[[#This Row],[o_co_financing]]=SUM(Table1[[#This Row],[ghg_inventory_co_finance]:[undefined_co_finance]]),"Good", "Problem")</f>
        <v>Good</v>
      </c>
    </row>
    <row r="149" spans="1:45">
      <c r="A149" s="11">
        <v>18</v>
      </c>
      <c r="B149" t="s">
        <v>42</v>
      </c>
      <c r="C149" t="str">
        <f>VLOOKUP(Table1[[#This Row],[pif_id]], Table7[#All],2,FALSE)</f>
        <v>America</v>
      </c>
      <c r="D149" t="str">
        <f>VLOOKUP(Table1[[#This Row],[pif_id]], Table7[#All],3,FALSE)</f>
        <v>UNEP</v>
      </c>
      <c r="E149" t="str">
        <f>VLOOKUP(Table1[[#This Row],[pif_id]], Table7[#All],4,FALSE)</f>
        <v>2018</v>
      </c>
      <c r="F149" t="e">
        <f>VLOOKUP(Table1[[#This Row],[pif_id]], Table7[#All],5,FALSE)</f>
        <v>#REF!</v>
      </c>
      <c r="G149">
        <v>36</v>
      </c>
      <c r="H149" t="s">
        <v>321</v>
      </c>
      <c r="J149">
        <v>1</v>
      </c>
      <c r="K149">
        <v>1</v>
      </c>
      <c r="M149" t="str">
        <f>IF(SUM(Table1[[#This Row],[c_ghg_inventory]:[c_support_needed_and_received]])=0,1,"")</f>
        <v/>
      </c>
      <c r="N149" s="6">
        <v>659650</v>
      </c>
      <c r="O149" s="6">
        <v>100000</v>
      </c>
      <c r="P149" s="6">
        <f>N149/SUM(Table1[[#This Row],[c_ghg_inventory]:[c_undefined]])</f>
        <v>329825</v>
      </c>
      <c r="Q149" s="6">
        <f>O149/SUM(Table1[[#This Row],[c_ghg_inventory]:[c_undefined]])</f>
        <v>50000</v>
      </c>
      <c r="R149">
        <v>146</v>
      </c>
      <c r="S149" t="s">
        <v>325</v>
      </c>
      <c r="U149">
        <v>1</v>
      </c>
      <c r="X149" s="4" t="str">
        <f>IF(SUM(Table1[[#This Row],[o_ghg_inventory ]:[o_support_needed_and_received]])=0,1,"")</f>
        <v/>
      </c>
      <c r="Y149" s="34">
        <v>164912.5</v>
      </c>
      <c r="Z149" s="34">
        <v>25000</v>
      </c>
      <c r="AA149" s="5">
        <f>Table1[[#This Row],[o_gef_funding]]/SUM(Table1[[#This Row],[o_ghg_inventory ]:[o_undefined]])</f>
        <v>164912.5</v>
      </c>
      <c r="AB149" s="5">
        <f>Table1[[#This Row],[o_co_financing]]/SUM(Table1[[#This Row],[o_ghg_inventory ]:[o_undefined]])</f>
        <v>25000</v>
      </c>
      <c r="AC149" s="4" t="str" cm="1">
        <f t="array" ref="AC149">IF(Table1[[#This Row],[o_ghg_inventory ]]="",IF(AND(Table1[[#This Row],[o_undefined]:[o_undefined]]=1,Table1[[#This Row],[c_ghg_inventory]]=1),1,""),1)</f>
        <v/>
      </c>
      <c r="AD149" s="4" cm="1">
        <f t="array" ref="AD149">IF(Table1[[#This Row],[o_mitigation ]]="",IF(AND(Table1[[#This Row],[o_undefined]:[o_undefined]]=1,Table1[[#This Row],[c_mitigation]]=1),1,""),1)</f>
        <v>1</v>
      </c>
      <c r="AE149" s="4" t="str" cm="1">
        <f t="array" ref="AE149">IF(Table1[[#This Row],[o_climate_change_impacts_and_adaptation ]]="",IF(AND(Table1[[#This Row],[o_undefined]:[o_undefined]]=1,Table1[[#This Row],[c_climate_change_impacts_and_adaptation]]=1),1,""),1)</f>
        <v/>
      </c>
      <c r="AF149" s="4" t="str" cm="1">
        <f t="array" ref="AF149">IF(Table1[[#This Row],[o_support_needed_and_received]]="",IF(AND(Table1[[#This Row],[o_undefined]:[o_undefined]]=1,Table1[[#This Row],[c_support_needed_and_received]]=1),1,""),1)</f>
        <v/>
      </c>
      <c r="AG149" s="4" t="str">
        <f>IF(SUM(Table1[[#This Row],[com_ghg_inventory]:[com_support_needed_and_received]])=0,1,"")</f>
        <v/>
      </c>
      <c r="AH149" s="4" cm="1">
        <f t="array" ref="AH149">IF(Table1[[#This Row],[com_ghg_inventory]]="",0,IF(Table1[[#This Row],[com_undefined]:[com_undefined]]=1,0,Table1[[#This Row],[o_gef_funding]:[o_gef_funding]]/SUM(Table1[[#This Row],[com_ghg_inventory]:[com_support_needed_and_received]])))</f>
        <v>0</v>
      </c>
      <c r="AI149" s="4" cm="1">
        <f t="array" ref="AI149">IF(Table1[[#This Row],[com_mitigation]]="",0,IF(Table1[[#This Row],[com_undefined]:[com_undefined]]=1,0,Table1[[#This Row],[o_gef_funding]:[o_gef_funding]]/SUM(Table1[[#This Row],[com_ghg_inventory]:[com_support_needed_and_received]])))</f>
        <v>164912.5</v>
      </c>
      <c r="AJ149" s="4" cm="1">
        <f t="array" ref="AJ149">IF(Table1[[#This Row],[com_climate_change_impacts_and_adaptation]]="",0,IF(Table1[[#This Row],[com_undefined]:[com_undefined]]=1,0,Table1[[#This Row],[o_gef_funding]:[o_gef_funding]]/SUM(Table1[[#This Row],[com_ghg_inventory]:[com_support_needed_and_received]])))</f>
        <v>0</v>
      </c>
      <c r="AK149" s="4" cm="1">
        <f t="array" ref="AK149">IF(Table1[[#This Row],[com_support_needed_and_received]]="",0,IF(Table1[[#This Row],[com_undefined]:[com_undefined]]=1,0,Table1[[#This Row],[o_gef_funding]:[o_gef_funding]]/SUM(Table1[[#This Row],[com_ghg_inventory]:[com_support_needed_and_received]])))</f>
        <v>0</v>
      </c>
      <c r="AL149" s="4">
        <f>IF(Table1[[#This Row],[com_undefined]]=1,Table1[[#This Row],[o_gef_funding]],0)</f>
        <v>0</v>
      </c>
      <c r="AM149" s="4" cm="1">
        <f t="array" ref="AM149">IF(Table1[[#This Row],[com_ghg_inventory]]="",0,IF(Table1[[#This Row],[com_undefined]:[com_undefined]]=1,0,Table1[[#This Row],[o_co_financing]:[o_co_financing]]/SUM(Table1[[#This Row],[com_ghg_inventory]:[com_support_needed_and_received]])))</f>
        <v>0</v>
      </c>
      <c r="AN149" s="4" cm="1">
        <f t="array" ref="AN149">IF(Table1[[#This Row],[com_mitigation]]="",0,IF(Table1[[#This Row],[com_undefined]:[com_undefined]]=1,0,Table1[[#This Row],[o_co_financing]:[o_co_financing]]/SUM(Table1[[#This Row],[com_ghg_inventory]:[com_support_needed_and_received]])))</f>
        <v>25000</v>
      </c>
      <c r="AO149" s="4" cm="1">
        <f t="array" ref="AO149">IF(Table1[[#This Row],[com_climate_change_impacts_and_adaptation]]="",0,IF(Table1[[#This Row],[com_undefined]:[com_undefined]]=1,0,Table1[[#This Row],[o_co_financing]:[o_co_financing]]/SUM(Table1[[#This Row],[com_ghg_inventory]:[com_support_needed_and_received]])))</f>
        <v>0</v>
      </c>
      <c r="AP149" s="4" cm="1">
        <f t="array" ref="AP149">IF(Table1[[#This Row],[com_support_needed_and_received]]="",0,IF(Table1[[#This Row],[com_undefined]:[com_undefined]]=1,0,Table1[[#This Row],[o_co_financing]:[o_co_financing]]/SUM(Table1[[#This Row],[com_ghg_inventory]:[com_support_needed_and_received]])))</f>
        <v>0</v>
      </c>
      <c r="AQ149" s="4">
        <f>IF(Table1[[#This Row],[com_undefined]]=1,Table1[[#This Row],[o_co_financing]],0)</f>
        <v>0</v>
      </c>
      <c r="AR149" s="4" t="str">
        <f>IF(Table1[[#This Row],[o_gef_funding]]=SUM(Table1[[#This Row],[ghg_inventory_gef]:[undefined_gef]]),"Good", "Problem")</f>
        <v>Good</v>
      </c>
      <c r="AS149" s="4" t="str">
        <f>IF(Table1[[#This Row],[o_co_financing]]=SUM(Table1[[#This Row],[ghg_inventory_co_finance]:[undefined_co_finance]]),"Good", "Problem")</f>
        <v>Good</v>
      </c>
    </row>
    <row r="150" spans="1:45">
      <c r="A150" s="11">
        <v>18</v>
      </c>
      <c r="B150" t="s">
        <v>42</v>
      </c>
      <c r="C150" t="str">
        <f>VLOOKUP(Table1[[#This Row],[pif_id]], Table7[#All],2,FALSE)</f>
        <v>America</v>
      </c>
      <c r="D150" t="str">
        <f>VLOOKUP(Table1[[#This Row],[pif_id]], Table7[#All],3,FALSE)</f>
        <v>UNEP</v>
      </c>
      <c r="E150" t="str">
        <f>VLOOKUP(Table1[[#This Row],[pif_id]], Table7[#All],4,FALSE)</f>
        <v>2018</v>
      </c>
      <c r="F150" t="e">
        <f>VLOOKUP(Table1[[#This Row],[pif_id]], Table7[#All],5,FALSE)</f>
        <v>#REF!</v>
      </c>
      <c r="G150">
        <v>37</v>
      </c>
      <c r="H150" t="s">
        <v>326</v>
      </c>
      <c r="M150">
        <f>IF(SUM(Table1[[#This Row],[c_ghg_inventory]:[c_support_needed_and_received]])=0,1,"")</f>
        <v>1</v>
      </c>
      <c r="N150" s="6">
        <v>250350</v>
      </c>
      <c r="O150" s="6">
        <v>50000</v>
      </c>
      <c r="P150" s="6">
        <f>N150/SUM(Table1[[#This Row],[c_ghg_inventory]:[c_undefined]])</f>
        <v>250350</v>
      </c>
      <c r="Q150" s="6">
        <f>O150/SUM(Table1[[#This Row],[c_ghg_inventory]:[c_undefined]])</f>
        <v>50000</v>
      </c>
      <c r="R150">
        <v>147</v>
      </c>
      <c r="S150" t="s">
        <v>327</v>
      </c>
      <c r="X150" s="4">
        <f>IF(SUM(Table1[[#This Row],[o_ghg_inventory ]:[o_support_needed_and_received]])=0,1,"")</f>
        <v>1</v>
      </c>
      <c r="Y150" s="34">
        <v>125175</v>
      </c>
      <c r="Z150" s="34">
        <v>25000</v>
      </c>
      <c r="AA150" s="5">
        <f>Table1[[#This Row],[o_gef_funding]]/SUM(Table1[[#This Row],[o_ghg_inventory ]:[o_undefined]])</f>
        <v>125175</v>
      </c>
      <c r="AB150" s="5">
        <f>Table1[[#This Row],[o_co_financing]]/SUM(Table1[[#This Row],[o_ghg_inventory ]:[o_undefined]])</f>
        <v>25000</v>
      </c>
      <c r="AC150" s="4" t="str" cm="1">
        <f t="array" ref="AC150">IF(Table1[[#This Row],[o_ghg_inventory ]]="",IF(AND(Table1[[#This Row],[o_undefined]:[o_undefined]]=1,Table1[[#This Row],[c_ghg_inventory]]=1),1,""),1)</f>
        <v/>
      </c>
      <c r="AD150" s="4" t="str" cm="1">
        <f t="array" ref="AD150">IF(Table1[[#This Row],[o_mitigation ]]="",IF(AND(Table1[[#This Row],[o_undefined]:[o_undefined]]=1,Table1[[#This Row],[c_mitigation]]=1),1,""),1)</f>
        <v/>
      </c>
      <c r="AE150" s="4" t="str" cm="1">
        <f t="array" ref="AE150">IF(Table1[[#This Row],[o_climate_change_impacts_and_adaptation ]]="",IF(AND(Table1[[#This Row],[o_undefined]:[o_undefined]]=1,Table1[[#This Row],[c_climate_change_impacts_and_adaptation]]=1),1,""),1)</f>
        <v/>
      </c>
      <c r="AF150" s="4" t="str" cm="1">
        <f t="array" ref="AF150">IF(Table1[[#This Row],[o_support_needed_and_received]]="",IF(AND(Table1[[#This Row],[o_undefined]:[o_undefined]]=1,Table1[[#This Row],[c_support_needed_and_received]]=1),1,""),1)</f>
        <v/>
      </c>
      <c r="AG150" s="4">
        <f>IF(SUM(Table1[[#This Row],[com_ghg_inventory]:[com_support_needed_and_received]])=0,1,"")</f>
        <v>1</v>
      </c>
      <c r="AH150" s="4" cm="1">
        <f t="array" ref="AH150">IF(Table1[[#This Row],[com_ghg_inventory]]="",0,IF(Table1[[#This Row],[com_undefined]:[com_undefined]]=1,0,Table1[[#This Row],[o_gef_funding]:[o_gef_funding]]/SUM(Table1[[#This Row],[com_ghg_inventory]:[com_support_needed_and_received]])))</f>
        <v>0</v>
      </c>
      <c r="AI150" s="4" cm="1">
        <f t="array" ref="AI150">IF(Table1[[#This Row],[com_mitigation]]="",0,IF(Table1[[#This Row],[com_undefined]:[com_undefined]]=1,0,Table1[[#This Row],[o_gef_funding]:[o_gef_funding]]/SUM(Table1[[#This Row],[com_ghg_inventory]:[com_support_needed_and_received]])))</f>
        <v>0</v>
      </c>
      <c r="AJ150" s="4" cm="1">
        <f t="array" ref="AJ150">IF(Table1[[#This Row],[com_climate_change_impacts_and_adaptation]]="",0,IF(Table1[[#This Row],[com_undefined]:[com_undefined]]=1,0,Table1[[#This Row],[o_gef_funding]:[o_gef_funding]]/SUM(Table1[[#This Row],[com_ghg_inventory]:[com_support_needed_and_received]])))</f>
        <v>0</v>
      </c>
      <c r="AK150" s="4" cm="1">
        <f t="array" ref="AK150">IF(Table1[[#This Row],[com_support_needed_and_received]]="",0,IF(Table1[[#This Row],[com_undefined]:[com_undefined]]=1,0,Table1[[#This Row],[o_gef_funding]:[o_gef_funding]]/SUM(Table1[[#This Row],[com_ghg_inventory]:[com_support_needed_and_received]])))</f>
        <v>0</v>
      </c>
      <c r="AL150" s="4">
        <f>IF(Table1[[#This Row],[com_undefined]]=1,Table1[[#This Row],[o_gef_funding]],0)</f>
        <v>125175</v>
      </c>
      <c r="AM150" s="4" cm="1">
        <f t="array" ref="AM150">IF(Table1[[#This Row],[com_ghg_inventory]]="",0,IF(Table1[[#This Row],[com_undefined]:[com_undefined]]=1,0,Table1[[#This Row],[o_co_financing]:[o_co_financing]]/SUM(Table1[[#This Row],[com_ghg_inventory]:[com_support_needed_and_received]])))</f>
        <v>0</v>
      </c>
      <c r="AN150" s="4" cm="1">
        <f t="array" ref="AN150">IF(Table1[[#This Row],[com_mitigation]]="",0,IF(Table1[[#This Row],[com_undefined]:[com_undefined]]=1,0,Table1[[#This Row],[o_co_financing]:[o_co_financing]]/SUM(Table1[[#This Row],[com_ghg_inventory]:[com_support_needed_and_received]])))</f>
        <v>0</v>
      </c>
      <c r="AO150" s="4" cm="1">
        <f t="array" ref="AO150">IF(Table1[[#This Row],[com_climate_change_impacts_and_adaptation]]="",0,IF(Table1[[#This Row],[com_undefined]:[com_undefined]]=1,0,Table1[[#This Row],[o_co_financing]:[o_co_financing]]/SUM(Table1[[#This Row],[com_ghg_inventory]:[com_support_needed_and_received]])))</f>
        <v>0</v>
      </c>
      <c r="AP150" s="4" cm="1">
        <f t="array" ref="AP150">IF(Table1[[#This Row],[com_support_needed_and_received]]="",0,IF(Table1[[#This Row],[com_undefined]:[com_undefined]]=1,0,Table1[[#This Row],[o_co_financing]:[o_co_financing]]/SUM(Table1[[#This Row],[com_ghg_inventory]:[com_support_needed_and_received]])))</f>
        <v>0</v>
      </c>
      <c r="AQ150" s="4">
        <f>IF(Table1[[#This Row],[com_undefined]]=1,Table1[[#This Row],[o_co_financing]],0)</f>
        <v>25000</v>
      </c>
      <c r="AR150" s="4" t="str">
        <f>IF(Table1[[#This Row],[o_gef_funding]]=SUM(Table1[[#This Row],[ghg_inventory_gef]:[undefined_gef]]),"Good", "Problem")</f>
        <v>Good</v>
      </c>
      <c r="AS150" s="4" t="str">
        <f>IF(Table1[[#This Row],[o_co_financing]]=SUM(Table1[[#This Row],[ghg_inventory_co_finance]:[undefined_co_finance]]),"Good", "Problem")</f>
        <v>Good</v>
      </c>
    </row>
    <row r="151" spans="1:45">
      <c r="A151" s="11">
        <v>18</v>
      </c>
      <c r="B151" t="s">
        <v>42</v>
      </c>
      <c r="C151" t="str">
        <f>VLOOKUP(Table1[[#This Row],[pif_id]], Table7[#All],2,FALSE)</f>
        <v>America</v>
      </c>
      <c r="D151" t="str">
        <f>VLOOKUP(Table1[[#This Row],[pif_id]], Table7[#All],3,FALSE)</f>
        <v>UNEP</v>
      </c>
      <c r="E151" t="str">
        <f>VLOOKUP(Table1[[#This Row],[pif_id]], Table7[#All],4,FALSE)</f>
        <v>2018</v>
      </c>
      <c r="F151" t="e">
        <f>VLOOKUP(Table1[[#This Row],[pif_id]], Table7[#All],5,FALSE)</f>
        <v>#REF!</v>
      </c>
      <c r="G151">
        <v>37</v>
      </c>
      <c r="H151" t="s">
        <v>326</v>
      </c>
      <c r="M151">
        <f>IF(SUM(Table1[[#This Row],[c_ghg_inventory]:[c_support_needed_and_received]])=0,1,"")</f>
        <v>1</v>
      </c>
      <c r="N151" s="6">
        <v>250350</v>
      </c>
      <c r="O151" s="6">
        <v>50000</v>
      </c>
      <c r="P151" s="6">
        <f>N151/SUM(Table1[[#This Row],[c_ghg_inventory]:[c_undefined]])</f>
        <v>250350</v>
      </c>
      <c r="Q151" s="6">
        <f>O151/SUM(Table1[[#This Row],[c_ghg_inventory]:[c_undefined]])</f>
        <v>50000</v>
      </c>
      <c r="R151">
        <v>148</v>
      </c>
      <c r="S151" t="s">
        <v>328</v>
      </c>
      <c r="X151" s="4">
        <f>IF(SUM(Table1[[#This Row],[o_ghg_inventory ]:[o_support_needed_and_received]])=0,1,"")</f>
        <v>1</v>
      </c>
      <c r="Y151" s="34">
        <v>125175</v>
      </c>
      <c r="Z151" s="34">
        <v>25000</v>
      </c>
      <c r="AA151" s="5">
        <f>Table1[[#This Row],[o_gef_funding]]/SUM(Table1[[#This Row],[o_ghg_inventory ]:[o_undefined]])</f>
        <v>125175</v>
      </c>
      <c r="AB151" s="5">
        <f>Table1[[#This Row],[o_co_financing]]/SUM(Table1[[#This Row],[o_ghg_inventory ]:[o_undefined]])</f>
        <v>25000</v>
      </c>
      <c r="AC151" s="4" t="str" cm="1">
        <f t="array" ref="AC151">IF(Table1[[#This Row],[o_ghg_inventory ]]="",IF(AND(Table1[[#This Row],[o_undefined]:[o_undefined]]=1,Table1[[#This Row],[c_ghg_inventory]]=1),1,""),1)</f>
        <v/>
      </c>
      <c r="AD151" s="4" t="str" cm="1">
        <f t="array" ref="AD151">IF(Table1[[#This Row],[o_mitigation ]]="",IF(AND(Table1[[#This Row],[o_undefined]:[o_undefined]]=1,Table1[[#This Row],[c_mitigation]]=1),1,""),1)</f>
        <v/>
      </c>
      <c r="AE151" s="4" t="str" cm="1">
        <f t="array" ref="AE151">IF(Table1[[#This Row],[o_climate_change_impacts_and_adaptation ]]="",IF(AND(Table1[[#This Row],[o_undefined]:[o_undefined]]=1,Table1[[#This Row],[c_climate_change_impacts_and_adaptation]]=1),1,""),1)</f>
        <v/>
      </c>
      <c r="AF151" s="4" t="str" cm="1">
        <f t="array" ref="AF151">IF(Table1[[#This Row],[o_support_needed_and_received]]="",IF(AND(Table1[[#This Row],[o_undefined]:[o_undefined]]=1,Table1[[#This Row],[c_support_needed_and_received]]=1),1,""),1)</f>
        <v/>
      </c>
      <c r="AG151" s="4">
        <f>IF(SUM(Table1[[#This Row],[com_ghg_inventory]:[com_support_needed_and_received]])=0,1,"")</f>
        <v>1</v>
      </c>
      <c r="AH151" s="4" cm="1">
        <f t="array" ref="AH151">IF(Table1[[#This Row],[com_ghg_inventory]]="",0,IF(Table1[[#This Row],[com_undefined]:[com_undefined]]=1,0,Table1[[#This Row],[o_gef_funding]:[o_gef_funding]]/SUM(Table1[[#This Row],[com_ghg_inventory]:[com_support_needed_and_received]])))</f>
        <v>0</v>
      </c>
      <c r="AI151" s="4" cm="1">
        <f t="array" ref="AI151">IF(Table1[[#This Row],[com_mitigation]]="",0,IF(Table1[[#This Row],[com_undefined]:[com_undefined]]=1,0,Table1[[#This Row],[o_gef_funding]:[o_gef_funding]]/SUM(Table1[[#This Row],[com_ghg_inventory]:[com_support_needed_and_received]])))</f>
        <v>0</v>
      </c>
      <c r="AJ151" s="4" cm="1">
        <f t="array" ref="AJ151">IF(Table1[[#This Row],[com_climate_change_impacts_and_adaptation]]="",0,IF(Table1[[#This Row],[com_undefined]:[com_undefined]]=1,0,Table1[[#This Row],[o_gef_funding]:[o_gef_funding]]/SUM(Table1[[#This Row],[com_ghg_inventory]:[com_support_needed_and_received]])))</f>
        <v>0</v>
      </c>
      <c r="AK151" s="4" cm="1">
        <f t="array" ref="AK151">IF(Table1[[#This Row],[com_support_needed_and_received]]="",0,IF(Table1[[#This Row],[com_undefined]:[com_undefined]]=1,0,Table1[[#This Row],[o_gef_funding]:[o_gef_funding]]/SUM(Table1[[#This Row],[com_ghg_inventory]:[com_support_needed_and_received]])))</f>
        <v>0</v>
      </c>
      <c r="AL151" s="4">
        <f>IF(Table1[[#This Row],[com_undefined]]=1,Table1[[#This Row],[o_gef_funding]],0)</f>
        <v>125175</v>
      </c>
      <c r="AM151" s="4" cm="1">
        <f t="array" ref="AM151">IF(Table1[[#This Row],[com_ghg_inventory]]="",0,IF(Table1[[#This Row],[com_undefined]:[com_undefined]]=1,0,Table1[[#This Row],[o_co_financing]:[o_co_financing]]/SUM(Table1[[#This Row],[com_ghg_inventory]:[com_support_needed_and_received]])))</f>
        <v>0</v>
      </c>
      <c r="AN151" s="4" cm="1">
        <f t="array" ref="AN151">IF(Table1[[#This Row],[com_mitigation]]="",0,IF(Table1[[#This Row],[com_undefined]:[com_undefined]]=1,0,Table1[[#This Row],[o_co_financing]:[o_co_financing]]/SUM(Table1[[#This Row],[com_ghg_inventory]:[com_support_needed_and_received]])))</f>
        <v>0</v>
      </c>
      <c r="AO151" s="4" cm="1">
        <f t="array" ref="AO151">IF(Table1[[#This Row],[com_climate_change_impacts_and_adaptation]]="",0,IF(Table1[[#This Row],[com_undefined]:[com_undefined]]=1,0,Table1[[#This Row],[o_co_financing]:[o_co_financing]]/SUM(Table1[[#This Row],[com_ghg_inventory]:[com_support_needed_and_received]])))</f>
        <v>0</v>
      </c>
      <c r="AP151" s="4" cm="1">
        <f t="array" ref="AP151">IF(Table1[[#This Row],[com_support_needed_and_received]]="",0,IF(Table1[[#This Row],[com_undefined]:[com_undefined]]=1,0,Table1[[#This Row],[o_co_financing]:[o_co_financing]]/SUM(Table1[[#This Row],[com_ghg_inventory]:[com_support_needed_and_received]])))</f>
        <v>0</v>
      </c>
      <c r="AQ151" s="4">
        <f>IF(Table1[[#This Row],[com_undefined]]=1,Table1[[#This Row],[o_co_financing]],0)</f>
        <v>25000</v>
      </c>
      <c r="AR151" s="4" t="str">
        <f>IF(Table1[[#This Row],[o_gef_funding]]=SUM(Table1[[#This Row],[ghg_inventory_gef]:[undefined_gef]]),"Good", "Problem")</f>
        <v>Good</v>
      </c>
      <c r="AS151" s="4" t="str">
        <f>IF(Table1[[#This Row],[o_co_financing]]=SUM(Table1[[#This Row],[ghg_inventory_co_finance]:[undefined_co_finance]]),"Good", "Problem")</f>
        <v>Good</v>
      </c>
    </row>
    <row r="152" spans="1:45">
      <c r="A152" s="11">
        <v>19</v>
      </c>
      <c r="B152" t="s">
        <v>23</v>
      </c>
      <c r="C152" t="str">
        <f>VLOOKUP(Table1[[#This Row],[pif_id]], Table7[#All],2,FALSE)</f>
        <v>Global</v>
      </c>
      <c r="D152" t="str">
        <f>VLOOKUP(Table1[[#This Row],[pif_id]], Table7[#All],3,FALSE)</f>
        <v>UNEP</v>
      </c>
      <c r="E152" t="str">
        <f>VLOOKUP(Table1[[#This Row],[pif_id]], Table7[#All],4,FALSE)</f>
        <v>2016</v>
      </c>
      <c r="F152" t="e">
        <f>VLOOKUP(Table1[[#This Row],[pif_id]], Table7[#All],5,FALSE)</f>
        <v>#REF!</v>
      </c>
      <c r="G152">
        <v>38</v>
      </c>
      <c r="H152" t="s">
        <v>329</v>
      </c>
      <c r="M152">
        <v>1</v>
      </c>
      <c r="N152" s="6">
        <v>465000</v>
      </c>
      <c r="O152" s="6">
        <v>400000</v>
      </c>
      <c r="P152" s="6">
        <f>N152/SUM(Table1[[#This Row],[c_ghg_inventory]:[c_undefined]])</f>
        <v>465000</v>
      </c>
      <c r="Q152" s="6">
        <f>O152/SUM(Table1[[#This Row],[c_ghg_inventory]:[c_undefined]])</f>
        <v>400000</v>
      </c>
      <c r="R152">
        <v>149</v>
      </c>
      <c r="S152" s="9" t="s">
        <v>330</v>
      </c>
      <c r="X152" s="4">
        <f>IF(SUM(Table1[[#This Row],[o_ghg_inventory ]:[o_support_needed_and_received]])=0,1,"")</f>
        <v>1</v>
      </c>
      <c r="Y152" s="34">
        <v>116250</v>
      </c>
      <c r="Z152" s="34">
        <v>100000</v>
      </c>
      <c r="AA152" s="5">
        <f>Table1[[#This Row],[o_gef_funding]]/SUM(Table1[[#This Row],[o_ghg_inventory ]:[o_undefined]])</f>
        <v>116250</v>
      </c>
      <c r="AB152" s="5">
        <f>Table1[[#This Row],[o_co_financing]]/SUM(Table1[[#This Row],[o_ghg_inventory ]:[o_undefined]])</f>
        <v>100000</v>
      </c>
      <c r="AC152" s="4" t="str" cm="1">
        <f t="array" ref="AC152">IF(Table1[[#This Row],[o_ghg_inventory ]]="",IF(AND(Table1[[#This Row],[o_undefined]:[o_undefined]]=1,Table1[[#This Row],[c_ghg_inventory]]=1),1,""),1)</f>
        <v/>
      </c>
      <c r="AD152" s="4" t="str" cm="1">
        <f t="array" ref="AD152">IF(Table1[[#This Row],[o_mitigation ]]="",IF(AND(Table1[[#This Row],[o_undefined]:[o_undefined]]=1,Table1[[#This Row],[c_mitigation]]=1),1,""),1)</f>
        <v/>
      </c>
      <c r="AE152" s="4" t="str" cm="1">
        <f t="array" ref="AE152">IF(Table1[[#This Row],[o_climate_change_impacts_and_adaptation ]]="",IF(AND(Table1[[#This Row],[o_undefined]:[o_undefined]]=1,Table1[[#This Row],[c_climate_change_impacts_and_adaptation]]=1),1,""),1)</f>
        <v/>
      </c>
      <c r="AF152" s="4" t="str" cm="1">
        <f t="array" ref="AF152">IF(Table1[[#This Row],[o_support_needed_and_received]]="",IF(AND(Table1[[#This Row],[o_undefined]:[o_undefined]]=1,Table1[[#This Row],[c_support_needed_and_received]]=1),1,""),1)</f>
        <v/>
      </c>
      <c r="AG152" s="4">
        <f>IF(SUM(Table1[[#This Row],[com_ghg_inventory]:[com_support_needed_and_received]])=0,1,"")</f>
        <v>1</v>
      </c>
      <c r="AH152" s="4" cm="1">
        <f t="array" ref="AH152">IF(Table1[[#This Row],[com_ghg_inventory]]="",0,IF(Table1[[#This Row],[com_undefined]:[com_undefined]]=1,0,Table1[[#This Row],[o_gef_funding]:[o_gef_funding]]/SUM(Table1[[#This Row],[com_ghg_inventory]:[com_support_needed_and_received]])))</f>
        <v>0</v>
      </c>
      <c r="AI152" s="4" cm="1">
        <f t="array" ref="AI152">IF(Table1[[#This Row],[com_mitigation]]="",0,IF(Table1[[#This Row],[com_undefined]:[com_undefined]]=1,0,Table1[[#This Row],[o_gef_funding]:[o_gef_funding]]/SUM(Table1[[#This Row],[com_ghg_inventory]:[com_support_needed_and_received]])))</f>
        <v>0</v>
      </c>
      <c r="AJ152" s="4" cm="1">
        <f t="array" ref="AJ152">IF(Table1[[#This Row],[com_climate_change_impacts_and_adaptation]]="",0,IF(Table1[[#This Row],[com_undefined]:[com_undefined]]=1,0,Table1[[#This Row],[o_gef_funding]:[o_gef_funding]]/SUM(Table1[[#This Row],[com_ghg_inventory]:[com_support_needed_and_received]])))</f>
        <v>0</v>
      </c>
      <c r="AK152" s="4" cm="1">
        <f t="array" ref="AK152">IF(Table1[[#This Row],[com_support_needed_and_received]]="",0,IF(Table1[[#This Row],[com_undefined]:[com_undefined]]=1,0,Table1[[#This Row],[o_gef_funding]:[o_gef_funding]]/SUM(Table1[[#This Row],[com_ghg_inventory]:[com_support_needed_and_received]])))</f>
        <v>0</v>
      </c>
      <c r="AL152" s="4">
        <f>IF(Table1[[#This Row],[com_undefined]]=1,Table1[[#This Row],[o_gef_funding]],0)</f>
        <v>116250</v>
      </c>
      <c r="AM152" s="4" cm="1">
        <f t="array" ref="AM152">IF(Table1[[#This Row],[com_ghg_inventory]]="",0,IF(Table1[[#This Row],[com_undefined]:[com_undefined]]=1,0,Table1[[#This Row],[o_co_financing]:[o_co_financing]]/SUM(Table1[[#This Row],[com_ghg_inventory]:[com_support_needed_and_received]])))</f>
        <v>0</v>
      </c>
      <c r="AN152" s="4" cm="1">
        <f t="array" ref="AN152">IF(Table1[[#This Row],[com_mitigation]]="",0,IF(Table1[[#This Row],[com_undefined]:[com_undefined]]=1,0,Table1[[#This Row],[o_co_financing]:[o_co_financing]]/SUM(Table1[[#This Row],[com_ghg_inventory]:[com_support_needed_and_received]])))</f>
        <v>0</v>
      </c>
      <c r="AO152" s="4" cm="1">
        <f t="array" ref="AO152">IF(Table1[[#This Row],[com_climate_change_impacts_and_adaptation]]="",0,IF(Table1[[#This Row],[com_undefined]:[com_undefined]]=1,0,Table1[[#This Row],[o_co_financing]:[o_co_financing]]/SUM(Table1[[#This Row],[com_ghg_inventory]:[com_support_needed_and_received]])))</f>
        <v>0</v>
      </c>
      <c r="AP152" s="4" cm="1">
        <f t="array" ref="AP152">IF(Table1[[#This Row],[com_support_needed_and_received]]="",0,IF(Table1[[#This Row],[com_undefined]:[com_undefined]]=1,0,Table1[[#This Row],[o_co_financing]:[o_co_financing]]/SUM(Table1[[#This Row],[com_ghg_inventory]:[com_support_needed_and_received]])))</f>
        <v>0</v>
      </c>
      <c r="AQ152" s="4">
        <f>IF(Table1[[#This Row],[com_undefined]]=1,Table1[[#This Row],[o_co_financing]],0)</f>
        <v>100000</v>
      </c>
      <c r="AR152" s="4" t="str">
        <f>IF(Table1[[#This Row],[o_gef_funding]]=SUM(Table1[[#This Row],[ghg_inventory_gef]:[undefined_gef]]),"Good", "Problem")</f>
        <v>Good</v>
      </c>
      <c r="AS152" s="4" t="str">
        <f>IF(Table1[[#This Row],[o_co_financing]]=SUM(Table1[[#This Row],[ghg_inventory_co_finance]:[undefined_co_finance]]),"Good", "Problem")</f>
        <v>Good</v>
      </c>
    </row>
    <row r="153" spans="1:45">
      <c r="A153" s="11">
        <v>19</v>
      </c>
      <c r="B153" t="s">
        <v>23</v>
      </c>
      <c r="C153" t="str">
        <f>VLOOKUP(Table1[[#This Row],[pif_id]], Table7[#All],2,FALSE)</f>
        <v>Global</v>
      </c>
      <c r="D153" t="str">
        <f>VLOOKUP(Table1[[#This Row],[pif_id]], Table7[#All],3,FALSE)</f>
        <v>UNEP</v>
      </c>
      <c r="E153" t="str">
        <f>VLOOKUP(Table1[[#This Row],[pif_id]], Table7[#All],4,FALSE)</f>
        <v>2016</v>
      </c>
      <c r="F153" t="e">
        <f>VLOOKUP(Table1[[#This Row],[pif_id]], Table7[#All],5,FALSE)</f>
        <v>#REF!</v>
      </c>
      <c r="G153">
        <v>38</v>
      </c>
      <c r="H153" t="s">
        <v>329</v>
      </c>
      <c r="M153">
        <v>1</v>
      </c>
      <c r="N153" s="6">
        <v>465000</v>
      </c>
      <c r="O153" s="6">
        <v>400000</v>
      </c>
      <c r="P153" s="6">
        <f>N153/SUM(Table1[[#This Row],[c_ghg_inventory]:[c_undefined]])</f>
        <v>465000</v>
      </c>
      <c r="Q153" s="6">
        <f>O153/SUM(Table1[[#This Row],[c_ghg_inventory]:[c_undefined]])</f>
        <v>400000</v>
      </c>
      <c r="R153">
        <v>150</v>
      </c>
      <c r="S153" s="9" t="s">
        <v>331</v>
      </c>
      <c r="X153" s="4">
        <f>IF(SUM(Table1[[#This Row],[o_ghg_inventory ]:[o_support_needed_and_received]])=0,1,"")</f>
        <v>1</v>
      </c>
      <c r="Y153" s="10">
        <v>116250</v>
      </c>
      <c r="Z153" s="10">
        <v>100000</v>
      </c>
      <c r="AA153" s="5">
        <f>Table1[[#This Row],[o_gef_funding]]/SUM(Table1[[#This Row],[o_ghg_inventory ]:[o_undefined]])</f>
        <v>116250</v>
      </c>
      <c r="AB153" s="5">
        <f>Table1[[#This Row],[o_co_financing]]/SUM(Table1[[#This Row],[o_ghg_inventory ]:[o_undefined]])</f>
        <v>100000</v>
      </c>
      <c r="AC153" s="4" t="str" cm="1">
        <f t="array" ref="AC153">IF(Table1[[#This Row],[o_ghg_inventory ]]="",IF(AND(Table1[[#This Row],[o_undefined]:[o_undefined]]=1,Table1[[#This Row],[c_ghg_inventory]]=1),1,""),1)</f>
        <v/>
      </c>
      <c r="AD153" s="4" t="str" cm="1">
        <f t="array" ref="AD153">IF(Table1[[#This Row],[o_mitigation ]]="",IF(AND(Table1[[#This Row],[o_undefined]:[o_undefined]]=1,Table1[[#This Row],[c_mitigation]]=1),1,""),1)</f>
        <v/>
      </c>
      <c r="AE153" s="4" t="str" cm="1">
        <f t="array" ref="AE153">IF(Table1[[#This Row],[o_climate_change_impacts_and_adaptation ]]="",IF(AND(Table1[[#This Row],[o_undefined]:[o_undefined]]=1,Table1[[#This Row],[c_climate_change_impacts_and_adaptation]]=1),1,""),1)</f>
        <v/>
      </c>
      <c r="AF153" s="4" t="str" cm="1">
        <f t="array" ref="AF153">IF(Table1[[#This Row],[o_support_needed_and_received]]="",IF(AND(Table1[[#This Row],[o_undefined]:[o_undefined]]=1,Table1[[#This Row],[c_support_needed_and_received]]=1),1,""),1)</f>
        <v/>
      </c>
      <c r="AG153" s="4">
        <f>IF(SUM(Table1[[#This Row],[com_ghg_inventory]:[com_support_needed_and_received]])=0,1,"")</f>
        <v>1</v>
      </c>
      <c r="AH153" s="4" cm="1">
        <f t="array" ref="AH153">IF(Table1[[#This Row],[com_ghg_inventory]]="",0,IF(Table1[[#This Row],[com_undefined]:[com_undefined]]=1,0,Table1[[#This Row],[o_gef_funding]:[o_gef_funding]]/SUM(Table1[[#This Row],[com_ghg_inventory]:[com_support_needed_and_received]])))</f>
        <v>0</v>
      </c>
      <c r="AI153" s="4" cm="1">
        <f t="array" ref="AI153">IF(Table1[[#This Row],[com_mitigation]]="",0,IF(Table1[[#This Row],[com_undefined]:[com_undefined]]=1,0,Table1[[#This Row],[o_gef_funding]:[o_gef_funding]]/SUM(Table1[[#This Row],[com_ghg_inventory]:[com_support_needed_and_received]])))</f>
        <v>0</v>
      </c>
      <c r="AJ153" s="4" cm="1">
        <f t="array" ref="AJ153">IF(Table1[[#This Row],[com_climate_change_impacts_and_adaptation]]="",0,IF(Table1[[#This Row],[com_undefined]:[com_undefined]]=1,0,Table1[[#This Row],[o_gef_funding]:[o_gef_funding]]/SUM(Table1[[#This Row],[com_ghg_inventory]:[com_support_needed_and_received]])))</f>
        <v>0</v>
      </c>
      <c r="AK153" s="4" cm="1">
        <f t="array" ref="AK153">IF(Table1[[#This Row],[com_support_needed_and_received]]="",0,IF(Table1[[#This Row],[com_undefined]:[com_undefined]]=1,0,Table1[[#This Row],[o_gef_funding]:[o_gef_funding]]/SUM(Table1[[#This Row],[com_ghg_inventory]:[com_support_needed_and_received]])))</f>
        <v>0</v>
      </c>
      <c r="AL153" s="4">
        <f>IF(Table1[[#This Row],[com_undefined]]=1,Table1[[#This Row],[o_gef_funding]],0)</f>
        <v>116250</v>
      </c>
      <c r="AM153" s="4" cm="1">
        <f t="array" ref="AM153">IF(Table1[[#This Row],[com_ghg_inventory]]="",0,IF(Table1[[#This Row],[com_undefined]:[com_undefined]]=1,0,Table1[[#This Row],[o_co_financing]:[o_co_financing]]/SUM(Table1[[#This Row],[com_ghg_inventory]:[com_support_needed_and_received]])))</f>
        <v>0</v>
      </c>
      <c r="AN153" s="4" cm="1">
        <f t="array" ref="AN153">IF(Table1[[#This Row],[com_mitigation]]="",0,IF(Table1[[#This Row],[com_undefined]:[com_undefined]]=1,0,Table1[[#This Row],[o_co_financing]:[o_co_financing]]/SUM(Table1[[#This Row],[com_ghg_inventory]:[com_support_needed_and_received]])))</f>
        <v>0</v>
      </c>
      <c r="AO153" s="4" cm="1">
        <f t="array" ref="AO153">IF(Table1[[#This Row],[com_climate_change_impacts_and_adaptation]]="",0,IF(Table1[[#This Row],[com_undefined]:[com_undefined]]=1,0,Table1[[#This Row],[o_co_financing]:[o_co_financing]]/SUM(Table1[[#This Row],[com_ghg_inventory]:[com_support_needed_and_received]])))</f>
        <v>0</v>
      </c>
      <c r="AP153" s="4" cm="1">
        <f t="array" ref="AP153">IF(Table1[[#This Row],[com_support_needed_and_received]]="",0,IF(Table1[[#This Row],[com_undefined]:[com_undefined]]=1,0,Table1[[#This Row],[o_co_financing]:[o_co_financing]]/SUM(Table1[[#This Row],[com_ghg_inventory]:[com_support_needed_and_received]])))</f>
        <v>0</v>
      </c>
      <c r="AQ153" s="4">
        <f>IF(Table1[[#This Row],[com_undefined]]=1,Table1[[#This Row],[o_co_financing]],0)</f>
        <v>100000</v>
      </c>
      <c r="AR153" s="4" t="str">
        <f>IF(Table1[[#This Row],[o_gef_funding]]=SUM(Table1[[#This Row],[ghg_inventory_gef]:[undefined_gef]]),"Good", "Problem")</f>
        <v>Good</v>
      </c>
      <c r="AS153" s="4" t="str">
        <f>IF(Table1[[#This Row],[o_co_financing]]=SUM(Table1[[#This Row],[ghg_inventory_co_finance]:[undefined_co_finance]]),"Good", "Problem")</f>
        <v>Good</v>
      </c>
    </row>
    <row r="154" spans="1:45">
      <c r="A154" s="11">
        <v>19</v>
      </c>
      <c r="B154" t="s">
        <v>23</v>
      </c>
      <c r="C154" t="str">
        <f>VLOOKUP(Table1[[#This Row],[pif_id]], Table7[#All],2,FALSE)</f>
        <v>Global</v>
      </c>
      <c r="D154" t="str">
        <f>VLOOKUP(Table1[[#This Row],[pif_id]], Table7[#All],3,FALSE)</f>
        <v>UNEP</v>
      </c>
      <c r="E154" t="str">
        <f>VLOOKUP(Table1[[#This Row],[pif_id]], Table7[#All],4,FALSE)</f>
        <v>2016</v>
      </c>
      <c r="F154" t="e">
        <f>VLOOKUP(Table1[[#This Row],[pif_id]], Table7[#All],5,FALSE)</f>
        <v>#REF!</v>
      </c>
      <c r="G154">
        <v>38</v>
      </c>
      <c r="H154" t="s">
        <v>329</v>
      </c>
      <c r="M154">
        <v>1</v>
      </c>
      <c r="N154" s="6">
        <v>465000</v>
      </c>
      <c r="O154" s="6">
        <v>400000</v>
      </c>
      <c r="P154" s="6">
        <f>N154/SUM(Table1[[#This Row],[c_ghg_inventory]:[c_undefined]])</f>
        <v>465000</v>
      </c>
      <c r="Q154" s="6">
        <f>O154/SUM(Table1[[#This Row],[c_ghg_inventory]:[c_undefined]])</f>
        <v>400000</v>
      </c>
      <c r="R154">
        <v>151</v>
      </c>
      <c r="S154" s="9" t="s">
        <v>332</v>
      </c>
      <c r="X154" s="4">
        <f>IF(SUM(Table1[[#This Row],[o_ghg_inventory ]:[o_support_needed_and_received]])=0,1,"")</f>
        <v>1</v>
      </c>
      <c r="Y154" s="10">
        <v>116250</v>
      </c>
      <c r="Z154" s="10">
        <v>100000</v>
      </c>
      <c r="AA154" s="5">
        <f>Table1[[#This Row],[o_gef_funding]]/SUM(Table1[[#This Row],[o_ghg_inventory ]:[o_undefined]])</f>
        <v>116250</v>
      </c>
      <c r="AB154" s="5">
        <f>Table1[[#This Row],[o_co_financing]]/SUM(Table1[[#This Row],[o_ghg_inventory ]:[o_undefined]])</f>
        <v>100000</v>
      </c>
      <c r="AC154" s="4" t="str" cm="1">
        <f t="array" ref="AC154">IF(Table1[[#This Row],[o_ghg_inventory ]]="",IF(AND(Table1[[#This Row],[o_undefined]:[o_undefined]]=1,Table1[[#This Row],[c_ghg_inventory]]=1),1,""),1)</f>
        <v/>
      </c>
      <c r="AD154" s="4" t="str" cm="1">
        <f t="array" ref="AD154">IF(Table1[[#This Row],[o_mitigation ]]="",IF(AND(Table1[[#This Row],[o_undefined]:[o_undefined]]=1,Table1[[#This Row],[c_mitigation]]=1),1,""),1)</f>
        <v/>
      </c>
      <c r="AE154" s="4" t="str" cm="1">
        <f t="array" ref="AE154">IF(Table1[[#This Row],[o_climate_change_impacts_and_adaptation ]]="",IF(AND(Table1[[#This Row],[o_undefined]:[o_undefined]]=1,Table1[[#This Row],[c_climate_change_impacts_and_adaptation]]=1),1,""),1)</f>
        <v/>
      </c>
      <c r="AF154" s="4" t="str" cm="1">
        <f t="array" ref="AF154">IF(Table1[[#This Row],[o_support_needed_and_received]]="",IF(AND(Table1[[#This Row],[o_undefined]:[o_undefined]]=1,Table1[[#This Row],[c_support_needed_and_received]]=1),1,""),1)</f>
        <v/>
      </c>
      <c r="AG154" s="4">
        <f>IF(SUM(Table1[[#This Row],[com_ghg_inventory]:[com_support_needed_and_received]])=0,1,"")</f>
        <v>1</v>
      </c>
      <c r="AH154" s="4" cm="1">
        <f t="array" ref="AH154">IF(Table1[[#This Row],[com_ghg_inventory]]="",0,IF(Table1[[#This Row],[com_undefined]:[com_undefined]]=1,0,Table1[[#This Row],[o_gef_funding]:[o_gef_funding]]/SUM(Table1[[#This Row],[com_ghg_inventory]:[com_support_needed_and_received]])))</f>
        <v>0</v>
      </c>
      <c r="AI154" s="4" cm="1">
        <f t="array" ref="AI154">IF(Table1[[#This Row],[com_mitigation]]="",0,IF(Table1[[#This Row],[com_undefined]:[com_undefined]]=1,0,Table1[[#This Row],[o_gef_funding]:[o_gef_funding]]/SUM(Table1[[#This Row],[com_ghg_inventory]:[com_support_needed_and_received]])))</f>
        <v>0</v>
      </c>
      <c r="AJ154" s="4" cm="1">
        <f t="array" ref="AJ154">IF(Table1[[#This Row],[com_climate_change_impacts_and_adaptation]]="",0,IF(Table1[[#This Row],[com_undefined]:[com_undefined]]=1,0,Table1[[#This Row],[o_gef_funding]:[o_gef_funding]]/SUM(Table1[[#This Row],[com_ghg_inventory]:[com_support_needed_and_received]])))</f>
        <v>0</v>
      </c>
      <c r="AK154" s="4" cm="1">
        <f t="array" ref="AK154">IF(Table1[[#This Row],[com_support_needed_and_received]]="",0,IF(Table1[[#This Row],[com_undefined]:[com_undefined]]=1,0,Table1[[#This Row],[o_gef_funding]:[o_gef_funding]]/SUM(Table1[[#This Row],[com_ghg_inventory]:[com_support_needed_and_received]])))</f>
        <v>0</v>
      </c>
      <c r="AL154" s="4">
        <f>IF(Table1[[#This Row],[com_undefined]]=1,Table1[[#This Row],[o_gef_funding]],0)</f>
        <v>116250</v>
      </c>
      <c r="AM154" s="4" cm="1">
        <f t="array" ref="AM154">IF(Table1[[#This Row],[com_ghg_inventory]]="",0,IF(Table1[[#This Row],[com_undefined]:[com_undefined]]=1,0,Table1[[#This Row],[o_co_financing]:[o_co_financing]]/SUM(Table1[[#This Row],[com_ghg_inventory]:[com_support_needed_and_received]])))</f>
        <v>0</v>
      </c>
      <c r="AN154" s="4" cm="1">
        <f t="array" ref="AN154">IF(Table1[[#This Row],[com_mitigation]]="",0,IF(Table1[[#This Row],[com_undefined]:[com_undefined]]=1,0,Table1[[#This Row],[o_co_financing]:[o_co_financing]]/SUM(Table1[[#This Row],[com_ghg_inventory]:[com_support_needed_and_received]])))</f>
        <v>0</v>
      </c>
      <c r="AO154" s="4" cm="1">
        <f t="array" ref="AO154">IF(Table1[[#This Row],[com_climate_change_impacts_and_adaptation]]="",0,IF(Table1[[#This Row],[com_undefined]:[com_undefined]]=1,0,Table1[[#This Row],[o_co_financing]:[o_co_financing]]/SUM(Table1[[#This Row],[com_ghg_inventory]:[com_support_needed_and_received]])))</f>
        <v>0</v>
      </c>
      <c r="AP154" s="4" cm="1">
        <f t="array" ref="AP154">IF(Table1[[#This Row],[com_support_needed_and_received]]="",0,IF(Table1[[#This Row],[com_undefined]:[com_undefined]]=1,0,Table1[[#This Row],[o_co_financing]:[o_co_financing]]/SUM(Table1[[#This Row],[com_ghg_inventory]:[com_support_needed_and_received]])))</f>
        <v>0</v>
      </c>
      <c r="AQ154" s="4">
        <f>IF(Table1[[#This Row],[com_undefined]]=1,Table1[[#This Row],[o_co_financing]],0)</f>
        <v>100000</v>
      </c>
      <c r="AR154" s="4" t="str">
        <f>IF(Table1[[#This Row],[o_gef_funding]]=SUM(Table1[[#This Row],[ghg_inventory_gef]:[undefined_gef]]),"Good", "Problem")</f>
        <v>Good</v>
      </c>
      <c r="AS154" s="4" t="str">
        <f>IF(Table1[[#This Row],[o_co_financing]]=SUM(Table1[[#This Row],[ghg_inventory_co_finance]:[undefined_co_finance]]),"Good", "Problem")</f>
        <v>Good</v>
      </c>
    </row>
    <row r="155" spans="1:45">
      <c r="A155" s="11">
        <v>19</v>
      </c>
      <c r="B155" t="s">
        <v>23</v>
      </c>
      <c r="C155" t="str">
        <f>VLOOKUP(Table1[[#This Row],[pif_id]], Table7[#All],2,FALSE)</f>
        <v>Global</v>
      </c>
      <c r="D155" t="str">
        <f>VLOOKUP(Table1[[#This Row],[pif_id]], Table7[#All],3,FALSE)</f>
        <v>UNEP</v>
      </c>
      <c r="E155" t="str">
        <f>VLOOKUP(Table1[[#This Row],[pif_id]], Table7[#All],4,FALSE)</f>
        <v>2016</v>
      </c>
      <c r="F155" t="e">
        <f>VLOOKUP(Table1[[#This Row],[pif_id]], Table7[#All],5,FALSE)</f>
        <v>#REF!</v>
      </c>
      <c r="G155">
        <v>38</v>
      </c>
      <c r="H155" t="s">
        <v>329</v>
      </c>
      <c r="M155">
        <v>1</v>
      </c>
      <c r="N155" s="6">
        <v>465000</v>
      </c>
      <c r="O155" s="6">
        <v>400000</v>
      </c>
      <c r="P155" s="6">
        <f>N155/SUM(Table1[[#This Row],[c_ghg_inventory]:[c_undefined]])</f>
        <v>465000</v>
      </c>
      <c r="Q155" s="6">
        <f>O155/SUM(Table1[[#This Row],[c_ghg_inventory]:[c_undefined]])</f>
        <v>400000</v>
      </c>
      <c r="R155">
        <v>152</v>
      </c>
      <c r="S155" s="9" t="s">
        <v>333</v>
      </c>
      <c r="X155" s="4">
        <f>IF(SUM(Table1[[#This Row],[o_ghg_inventory ]:[o_support_needed_and_received]])=0,1,"")</f>
        <v>1</v>
      </c>
      <c r="Y155" s="10">
        <v>116250</v>
      </c>
      <c r="Z155" s="10">
        <v>100000</v>
      </c>
      <c r="AA155" s="5">
        <f>Table1[[#This Row],[o_gef_funding]]/SUM(Table1[[#This Row],[o_ghg_inventory ]:[o_undefined]])</f>
        <v>116250</v>
      </c>
      <c r="AB155" s="5">
        <f>Table1[[#This Row],[o_co_financing]]/SUM(Table1[[#This Row],[o_ghg_inventory ]:[o_undefined]])</f>
        <v>100000</v>
      </c>
      <c r="AC155" s="4" t="str" cm="1">
        <f t="array" ref="AC155">IF(Table1[[#This Row],[o_ghg_inventory ]]="",IF(AND(Table1[[#This Row],[o_undefined]:[o_undefined]]=1,Table1[[#This Row],[c_ghg_inventory]]=1),1,""),1)</f>
        <v/>
      </c>
      <c r="AD155" s="4" t="str" cm="1">
        <f t="array" ref="AD155">IF(Table1[[#This Row],[o_mitigation ]]="",IF(AND(Table1[[#This Row],[o_undefined]:[o_undefined]]=1,Table1[[#This Row],[c_mitigation]]=1),1,""),1)</f>
        <v/>
      </c>
      <c r="AE155" s="4" t="str" cm="1">
        <f t="array" ref="AE155">IF(Table1[[#This Row],[o_climate_change_impacts_and_adaptation ]]="",IF(AND(Table1[[#This Row],[o_undefined]:[o_undefined]]=1,Table1[[#This Row],[c_climate_change_impacts_and_adaptation]]=1),1,""),1)</f>
        <v/>
      </c>
      <c r="AF155" s="4" t="str" cm="1">
        <f t="array" ref="AF155">IF(Table1[[#This Row],[o_support_needed_and_received]]="",IF(AND(Table1[[#This Row],[o_undefined]:[o_undefined]]=1,Table1[[#This Row],[c_support_needed_and_received]]=1),1,""),1)</f>
        <v/>
      </c>
      <c r="AG155" s="4">
        <f>IF(SUM(Table1[[#This Row],[com_ghg_inventory]:[com_support_needed_and_received]])=0,1,"")</f>
        <v>1</v>
      </c>
      <c r="AH155" s="4" cm="1">
        <f t="array" ref="AH155">IF(Table1[[#This Row],[com_ghg_inventory]]="",0,IF(Table1[[#This Row],[com_undefined]:[com_undefined]]=1,0,Table1[[#This Row],[o_gef_funding]:[o_gef_funding]]/SUM(Table1[[#This Row],[com_ghg_inventory]:[com_support_needed_and_received]])))</f>
        <v>0</v>
      </c>
      <c r="AI155" s="4" cm="1">
        <f t="array" ref="AI155">IF(Table1[[#This Row],[com_mitigation]]="",0,IF(Table1[[#This Row],[com_undefined]:[com_undefined]]=1,0,Table1[[#This Row],[o_gef_funding]:[o_gef_funding]]/SUM(Table1[[#This Row],[com_ghg_inventory]:[com_support_needed_and_received]])))</f>
        <v>0</v>
      </c>
      <c r="AJ155" s="4" cm="1">
        <f t="array" ref="AJ155">IF(Table1[[#This Row],[com_climate_change_impacts_and_adaptation]]="",0,IF(Table1[[#This Row],[com_undefined]:[com_undefined]]=1,0,Table1[[#This Row],[o_gef_funding]:[o_gef_funding]]/SUM(Table1[[#This Row],[com_ghg_inventory]:[com_support_needed_and_received]])))</f>
        <v>0</v>
      </c>
      <c r="AK155" s="4" cm="1">
        <f t="array" ref="AK155">IF(Table1[[#This Row],[com_support_needed_and_received]]="",0,IF(Table1[[#This Row],[com_undefined]:[com_undefined]]=1,0,Table1[[#This Row],[o_gef_funding]:[o_gef_funding]]/SUM(Table1[[#This Row],[com_ghg_inventory]:[com_support_needed_and_received]])))</f>
        <v>0</v>
      </c>
      <c r="AL155" s="4">
        <f>IF(Table1[[#This Row],[com_undefined]]=1,Table1[[#This Row],[o_gef_funding]],0)</f>
        <v>116250</v>
      </c>
      <c r="AM155" s="4" cm="1">
        <f t="array" ref="AM155">IF(Table1[[#This Row],[com_ghg_inventory]]="",0,IF(Table1[[#This Row],[com_undefined]:[com_undefined]]=1,0,Table1[[#This Row],[o_co_financing]:[o_co_financing]]/SUM(Table1[[#This Row],[com_ghg_inventory]:[com_support_needed_and_received]])))</f>
        <v>0</v>
      </c>
      <c r="AN155" s="4" cm="1">
        <f t="array" ref="AN155">IF(Table1[[#This Row],[com_mitigation]]="",0,IF(Table1[[#This Row],[com_undefined]:[com_undefined]]=1,0,Table1[[#This Row],[o_co_financing]:[o_co_financing]]/SUM(Table1[[#This Row],[com_ghg_inventory]:[com_support_needed_and_received]])))</f>
        <v>0</v>
      </c>
      <c r="AO155" s="4" cm="1">
        <f t="array" ref="AO155">IF(Table1[[#This Row],[com_climate_change_impacts_and_adaptation]]="",0,IF(Table1[[#This Row],[com_undefined]:[com_undefined]]=1,0,Table1[[#This Row],[o_co_financing]:[o_co_financing]]/SUM(Table1[[#This Row],[com_ghg_inventory]:[com_support_needed_and_received]])))</f>
        <v>0</v>
      </c>
      <c r="AP155" s="4" cm="1">
        <f t="array" ref="AP155">IF(Table1[[#This Row],[com_support_needed_and_received]]="",0,IF(Table1[[#This Row],[com_undefined]:[com_undefined]]=1,0,Table1[[#This Row],[o_co_financing]:[o_co_financing]]/SUM(Table1[[#This Row],[com_ghg_inventory]:[com_support_needed_and_received]])))</f>
        <v>0</v>
      </c>
      <c r="AQ155" s="4">
        <f>IF(Table1[[#This Row],[com_undefined]]=1,Table1[[#This Row],[o_co_financing]],0)</f>
        <v>100000</v>
      </c>
      <c r="AR155" s="4" t="str">
        <f>IF(Table1[[#This Row],[o_gef_funding]]=SUM(Table1[[#This Row],[ghg_inventory_gef]:[undefined_gef]]),"Good", "Problem")</f>
        <v>Good</v>
      </c>
      <c r="AS155" s="4" t="str">
        <f>IF(Table1[[#This Row],[o_co_financing]]=SUM(Table1[[#This Row],[ghg_inventory_co_finance]:[undefined_co_finance]]),"Good", "Problem")</f>
        <v>Good</v>
      </c>
    </row>
    <row r="156" spans="1:45">
      <c r="A156" s="11">
        <v>19</v>
      </c>
      <c r="B156" t="s">
        <v>23</v>
      </c>
      <c r="C156" t="str">
        <f>VLOOKUP(Table1[[#This Row],[pif_id]], Table7[#All],2,FALSE)</f>
        <v>Global</v>
      </c>
      <c r="D156" t="str">
        <f>VLOOKUP(Table1[[#This Row],[pif_id]], Table7[#All],3,FALSE)</f>
        <v>UNEP</v>
      </c>
      <c r="E156" t="str">
        <f>VLOOKUP(Table1[[#This Row],[pif_id]], Table7[#All],4,FALSE)</f>
        <v>2016</v>
      </c>
      <c r="F156" t="e">
        <f>VLOOKUP(Table1[[#This Row],[pif_id]], Table7[#All],5,FALSE)</f>
        <v>#REF!</v>
      </c>
      <c r="G156">
        <v>39</v>
      </c>
      <c r="H156" t="s">
        <v>334</v>
      </c>
      <c r="M156">
        <v>1</v>
      </c>
      <c r="N156" s="6">
        <v>85000</v>
      </c>
      <c r="O156" s="6">
        <v>0</v>
      </c>
      <c r="P156" s="6">
        <f>N156/SUM(Table1[[#This Row],[c_ghg_inventory]:[c_undefined]])</f>
        <v>85000</v>
      </c>
      <c r="Q156" s="6">
        <f>O156/SUM(Table1[[#This Row],[c_ghg_inventory]:[c_undefined]])</f>
        <v>0</v>
      </c>
      <c r="R156">
        <v>153</v>
      </c>
      <c r="S156" s="9" t="s">
        <v>335</v>
      </c>
      <c r="X156" s="4">
        <f>IF(SUM(Table1[[#This Row],[o_ghg_inventory ]:[o_support_needed_and_received]])=0,1,"")</f>
        <v>1</v>
      </c>
      <c r="Y156" s="10">
        <v>42500</v>
      </c>
      <c r="Z156" s="10">
        <v>0</v>
      </c>
      <c r="AA156" s="5">
        <f>Table1[[#This Row],[o_gef_funding]]/SUM(Table1[[#This Row],[o_ghg_inventory ]:[o_undefined]])</f>
        <v>42500</v>
      </c>
      <c r="AB156" s="5">
        <f>Table1[[#This Row],[o_co_financing]]/SUM(Table1[[#This Row],[o_ghg_inventory ]:[o_undefined]])</f>
        <v>0</v>
      </c>
      <c r="AC156" s="4" t="str" cm="1">
        <f t="array" ref="AC156">IF(Table1[[#This Row],[o_ghg_inventory ]]="",IF(AND(Table1[[#This Row],[o_undefined]:[o_undefined]]=1,Table1[[#This Row],[c_ghg_inventory]]=1),1,""),1)</f>
        <v/>
      </c>
      <c r="AD156" s="4" t="str" cm="1">
        <f t="array" ref="AD156">IF(Table1[[#This Row],[o_mitigation ]]="",IF(AND(Table1[[#This Row],[o_undefined]:[o_undefined]]=1,Table1[[#This Row],[c_mitigation]]=1),1,""),1)</f>
        <v/>
      </c>
      <c r="AE156" s="4" t="str" cm="1">
        <f t="array" ref="AE156">IF(Table1[[#This Row],[o_climate_change_impacts_and_adaptation ]]="",IF(AND(Table1[[#This Row],[o_undefined]:[o_undefined]]=1,Table1[[#This Row],[c_climate_change_impacts_and_adaptation]]=1),1,""),1)</f>
        <v/>
      </c>
      <c r="AF156" s="4" t="str" cm="1">
        <f t="array" ref="AF156">IF(Table1[[#This Row],[o_support_needed_and_received]]="",IF(AND(Table1[[#This Row],[o_undefined]:[o_undefined]]=1,Table1[[#This Row],[c_support_needed_and_received]]=1),1,""),1)</f>
        <v/>
      </c>
      <c r="AG156" s="4">
        <f>IF(SUM(Table1[[#This Row],[com_ghg_inventory]:[com_support_needed_and_received]])=0,1,"")</f>
        <v>1</v>
      </c>
      <c r="AH156" s="4" cm="1">
        <f t="array" ref="AH156">IF(Table1[[#This Row],[com_ghg_inventory]]="",0,IF(Table1[[#This Row],[com_undefined]:[com_undefined]]=1,0,Table1[[#This Row],[o_gef_funding]:[o_gef_funding]]/SUM(Table1[[#This Row],[com_ghg_inventory]:[com_support_needed_and_received]])))</f>
        <v>0</v>
      </c>
      <c r="AI156" s="4" cm="1">
        <f t="array" ref="AI156">IF(Table1[[#This Row],[com_mitigation]]="",0,IF(Table1[[#This Row],[com_undefined]:[com_undefined]]=1,0,Table1[[#This Row],[o_gef_funding]:[o_gef_funding]]/SUM(Table1[[#This Row],[com_ghg_inventory]:[com_support_needed_and_received]])))</f>
        <v>0</v>
      </c>
      <c r="AJ156" s="4" cm="1">
        <f t="array" ref="AJ156">IF(Table1[[#This Row],[com_climate_change_impacts_and_adaptation]]="",0,IF(Table1[[#This Row],[com_undefined]:[com_undefined]]=1,0,Table1[[#This Row],[o_gef_funding]:[o_gef_funding]]/SUM(Table1[[#This Row],[com_ghg_inventory]:[com_support_needed_and_received]])))</f>
        <v>0</v>
      </c>
      <c r="AK156" s="4" cm="1">
        <f t="array" ref="AK156">IF(Table1[[#This Row],[com_support_needed_and_received]]="",0,IF(Table1[[#This Row],[com_undefined]:[com_undefined]]=1,0,Table1[[#This Row],[o_gef_funding]:[o_gef_funding]]/SUM(Table1[[#This Row],[com_ghg_inventory]:[com_support_needed_and_received]])))</f>
        <v>0</v>
      </c>
      <c r="AL156" s="4">
        <f>IF(Table1[[#This Row],[com_undefined]]=1,Table1[[#This Row],[o_gef_funding]],0)</f>
        <v>42500</v>
      </c>
      <c r="AM156" s="4" cm="1">
        <f t="array" ref="AM156">IF(Table1[[#This Row],[com_ghg_inventory]]="",0,IF(Table1[[#This Row],[com_undefined]:[com_undefined]]=1,0,Table1[[#This Row],[o_co_financing]:[o_co_financing]]/SUM(Table1[[#This Row],[com_ghg_inventory]:[com_support_needed_and_received]])))</f>
        <v>0</v>
      </c>
      <c r="AN156" s="4" cm="1">
        <f t="array" ref="AN156">IF(Table1[[#This Row],[com_mitigation]]="",0,IF(Table1[[#This Row],[com_undefined]:[com_undefined]]=1,0,Table1[[#This Row],[o_co_financing]:[o_co_financing]]/SUM(Table1[[#This Row],[com_ghg_inventory]:[com_support_needed_and_received]])))</f>
        <v>0</v>
      </c>
      <c r="AO156" s="4" cm="1">
        <f t="array" ref="AO156">IF(Table1[[#This Row],[com_climate_change_impacts_and_adaptation]]="",0,IF(Table1[[#This Row],[com_undefined]:[com_undefined]]=1,0,Table1[[#This Row],[o_co_financing]:[o_co_financing]]/SUM(Table1[[#This Row],[com_ghg_inventory]:[com_support_needed_and_received]])))</f>
        <v>0</v>
      </c>
      <c r="AP156" s="4" cm="1">
        <f t="array" ref="AP156">IF(Table1[[#This Row],[com_support_needed_and_received]]="",0,IF(Table1[[#This Row],[com_undefined]:[com_undefined]]=1,0,Table1[[#This Row],[o_co_financing]:[o_co_financing]]/SUM(Table1[[#This Row],[com_ghg_inventory]:[com_support_needed_and_received]])))</f>
        <v>0</v>
      </c>
      <c r="AQ156" s="4">
        <f>IF(Table1[[#This Row],[com_undefined]]=1,Table1[[#This Row],[o_co_financing]],0)</f>
        <v>0</v>
      </c>
      <c r="AR156" s="4" t="str">
        <f>IF(Table1[[#This Row],[o_gef_funding]]=SUM(Table1[[#This Row],[ghg_inventory_gef]:[undefined_gef]]),"Good", "Problem")</f>
        <v>Good</v>
      </c>
      <c r="AS156" s="4" t="str">
        <f>IF(Table1[[#This Row],[o_co_financing]]=SUM(Table1[[#This Row],[ghg_inventory_co_finance]:[undefined_co_finance]]),"Good", "Problem")</f>
        <v>Good</v>
      </c>
    </row>
    <row r="157" spans="1:45">
      <c r="A157" s="11">
        <v>19</v>
      </c>
      <c r="B157" t="s">
        <v>23</v>
      </c>
      <c r="C157" t="str">
        <f>VLOOKUP(Table1[[#This Row],[pif_id]], Table7[#All],2,FALSE)</f>
        <v>Global</v>
      </c>
      <c r="D157" t="str">
        <f>VLOOKUP(Table1[[#This Row],[pif_id]], Table7[#All],3,FALSE)</f>
        <v>UNEP</v>
      </c>
      <c r="E157" t="str">
        <f>VLOOKUP(Table1[[#This Row],[pif_id]], Table7[#All],4,FALSE)</f>
        <v>2016</v>
      </c>
      <c r="F157" t="e">
        <f>VLOOKUP(Table1[[#This Row],[pif_id]], Table7[#All],5,FALSE)</f>
        <v>#REF!</v>
      </c>
      <c r="G157">
        <v>39</v>
      </c>
      <c r="H157" t="s">
        <v>334</v>
      </c>
      <c r="M157">
        <v>1</v>
      </c>
      <c r="N157" s="6">
        <v>85000</v>
      </c>
      <c r="O157" s="6">
        <v>0</v>
      </c>
      <c r="P157" s="6">
        <f>N157/SUM(Table1[[#This Row],[c_ghg_inventory]:[c_undefined]])</f>
        <v>85000</v>
      </c>
      <c r="Q157" s="6">
        <f>O157/SUM(Table1[[#This Row],[c_ghg_inventory]:[c_undefined]])</f>
        <v>0</v>
      </c>
      <c r="R157">
        <v>154</v>
      </c>
      <c r="S157" s="9" t="s">
        <v>336</v>
      </c>
      <c r="X157" s="4">
        <f>IF(SUM(Table1[[#This Row],[o_ghg_inventory ]:[o_support_needed_and_received]])=0,1,"")</f>
        <v>1</v>
      </c>
      <c r="Y157" s="10">
        <v>42500</v>
      </c>
      <c r="Z157" s="10">
        <v>0</v>
      </c>
      <c r="AA157" s="5">
        <f>Table1[[#This Row],[o_gef_funding]]/SUM(Table1[[#This Row],[o_ghg_inventory ]:[o_undefined]])</f>
        <v>42500</v>
      </c>
      <c r="AB157" s="5">
        <f>Table1[[#This Row],[o_co_financing]]/SUM(Table1[[#This Row],[o_ghg_inventory ]:[o_undefined]])</f>
        <v>0</v>
      </c>
      <c r="AC157" s="4" t="str" cm="1">
        <f t="array" ref="AC157">IF(Table1[[#This Row],[o_ghg_inventory ]]="",IF(AND(Table1[[#This Row],[o_undefined]:[o_undefined]]=1,Table1[[#This Row],[c_ghg_inventory]]=1),1,""),1)</f>
        <v/>
      </c>
      <c r="AD157" s="4" t="str" cm="1">
        <f t="array" ref="AD157">IF(Table1[[#This Row],[o_mitigation ]]="",IF(AND(Table1[[#This Row],[o_undefined]:[o_undefined]]=1,Table1[[#This Row],[c_mitigation]]=1),1,""),1)</f>
        <v/>
      </c>
      <c r="AE157" s="4" t="str" cm="1">
        <f t="array" ref="AE157">IF(Table1[[#This Row],[o_climate_change_impacts_and_adaptation ]]="",IF(AND(Table1[[#This Row],[o_undefined]:[o_undefined]]=1,Table1[[#This Row],[c_climate_change_impacts_and_adaptation]]=1),1,""),1)</f>
        <v/>
      </c>
      <c r="AF157" s="4" t="str" cm="1">
        <f t="array" ref="AF157">IF(Table1[[#This Row],[o_support_needed_and_received]]="",IF(AND(Table1[[#This Row],[o_undefined]:[o_undefined]]=1,Table1[[#This Row],[c_support_needed_and_received]]=1),1,""),1)</f>
        <v/>
      </c>
      <c r="AG157" s="4">
        <f>IF(SUM(Table1[[#This Row],[com_ghg_inventory]:[com_support_needed_and_received]])=0,1,"")</f>
        <v>1</v>
      </c>
      <c r="AH157" s="4" cm="1">
        <f t="array" ref="AH157">IF(Table1[[#This Row],[com_ghg_inventory]]="",0,IF(Table1[[#This Row],[com_undefined]:[com_undefined]]=1,0,Table1[[#This Row],[o_gef_funding]:[o_gef_funding]]/SUM(Table1[[#This Row],[com_ghg_inventory]:[com_support_needed_and_received]])))</f>
        <v>0</v>
      </c>
      <c r="AI157" s="4" cm="1">
        <f t="array" ref="AI157">IF(Table1[[#This Row],[com_mitigation]]="",0,IF(Table1[[#This Row],[com_undefined]:[com_undefined]]=1,0,Table1[[#This Row],[o_gef_funding]:[o_gef_funding]]/SUM(Table1[[#This Row],[com_ghg_inventory]:[com_support_needed_and_received]])))</f>
        <v>0</v>
      </c>
      <c r="AJ157" s="4" cm="1">
        <f t="array" ref="AJ157">IF(Table1[[#This Row],[com_climate_change_impacts_and_adaptation]]="",0,IF(Table1[[#This Row],[com_undefined]:[com_undefined]]=1,0,Table1[[#This Row],[o_gef_funding]:[o_gef_funding]]/SUM(Table1[[#This Row],[com_ghg_inventory]:[com_support_needed_and_received]])))</f>
        <v>0</v>
      </c>
      <c r="AK157" s="4" cm="1">
        <f t="array" ref="AK157">IF(Table1[[#This Row],[com_support_needed_and_received]]="",0,IF(Table1[[#This Row],[com_undefined]:[com_undefined]]=1,0,Table1[[#This Row],[o_gef_funding]:[o_gef_funding]]/SUM(Table1[[#This Row],[com_ghg_inventory]:[com_support_needed_and_received]])))</f>
        <v>0</v>
      </c>
      <c r="AL157" s="4">
        <f>IF(Table1[[#This Row],[com_undefined]]=1,Table1[[#This Row],[o_gef_funding]],0)</f>
        <v>42500</v>
      </c>
      <c r="AM157" s="4" cm="1">
        <f t="array" ref="AM157">IF(Table1[[#This Row],[com_ghg_inventory]]="",0,IF(Table1[[#This Row],[com_undefined]:[com_undefined]]=1,0,Table1[[#This Row],[o_co_financing]:[o_co_financing]]/SUM(Table1[[#This Row],[com_ghg_inventory]:[com_support_needed_and_received]])))</f>
        <v>0</v>
      </c>
      <c r="AN157" s="4" cm="1">
        <f t="array" ref="AN157">IF(Table1[[#This Row],[com_mitigation]]="",0,IF(Table1[[#This Row],[com_undefined]:[com_undefined]]=1,0,Table1[[#This Row],[o_co_financing]:[o_co_financing]]/SUM(Table1[[#This Row],[com_ghg_inventory]:[com_support_needed_and_received]])))</f>
        <v>0</v>
      </c>
      <c r="AO157" s="4" cm="1">
        <f t="array" ref="AO157">IF(Table1[[#This Row],[com_climate_change_impacts_and_adaptation]]="",0,IF(Table1[[#This Row],[com_undefined]:[com_undefined]]=1,0,Table1[[#This Row],[o_co_financing]:[o_co_financing]]/SUM(Table1[[#This Row],[com_ghg_inventory]:[com_support_needed_and_received]])))</f>
        <v>0</v>
      </c>
      <c r="AP157" s="4" cm="1">
        <f t="array" ref="AP157">IF(Table1[[#This Row],[com_support_needed_and_received]]="",0,IF(Table1[[#This Row],[com_undefined]:[com_undefined]]=1,0,Table1[[#This Row],[o_co_financing]:[o_co_financing]]/SUM(Table1[[#This Row],[com_ghg_inventory]:[com_support_needed_and_received]])))</f>
        <v>0</v>
      </c>
      <c r="AQ157" s="4">
        <f>IF(Table1[[#This Row],[com_undefined]]=1,Table1[[#This Row],[o_co_financing]],0)</f>
        <v>0</v>
      </c>
      <c r="AR157" s="4" t="str">
        <f>IF(Table1[[#This Row],[o_gef_funding]]=SUM(Table1[[#This Row],[ghg_inventory_gef]:[undefined_gef]]),"Good", "Problem")</f>
        <v>Good</v>
      </c>
      <c r="AS157" s="4" t="str">
        <f>IF(Table1[[#This Row],[o_co_financing]]=SUM(Table1[[#This Row],[ghg_inventory_co_finance]:[undefined_co_finance]]),"Good", "Problem")</f>
        <v>Good</v>
      </c>
    </row>
    <row r="158" spans="1:45">
      <c r="A158" s="11">
        <v>19</v>
      </c>
      <c r="B158" t="s">
        <v>23</v>
      </c>
      <c r="C158" t="str">
        <f>VLOOKUP(Table1[[#This Row],[pif_id]], Table7[#All],2,FALSE)</f>
        <v>Global</v>
      </c>
      <c r="D158" t="str">
        <f>VLOOKUP(Table1[[#This Row],[pif_id]], Table7[#All],3,FALSE)</f>
        <v>UNEP</v>
      </c>
      <c r="E158" t="str">
        <f>VLOOKUP(Table1[[#This Row],[pif_id]], Table7[#All],4,FALSE)</f>
        <v>2016</v>
      </c>
      <c r="F158" t="e">
        <f>VLOOKUP(Table1[[#This Row],[pif_id]], Table7[#All],5,FALSE)</f>
        <v>#REF!</v>
      </c>
      <c r="G158">
        <v>40</v>
      </c>
      <c r="H158" t="s">
        <v>337</v>
      </c>
      <c r="M158">
        <v>1</v>
      </c>
      <c r="N158" s="6">
        <v>100000</v>
      </c>
      <c r="O158" s="6">
        <v>0</v>
      </c>
      <c r="P158" s="6">
        <f>N158/SUM(Table1[[#This Row],[c_ghg_inventory]:[c_undefined]])</f>
        <v>100000</v>
      </c>
      <c r="Q158" s="6">
        <f>O158/SUM(Table1[[#This Row],[c_ghg_inventory]:[c_undefined]])</f>
        <v>0</v>
      </c>
      <c r="R158">
        <v>155</v>
      </c>
      <c r="S158" s="9" t="s">
        <v>338</v>
      </c>
      <c r="X158" s="4">
        <f>IF(SUM(Table1[[#This Row],[o_ghg_inventory ]:[o_support_needed_and_received]])=0,1,"")</f>
        <v>1</v>
      </c>
      <c r="Y158" s="10">
        <v>100000</v>
      </c>
      <c r="Z158" s="10">
        <v>0</v>
      </c>
      <c r="AA158" s="5">
        <f>Table1[[#This Row],[o_gef_funding]]/SUM(Table1[[#This Row],[o_ghg_inventory ]:[o_undefined]])</f>
        <v>100000</v>
      </c>
      <c r="AB158" s="5">
        <f>Table1[[#This Row],[o_co_financing]]/SUM(Table1[[#This Row],[o_ghg_inventory ]:[o_undefined]])</f>
        <v>0</v>
      </c>
      <c r="AC158" s="4" t="str" cm="1">
        <f t="array" ref="AC158">IF(Table1[[#This Row],[o_ghg_inventory ]]="",IF(AND(Table1[[#This Row],[o_undefined]:[o_undefined]]=1,Table1[[#This Row],[c_ghg_inventory]]=1),1,""),1)</f>
        <v/>
      </c>
      <c r="AD158" s="4" t="str" cm="1">
        <f t="array" ref="AD158">IF(Table1[[#This Row],[o_mitigation ]]="",IF(AND(Table1[[#This Row],[o_undefined]:[o_undefined]]=1,Table1[[#This Row],[c_mitigation]]=1),1,""),1)</f>
        <v/>
      </c>
      <c r="AE158" s="4" t="str" cm="1">
        <f t="array" ref="AE158">IF(Table1[[#This Row],[o_climate_change_impacts_and_adaptation ]]="",IF(AND(Table1[[#This Row],[o_undefined]:[o_undefined]]=1,Table1[[#This Row],[c_climate_change_impacts_and_adaptation]]=1),1,""),1)</f>
        <v/>
      </c>
      <c r="AF158" s="4" t="str" cm="1">
        <f t="array" ref="AF158">IF(Table1[[#This Row],[o_support_needed_and_received]]="",IF(AND(Table1[[#This Row],[o_undefined]:[o_undefined]]=1,Table1[[#This Row],[c_support_needed_and_received]]=1),1,""),1)</f>
        <v/>
      </c>
      <c r="AG158" s="4">
        <f>IF(SUM(Table1[[#This Row],[com_ghg_inventory]:[com_support_needed_and_received]])=0,1,"")</f>
        <v>1</v>
      </c>
      <c r="AH158" s="4" cm="1">
        <f t="array" ref="AH158">IF(Table1[[#This Row],[com_ghg_inventory]]="",0,IF(Table1[[#This Row],[com_undefined]:[com_undefined]]=1,0,Table1[[#This Row],[o_gef_funding]:[o_gef_funding]]/SUM(Table1[[#This Row],[com_ghg_inventory]:[com_support_needed_and_received]])))</f>
        <v>0</v>
      </c>
      <c r="AI158" s="4" cm="1">
        <f t="array" ref="AI158">IF(Table1[[#This Row],[com_mitigation]]="",0,IF(Table1[[#This Row],[com_undefined]:[com_undefined]]=1,0,Table1[[#This Row],[o_gef_funding]:[o_gef_funding]]/SUM(Table1[[#This Row],[com_ghg_inventory]:[com_support_needed_and_received]])))</f>
        <v>0</v>
      </c>
      <c r="AJ158" s="4" cm="1">
        <f t="array" ref="AJ158">IF(Table1[[#This Row],[com_climate_change_impacts_and_adaptation]]="",0,IF(Table1[[#This Row],[com_undefined]:[com_undefined]]=1,0,Table1[[#This Row],[o_gef_funding]:[o_gef_funding]]/SUM(Table1[[#This Row],[com_ghg_inventory]:[com_support_needed_and_received]])))</f>
        <v>0</v>
      </c>
      <c r="AK158" s="4" cm="1">
        <f t="array" ref="AK158">IF(Table1[[#This Row],[com_support_needed_and_received]]="",0,IF(Table1[[#This Row],[com_undefined]:[com_undefined]]=1,0,Table1[[#This Row],[o_gef_funding]:[o_gef_funding]]/SUM(Table1[[#This Row],[com_ghg_inventory]:[com_support_needed_and_received]])))</f>
        <v>0</v>
      </c>
      <c r="AL158" s="4">
        <f>IF(Table1[[#This Row],[com_undefined]]=1,Table1[[#This Row],[o_gef_funding]],0)</f>
        <v>100000</v>
      </c>
      <c r="AM158" s="4" cm="1">
        <f t="array" ref="AM158">IF(Table1[[#This Row],[com_ghg_inventory]]="",0,IF(Table1[[#This Row],[com_undefined]:[com_undefined]]=1,0,Table1[[#This Row],[o_co_financing]:[o_co_financing]]/SUM(Table1[[#This Row],[com_ghg_inventory]:[com_support_needed_and_received]])))</f>
        <v>0</v>
      </c>
      <c r="AN158" s="4" cm="1">
        <f t="array" ref="AN158">IF(Table1[[#This Row],[com_mitigation]]="",0,IF(Table1[[#This Row],[com_undefined]:[com_undefined]]=1,0,Table1[[#This Row],[o_co_financing]:[o_co_financing]]/SUM(Table1[[#This Row],[com_ghg_inventory]:[com_support_needed_and_received]])))</f>
        <v>0</v>
      </c>
      <c r="AO158" s="4" cm="1">
        <f t="array" ref="AO158">IF(Table1[[#This Row],[com_climate_change_impacts_and_adaptation]]="",0,IF(Table1[[#This Row],[com_undefined]:[com_undefined]]=1,0,Table1[[#This Row],[o_co_financing]:[o_co_financing]]/SUM(Table1[[#This Row],[com_ghg_inventory]:[com_support_needed_and_received]])))</f>
        <v>0</v>
      </c>
      <c r="AP158" s="4" cm="1">
        <f t="array" ref="AP158">IF(Table1[[#This Row],[com_support_needed_and_received]]="",0,IF(Table1[[#This Row],[com_undefined]:[com_undefined]]=1,0,Table1[[#This Row],[o_co_financing]:[o_co_financing]]/SUM(Table1[[#This Row],[com_ghg_inventory]:[com_support_needed_and_received]])))</f>
        <v>0</v>
      </c>
      <c r="AQ158" s="4">
        <f>IF(Table1[[#This Row],[com_undefined]]=1,Table1[[#This Row],[o_co_financing]],0)</f>
        <v>0</v>
      </c>
      <c r="AR158" s="4" t="str">
        <f>IF(Table1[[#This Row],[o_gef_funding]]=SUM(Table1[[#This Row],[ghg_inventory_gef]:[undefined_gef]]),"Good", "Problem")</f>
        <v>Good</v>
      </c>
      <c r="AS158" s="4" t="str">
        <f>IF(Table1[[#This Row],[o_co_financing]]=SUM(Table1[[#This Row],[ghg_inventory_co_finance]:[undefined_co_finance]]),"Good", "Problem")</f>
        <v>Good</v>
      </c>
    </row>
    <row r="159" spans="1:45">
      <c r="A159" s="11">
        <v>20</v>
      </c>
      <c r="B159" t="s">
        <v>44</v>
      </c>
      <c r="C159" t="str">
        <f>VLOOKUP(Table1[[#This Row],[pif_id]], Table7[#All],2,FALSE)</f>
        <v>Europe</v>
      </c>
      <c r="D159" t="str">
        <f>VLOOKUP(Table1[[#This Row],[pif_id]], Table7[#All],3,FALSE)</f>
        <v>UNDP</v>
      </c>
      <c r="E159" t="str">
        <f>VLOOKUP(Table1[[#This Row],[pif_id]], Table7[#All],4,FALSE)</f>
        <v>2018</v>
      </c>
      <c r="F159" t="e">
        <f>VLOOKUP(Table1[[#This Row],[pif_id]], Table7[#All],5,FALSE)</f>
        <v>#REF!</v>
      </c>
      <c r="G159">
        <v>41</v>
      </c>
      <c r="H159" t="s">
        <v>339</v>
      </c>
      <c r="J159">
        <v>1</v>
      </c>
      <c r="M159" t="str">
        <f>IF(SUM(Table1[[#This Row],[c_ghg_inventory]:[c_support_needed_and_received]])=0,1,"")</f>
        <v/>
      </c>
      <c r="N159" s="6">
        <v>300000</v>
      </c>
      <c r="O159" s="6">
        <v>10000</v>
      </c>
      <c r="P159" s="6">
        <f>N159/SUM(Table1[[#This Row],[c_ghg_inventory]:[c_undefined]])</f>
        <v>300000</v>
      </c>
      <c r="Q159" s="6">
        <f>O159/SUM(Table1[[#This Row],[c_ghg_inventory]:[c_undefined]])</f>
        <v>10000</v>
      </c>
      <c r="R159">
        <v>156</v>
      </c>
      <c r="S159" t="s">
        <v>340</v>
      </c>
      <c r="X159" s="4">
        <f>IF(SUM(Table1[[#This Row],[o_ghg_inventory ]:[o_support_needed_and_received]])=0,1,"")</f>
        <v>1</v>
      </c>
      <c r="Y159" s="10">
        <v>50000</v>
      </c>
      <c r="Z159" s="10">
        <v>1666.6666666666667</v>
      </c>
      <c r="AA159" s="5">
        <f>Table1[[#This Row],[o_gef_funding]]/SUM(Table1[[#This Row],[o_ghg_inventory ]:[o_undefined]])</f>
        <v>50000</v>
      </c>
      <c r="AB159" s="5">
        <f>Table1[[#This Row],[o_co_financing]]/SUM(Table1[[#This Row],[o_ghg_inventory ]:[o_undefined]])</f>
        <v>1666.6666666666667</v>
      </c>
      <c r="AC159" s="4" t="str" cm="1">
        <f t="array" ref="AC159">IF(Table1[[#This Row],[o_ghg_inventory ]]="",IF(AND(Table1[[#This Row],[o_undefined]:[o_undefined]]=1,Table1[[#This Row],[c_ghg_inventory]]=1),1,""),1)</f>
        <v/>
      </c>
      <c r="AD159" s="4" cm="1">
        <f t="array" ref="AD159">IF(Table1[[#This Row],[o_mitigation ]]="",IF(AND(Table1[[#This Row],[o_undefined]:[o_undefined]]=1,Table1[[#This Row],[c_mitigation]]=1),1,""),1)</f>
        <v>1</v>
      </c>
      <c r="AE159" s="4" t="str" cm="1">
        <f t="array" ref="AE159">IF(Table1[[#This Row],[o_climate_change_impacts_and_adaptation ]]="",IF(AND(Table1[[#This Row],[o_undefined]:[o_undefined]]=1,Table1[[#This Row],[c_climate_change_impacts_and_adaptation]]=1),1,""),1)</f>
        <v/>
      </c>
      <c r="AF159" s="4" t="str" cm="1">
        <f t="array" ref="AF159">IF(Table1[[#This Row],[o_support_needed_and_received]]="",IF(AND(Table1[[#This Row],[o_undefined]:[o_undefined]]=1,Table1[[#This Row],[c_support_needed_and_received]]=1),1,""),1)</f>
        <v/>
      </c>
      <c r="AG159" s="4" t="str">
        <f>IF(SUM(Table1[[#This Row],[com_ghg_inventory]:[com_support_needed_and_received]])=0,1,"")</f>
        <v/>
      </c>
      <c r="AH159" s="4" cm="1">
        <f t="array" ref="AH159">IF(Table1[[#This Row],[com_ghg_inventory]]="",0,IF(Table1[[#This Row],[com_undefined]:[com_undefined]]=1,0,Table1[[#This Row],[o_gef_funding]:[o_gef_funding]]/SUM(Table1[[#This Row],[com_ghg_inventory]:[com_support_needed_and_received]])))</f>
        <v>0</v>
      </c>
      <c r="AI159" s="4" cm="1">
        <f t="array" ref="AI159">IF(Table1[[#This Row],[com_mitigation]]="",0,IF(Table1[[#This Row],[com_undefined]:[com_undefined]]=1,0,Table1[[#This Row],[o_gef_funding]:[o_gef_funding]]/SUM(Table1[[#This Row],[com_ghg_inventory]:[com_support_needed_and_received]])))</f>
        <v>50000</v>
      </c>
      <c r="AJ159" s="4" cm="1">
        <f t="array" ref="AJ159">IF(Table1[[#This Row],[com_climate_change_impacts_and_adaptation]]="",0,IF(Table1[[#This Row],[com_undefined]:[com_undefined]]=1,0,Table1[[#This Row],[o_gef_funding]:[o_gef_funding]]/SUM(Table1[[#This Row],[com_ghg_inventory]:[com_support_needed_and_received]])))</f>
        <v>0</v>
      </c>
      <c r="AK159" s="4" cm="1">
        <f t="array" ref="AK159">IF(Table1[[#This Row],[com_support_needed_and_received]]="",0,IF(Table1[[#This Row],[com_undefined]:[com_undefined]]=1,0,Table1[[#This Row],[o_gef_funding]:[o_gef_funding]]/SUM(Table1[[#This Row],[com_ghg_inventory]:[com_support_needed_and_received]])))</f>
        <v>0</v>
      </c>
      <c r="AL159" s="4">
        <f>IF(Table1[[#This Row],[com_undefined]]=1,Table1[[#This Row],[o_gef_funding]],0)</f>
        <v>0</v>
      </c>
      <c r="AM159" s="4" cm="1">
        <f t="array" ref="AM159">IF(Table1[[#This Row],[com_ghg_inventory]]="",0,IF(Table1[[#This Row],[com_undefined]:[com_undefined]]=1,0,Table1[[#This Row],[o_co_financing]:[o_co_financing]]/SUM(Table1[[#This Row],[com_ghg_inventory]:[com_support_needed_and_received]])))</f>
        <v>0</v>
      </c>
      <c r="AN159" s="4" cm="1">
        <f t="array" ref="AN159">IF(Table1[[#This Row],[com_mitigation]]="",0,IF(Table1[[#This Row],[com_undefined]:[com_undefined]]=1,0,Table1[[#This Row],[o_co_financing]:[o_co_financing]]/SUM(Table1[[#This Row],[com_ghg_inventory]:[com_support_needed_and_received]])))</f>
        <v>1666.6666666666667</v>
      </c>
      <c r="AO159" s="4" cm="1">
        <f t="array" ref="AO159">IF(Table1[[#This Row],[com_climate_change_impacts_and_adaptation]]="",0,IF(Table1[[#This Row],[com_undefined]:[com_undefined]]=1,0,Table1[[#This Row],[o_co_financing]:[o_co_financing]]/SUM(Table1[[#This Row],[com_ghg_inventory]:[com_support_needed_and_received]])))</f>
        <v>0</v>
      </c>
      <c r="AP159" s="4" cm="1">
        <f t="array" ref="AP159">IF(Table1[[#This Row],[com_support_needed_and_received]]="",0,IF(Table1[[#This Row],[com_undefined]:[com_undefined]]=1,0,Table1[[#This Row],[o_co_financing]:[o_co_financing]]/SUM(Table1[[#This Row],[com_ghg_inventory]:[com_support_needed_and_received]])))</f>
        <v>0</v>
      </c>
      <c r="AQ159" s="4">
        <f>IF(Table1[[#This Row],[com_undefined]]=1,Table1[[#This Row],[o_co_financing]],0)</f>
        <v>0</v>
      </c>
      <c r="AR159" s="4" t="str">
        <f>IF(Table1[[#This Row],[o_gef_funding]]=SUM(Table1[[#This Row],[ghg_inventory_gef]:[undefined_gef]]),"Good", "Problem")</f>
        <v>Good</v>
      </c>
      <c r="AS159" s="4" t="str">
        <f>IF(Table1[[#This Row],[o_co_financing]]=SUM(Table1[[#This Row],[ghg_inventory_co_finance]:[undefined_co_finance]]),"Good", "Problem")</f>
        <v>Good</v>
      </c>
    </row>
    <row r="160" spans="1:45">
      <c r="A160" s="11">
        <v>20</v>
      </c>
      <c r="B160" t="s">
        <v>44</v>
      </c>
      <c r="C160" t="str">
        <f>VLOOKUP(Table1[[#This Row],[pif_id]], Table7[#All],2,FALSE)</f>
        <v>Europe</v>
      </c>
      <c r="D160" t="str">
        <f>VLOOKUP(Table1[[#This Row],[pif_id]], Table7[#All],3,FALSE)</f>
        <v>UNDP</v>
      </c>
      <c r="E160" t="str">
        <f>VLOOKUP(Table1[[#This Row],[pif_id]], Table7[#All],4,FALSE)</f>
        <v>2018</v>
      </c>
      <c r="F160" t="e">
        <f>VLOOKUP(Table1[[#This Row],[pif_id]], Table7[#All],5,FALSE)</f>
        <v>#REF!</v>
      </c>
      <c r="G160">
        <v>41</v>
      </c>
      <c r="H160" t="s">
        <v>339</v>
      </c>
      <c r="J160">
        <v>1</v>
      </c>
      <c r="M160" t="str">
        <f>IF(SUM(Table1[[#This Row],[c_ghg_inventory]:[c_support_needed_and_received]])=0,1,"")</f>
        <v/>
      </c>
      <c r="N160" s="6">
        <v>300000</v>
      </c>
      <c r="O160" s="6">
        <v>10000</v>
      </c>
      <c r="P160" s="6">
        <f>N160/SUM(Table1[[#This Row],[c_ghg_inventory]:[c_undefined]])</f>
        <v>300000</v>
      </c>
      <c r="Q160" s="6">
        <f>O160/SUM(Table1[[#This Row],[c_ghg_inventory]:[c_undefined]])</f>
        <v>10000</v>
      </c>
      <c r="R160">
        <v>157</v>
      </c>
      <c r="S160" t="s">
        <v>341</v>
      </c>
      <c r="W160">
        <v>1</v>
      </c>
      <c r="X160" s="4" t="str">
        <f>IF(SUM(Table1[[#This Row],[o_ghg_inventory ]:[o_support_needed_and_received]])=0,1,"")</f>
        <v/>
      </c>
      <c r="Y160" s="10">
        <v>50000</v>
      </c>
      <c r="Z160" s="10">
        <v>1666.6666666666667</v>
      </c>
      <c r="AA160" s="5">
        <f>Table1[[#This Row],[o_gef_funding]]/SUM(Table1[[#This Row],[o_ghg_inventory ]:[o_undefined]])</f>
        <v>50000</v>
      </c>
      <c r="AB160" s="5">
        <f>Table1[[#This Row],[o_co_financing]]/SUM(Table1[[#This Row],[o_ghg_inventory ]:[o_undefined]])</f>
        <v>1666.6666666666667</v>
      </c>
      <c r="AC160" s="4" t="str" cm="1">
        <f t="array" ref="AC160">IF(Table1[[#This Row],[o_ghg_inventory ]]="",IF(AND(Table1[[#This Row],[o_undefined]:[o_undefined]]=1,Table1[[#This Row],[c_ghg_inventory]]=1),1,""),1)</f>
        <v/>
      </c>
      <c r="AD160" s="4" t="str" cm="1">
        <f t="array" ref="AD160">IF(Table1[[#This Row],[o_mitigation ]]="",IF(AND(Table1[[#This Row],[o_undefined]:[o_undefined]]=1,Table1[[#This Row],[c_mitigation]]=1),1,""),1)</f>
        <v/>
      </c>
      <c r="AE160" s="4" t="str" cm="1">
        <f t="array" ref="AE160">IF(Table1[[#This Row],[o_climate_change_impacts_and_adaptation ]]="",IF(AND(Table1[[#This Row],[o_undefined]:[o_undefined]]=1,Table1[[#This Row],[c_climate_change_impacts_and_adaptation]]=1),1,""),1)</f>
        <v/>
      </c>
      <c r="AF160" s="4" cm="1">
        <f t="array" ref="AF160">IF(Table1[[#This Row],[o_support_needed_and_received]]="",IF(AND(Table1[[#This Row],[o_undefined]:[o_undefined]]=1,Table1[[#This Row],[c_support_needed_and_received]]=1),1,""),1)</f>
        <v>1</v>
      </c>
      <c r="AG160" s="4" t="str">
        <f>IF(SUM(Table1[[#This Row],[com_ghg_inventory]:[com_support_needed_and_received]])=0,1,"")</f>
        <v/>
      </c>
      <c r="AH160" s="4" cm="1">
        <f t="array" ref="AH160">IF(Table1[[#This Row],[com_ghg_inventory]]="",0,IF(Table1[[#This Row],[com_undefined]:[com_undefined]]=1,0,Table1[[#This Row],[o_gef_funding]:[o_gef_funding]]/SUM(Table1[[#This Row],[com_ghg_inventory]:[com_support_needed_and_received]])))</f>
        <v>0</v>
      </c>
      <c r="AI160" s="4" cm="1">
        <f t="array" ref="AI160">IF(Table1[[#This Row],[com_mitigation]]="",0,IF(Table1[[#This Row],[com_undefined]:[com_undefined]]=1,0,Table1[[#This Row],[o_gef_funding]:[o_gef_funding]]/SUM(Table1[[#This Row],[com_ghg_inventory]:[com_support_needed_and_received]])))</f>
        <v>0</v>
      </c>
      <c r="AJ160" s="4" cm="1">
        <f t="array" ref="AJ160">IF(Table1[[#This Row],[com_climate_change_impacts_and_adaptation]]="",0,IF(Table1[[#This Row],[com_undefined]:[com_undefined]]=1,0,Table1[[#This Row],[o_gef_funding]:[o_gef_funding]]/SUM(Table1[[#This Row],[com_ghg_inventory]:[com_support_needed_and_received]])))</f>
        <v>0</v>
      </c>
      <c r="AK160" s="4" cm="1">
        <f t="array" ref="AK160">IF(Table1[[#This Row],[com_support_needed_and_received]]="",0,IF(Table1[[#This Row],[com_undefined]:[com_undefined]]=1,0,Table1[[#This Row],[o_gef_funding]:[o_gef_funding]]/SUM(Table1[[#This Row],[com_ghg_inventory]:[com_support_needed_and_received]])))</f>
        <v>50000</v>
      </c>
      <c r="AL160" s="4">
        <f>IF(Table1[[#This Row],[com_undefined]]=1,Table1[[#This Row],[o_gef_funding]],0)</f>
        <v>0</v>
      </c>
      <c r="AM160" s="4" cm="1">
        <f t="array" ref="AM160">IF(Table1[[#This Row],[com_ghg_inventory]]="",0,IF(Table1[[#This Row],[com_undefined]:[com_undefined]]=1,0,Table1[[#This Row],[o_co_financing]:[o_co_financing]]/SUM(Table1[[#This Row],[com_ghg_inventory]:[com_support_needed_and_received]])))</f>
        <v>0</v>
      </c>
      <c r="AN160" s="4" cm="1">
        <f t="array" ref="AN160">IF(Table1[[#This Row],[com_mitigation]]="",0,IF(Table1[[#This Row],[com_undefined]:[com_undefined]]=1,0,Table1[[#This Row],[o_co_financing]:[o_co_financing]]/SUM(Table1[[#This Row],[com_ghg_inventory]:[com_support_needed_and_received]])))</f>
        <v>0</v>
      </c>
      <c r="AO160" s="4" cm="1">
        <f t="array" ref="AO160">IF(Table1[[#This Row],[com_climate_change_impacts_and_adaptation]]="",0,IF(Table1[[#This Row],[com_undefined]:[com_undefined]]=1,0,Table1[[#This Row],[o_co_financing]:[o_co_financing]]/SUM(Table1[[#This Row],[com_ghg_inventory]:[com_support_needed_and_received]])))</f>
        <v>0</v>
      </c>
      <c r="AP160" s="4" cm="1">
        <f t="array" ref="AP160">IF(Table1[[#This Row],[com_support_needed_and_received]]="",0,IF(Table1[[#This Row],[com_undefined]:[com_undefined]]=1,0,Table1[[#This Row],[o_co_financing]:[o_co_financing]]/SUM(Table1[[#This Row],[com_ghg_inventory]:[com_support_needed_and_received]])))</f>
        <v>1666.6666666666667</v>
      </c>
      <c r="AQ160" s="4">
        <f>IF(Table1[[#This Row],[com_undefined]]=1,Table1[[#This Row],[o_co_financing]],0)</f>
        <v>0</v>
      </c>
      <c r="AR160" s="4" t="str">
        <f>IF(Table1[[#This Row],[o_gef_funding]]=SUM(Table1[[#This Row],[ghg_inventory_gef]:[undefined_gef]]),"Good", "Problem")</f>
        <v>Good</v>
      </c>
      <c r="AS160" s="4" t="str">
        <f>IF(Table1[[#This Row],[o_co_financing]]=SUM(Table1[[#This Row],[ghg_inventory_co_finance]:[undefined_co_finance]]),"Good", "Problem")</f>
        <v>Good</v>
      </c>
    </row>
    <row r="161" spans="1:45">
      <c r="A161" s="11">
        <v>20</v>
      </c>
      <c r="B161" t="s">
        <v>44</v>
      </c>
      <c r="C161" t="str">
        <f>VLOOKUP(Table1[[#This Row],[pif_id]], Table7[#All],2,FALSE)</f>
        <v>Europe</v>
      </c>
      <c r="D161" t="str">
        <f>VLOOKUP(Table1[[#This Row],[pif_id]], Table7[#All],3,FALSE)</f>
        <v>UNDP</v>
      </c>
      <c r="E161" t="str">
        <f>VLOOKUP(Table1[[#This Row],[pif_id]], Table7[#All],4,FALSE)</f>
        <v>2018</v>
      </c>
      <c r="F161" t="e">
        <f>VLOOKUP(Table1[[#This Row],[pif_id]], Table7[#All],5,FALSE)</f>
        <v>#REF!</v>
      </c>
      <c r="G161">
        <v>41</v>
      </c>
      <c r="H161" t="s">
        <v>339</v>
      </c>
      <c r="J161">
        <v>1</v>
      </c>
      <c r="M161" t="str">
        <f>IF(SUM(Table1[[#This Row],[c_ghg_inventory]:[c_support_needed_and_received]])=0,1,"")</f>
        <v/>
      </c>
      <c r="N161" s="6">
        <v>300000</v>
      </c>
      <c r="O161" s="6">
        <v>10000</v>
      </c>
      <c r="P161" s="6">
        <f>N161/SUM(Table1[[#This Row],[c_ghg_inventory]:[c_undefined]])</f>
        <v>300000</v>
      </c>
      <c r="Q161" s="6">
        <f>O161/SUM(Table1[[#This Row],[c_ghg_inventory]:[c_undefined]])</f>
        <v>10000</v>
      </c>
      <c r="R161">
        <v>158</v>
      </c>
      <c r="S161" t="s">
        <v>342</v>
      </c>
      <c r="U161">
        <v>1</v>
      </c>
      <c r="X161" s="4" t="str">
        <f>IF(SUM(Table1[[#This Row],[o_ghg_inventory ]:[o_support_needed_and_received]])=0,1,"")</f>
        <v/>
      </c>
      <c r="Y161" s="10">
        <v>50000</v>
      </c>
      <c r="Z161" s="10">
        <v>1666.6666666666667</v>
      </c>
      <c r="AA161" s="5">
        <f>Table1[[#This Row],[o_gef_funding]]/SUM(Table1[[#This Row],[o_ghg_inventory ]:[o_undefined]])</f>
        <v>50000</v>
      </c>
      <c r="AB161" s="5">
        <f>Table1[[#This Row],[o_co_financing]]/SUM(Table1[[#This Row],[o_ghg_inventory ]:[o_undefined]])</f>
        <v>1666.6666666666667</v>
      </c>
      <c r="AC161" s="4" t="str" cm="1">
        <f t="array" ref="AC161">IF(Table1[[#This Row],[o_ghg_inventory ]]="",IF(AND(Table1[[#This Row],[o_undefined]:[o_undefined]]=1,Table1[[#This Row],[c_ghg_inventory]]=1),1,""),1)</f>
        <v/>
      </c>
      <c r="AD161" s="4" cm="1">
        <f t="array" ref="AD161">IF(Table1[[#This Row],[o_mitigation ]]="",IF(AND(Table1[[#This Row],[o_undefined]:[o_undefined]]=1,Table1[[#This Row],[c_mitigation]]=1),1,""),1)</f>
        <v>1</v>
      </c>
      <c r="AE161" s="4" t="str" cm="1">
        <f t="array" ref="AE161">IF(Table1[[#This Row],[o_climate_change_impacts_and_adaptation ]]="",IF(AND(Table1[[#This Row],[o_undefined]:[o_undefined]]=1,Table1[[#This Row],[c_climate_change_impacts_and_adaptation]]=1),1,""),1)</f>
        <v/>
      </c>
      <c r="AF161" s="4" t="str" cm="1">
        <f t="array" ref="AF161">IF(Table1[[#This Row],[o_support_needed_and_received]]="",IF(AND(Table1[[#This Row],[o_undefined]:[o_undefined]]=1,Table1[[#This Row],[c_support_needed_and_received]]=1),1,""),1)</f>
        <v/>
      </c>
      <c r="AG161" s="4" t="str">
        <f>IF(SUM(Table1[[#This Row],[com_ghg_inventory]:[com_support_needed_and_received]])=0,1,"")</f>
        <v/>
      </c>
      <c r="AH161" s="4" cm="1">
        <f t="array" ref="AH161">IF(Table1[[#This Row],[com_ghg_inventory]]="",0,IF(Table1[[#This Row],[com_undefined]:[com_undefined]]=1,0,Table1[[#This Row],[o_gef_funding]:[o_gef_funding]]/SUM(Table1[[#This Row],[com_ghg_inventory]:[com_support_needed_and_received]])))</f>
        <v>0</v>
      </c>
      <c r="AI161" s="4" cm="1">
        <f t="array" ref="AI161">IF(Table1[[#This Row],[com_mitigation]]="",0,IF(Table1[[#This Row],[com_undefined]:[com_undefined]]=1,0,Table1[[#This Row],[o_gef_funding]:[o_gef_funding]]/SUM(Table1[[#This Row],[com_ghg_inventory]:[com_support_needed_and_received]])))</f>
        <v>50000</v>
      </c>
      <c r="AJ161" s="4" cm="1">
        <f t="array" ref="AJ161">IF(Table1[[#This Row],[com_climate_change_impacts_and_adaptation]]="",0,IF(Table1[[#This Row],[com_undefined]:[com_undefined]]=1,0,Table1[[#This Row],[o_gef_funding]:[o_gef_funding]]/SUM(Table1[[#This Row],[com_ghg_inventory]:[com_support_needed_and_received]])))</f>
        <v>0</v>
      </c>
      <c r="AK161" s="4" cm="1">
        <f t="array" ref="AK161">IF(Table1[[#This Row],[com_support_needed_and_received]]="",0,IF(Table1[[#This Row],[com_undefined]:[com_undefined]]=1,0,Table1[[#This Row],[o_gef_funding]:[o_gef_funding]]/SUM(Table1[[#This Row],[com_ghg_inventory]:[com_support_needed_and_received]])))</f>
        <v>0</v>
      </c>
      <c r="AL161" s="4">
        <f>IF(Table1[[#This Row],[com_undefined]]=1,Table1[[#This Row],[o_gef_funding]],0)</f>
        <v>0</v>
      </c>
      <c r="AM161" s="4" cm="1">
        <f t="array" ref="AM161">IF(Table1[[#This Row],[com_ghg_inventory]]="",0,IF(Table1[[#This Row],[com_undefined]:[com_undefined]]=1,0,Table1[[#This Row],[o_co_financing]:[o_co_financing]]/SUM(Table1[[#This Row],[com_ghg_inventory]:[com_support_needed_and_received]])))</f>
        <v>0</v>
      </c>
      <c r="AN161" s="4" cm="1">
        <f t="array" ref="AN161">IF(Table1[[#This Row],[com_mitigation]]="",0,IF(Table1[[#This Row],[com_undefined]:[com_undefined]]=1,0,Table1[[#This Row],[o_co_financing]:[o_co_financing]]/SUM(Table1[[#This Row],[com_ghg_inventory]:[com_support_needed_and_received]])))</f>
        <v>1666.6666666666667</v>
      </c>
      <c r="AO161" s="4" cm="1">
        <f t="array" ref="AO161">IF(Table1[[#This Row],[com_climate_change_impacts_and_adaptation]]="",0,IF(Table1[[#This Row],[com_undefined]:[com_undefined]]=1,0,Table1[[#This Row],[o_co_financing]:[o_co_financing]]/SUM(Table1[[#This Row],[com_ghg_inventory]:[com_support_needed_and_received]])))</f>
        <v>0</v>
      </c>
      <c r="AP161" s="4" cm="1">
        <f t="array" ref="AP161">IF(Table1[[#This Row],[com_support_needed_and_received]]="",0,IF(Table1[[#This Row],[com_undefined]:[com_undefined]]=1,0,Table1[[#This Row],[o_co_financing]:[o_co_financing]]/SUM(Table1[[#This Row],[com_ghg_inventory]:[com_support_needed_and_received]])))</f>
        <v>0</v>
      </c>
      <c r="AQ161" s="4">
        <f>IF(Table1[[#This Row],[com_undefined]]=1,Table1[[#This Row],[o_co_financing]],0)</f>
        <v>0</v>
      </c>
      <c r="AR161" s="4" t="str">
        <f>IF(Table1[[#This Row],[o_gef_funding]]=SUM(Table1[[#This Row],[ghg_inventory_gef]:[undefined_gef]]),"Good", "Problem")</f>
        <v>Good</v>
      </c>
      <c r="AS161" s="4" t="str">
        <f>IF(Table1[[#This Row],[o_co_financing]]=SUM(Table1[[#This Row],[ghg_inventory_co_finance]:[undefined_co_finance]]),"Good", "Problem")</f>
        <v>Good</v>
      </c>
    </row>
    <row r="162" spans="1:45">
      <c r="A162" s="11">
        <v>20</v>
      </c>
      <c r="B162" t="s">
        <v>44</v>
      </c>
      <c r="C162" t="str">
        <f>VLOOKUP(Table1[[#This Row],[pif_id]], Table7[#All],2,FALSE)</f>
        <v>Europe</v>
      </c>
      <c r="D162" t="str">
        <f>VLOOKUP(Table1[[#This Row],[pif_id]], Table7[#All],3,FALSE)</f>
        <v>UNDP</v>
      </c>
      <c r="E162" t="str">
        <f>VLOOKUP(Table1[[#This Row],[pif_id]], Table7[#All],4,FALSE)</f>
        <v>2018</v>
      </c>
      <c r="F162" t="e">
        <f>VLOOKUP(Table1[[#This Row],[pif_id]], Table7[#All],5,FALSE)</f>
        <v>#REF!</v>
      </c>
      <c r="G162">
        <v>41</v>
      </c>
      <c r="H162" t="s">
        <v>339</v>
      </c>
      <c r="J162">
        <v>1</v>
      </c>
      <c r="M162" t="str">
        <f>IF(SUM(Table1[[#This Row],[c_ghg_inventory]:[c_support_needed_and_received]])=0,1,"")</f>
        <v/>
      </c>
      <c r="N162" s="6">
        <v>300000</v>
      </c>
      <c r="O162" s="6">
        <v>10000</v>
      </c>
      <c r="P162" s="6">
        <f>N162/SUM(Table1[[#This Row],[c_ghg_inventory]:[c_undefined]])</f>
        <v>300000</v>
      </c>
      <c r="Q162" s="6">
        <f>O162/SUM(Table1[[#This Row],[c_ghg_inventory]:[c_undefined]])</f>
        <v>10000</v>
      </c>
      <c r="R162">
        <v>159</v>
      </c>
      <c r="S162" t="s">
        <v>343</v>
      </c>
      <c r="U162">
        <v>1</v>
      </c>
      <c r="X162" s="4" t="str">
        <f>IF(SUM(Table1[[#This Row],[o_ghg_inventory ]:[o_support_needed_and_received]])=0,1,"")</f>
        <v/>
      </c>
      <c r="Y162" s="10">
        <v>50000</v>
      </c>
      <c r="Z162" s="10">
        <v>1666.6666666666667</v>
      </c>
      <c r="AA162" s="5">
        <f>Table1[[#This Row],[o_gef_funding]]/SUM(Table1[[#This Row],[o_ghg_inventory ]:[o_undefined]])</f>
        <v>50000</v>
      </c>
      <c r="AB162" s="5">
        <f>Table1[[#This Row],[o_co_financing]]/SUM(Table1[[#This Row],[o_ghg_inventory ]:[o_undefined]])</f>
        <v>1666.6666666666667</v>
      </c>
      <c r="AC162" s="4" t="str" cm="1">
        <f t="array" ref="AC162">IF(Table1[[#This Row],[o_ghg_inventory ]]="",IF(AND(Table1[[#This Row],[o_undefined]:[o_undefined]]=1,Table1[[#This Row],[c_ghg_inventory]]=1),1,""),1)</f>
        <v/>
      </c>
      <c r="AD162" s="4" cm="1">
        <f t="array" ref="AD162">IF(Table1[[#This Row],[o_mitigation ]]="",IF(AND(Table1[[#This Row],[o_undefined]:[o_undefined]]=1,Table1[[#This Row],[c_mitigation]]=1),1,""),1)</f>
        <v>1</v>
      </c>
      <c r="AE162" s="4" t="str" cm="1">
        <f t="array" ref="AE162">IF(Table1[[#This Row],[o_climate_change_impacts_and_adaptation ]]="",IF(AND(Table1[[#This Row],[o_undefined]:[o_undefined]]=1,Table1[[#This Row],[c_climate_change_impacts_and_adaptation]]=1),1,""),1)</f>
        <v/>
      </c>
      <c r="AF162" s="4" t="str" cm="1">
        <f t="array" ref="AF162">IF(Table1[[#This Row],[o_support_needed_and_received]]="",IF(AND(Table1[[#This Row],[o_undefined]:[o_undefined]]=1,Table1[[#This Row],[c_support_needed_and_received]]=1),1,""),1)</f>
        <v/>
      </c>
      <c r="AG162" s="4" t="str">
        <f>IF(SUM(Table1[[#This Row],[com_ghg_inventory]:[com_support_needed_and_received]])=0,1,"")</f>
        <v/>
      </c>
      <c r="AH162" s="4" cm="1">
        <f t="array" ref="AH162">IF(Table1[[#This Row],[com_ghg_inventory]]="",0,IF(Table1[[#This Row],[com_undefined]:[com_undefined]]=1,0,Table1[[#This Row],[o_gef_funding]:[o_gef_funding]]/SUM(Table1[[#This Row],[com_ghg_inventory]:[com_support_needed_and_received]])))</f>
        <v>0</v>
      </c>
      <c r="AI162" s="4" cm="1">
        <f t="array" ref="AI162">IF(Table1[[#This Row],[com_mitigation]]="",0,IF(Table1[[#This Row],[com_undefined]:[com_undefined]]=1,0,Table1[[#This Row],[o_gef_funding]:[o_gef_funding]]/SUM(Table1[[#This Row],[com_ghg_inventory]:[com_support_needed_and_received]])))</f>
        <v>50000</v>
      </c>
      <c r="AJ162" s="4" cm="1">
        <f t="array" ref="AJ162">IF(Table1[[#This Row],[com_climate_change_impacts_and_adaptation]]="",0,IF(Table1[[#This Row],[com_undefined]:[com_undefined]]=1,0,Table1[[#This Row],[o_gef_funding]:[o_gef_funding]]/SUM(Table1[[#This Row],[com_ghg_inventory]:[com_support_needed_and_received]])))</f>
        <v>0</v>
      </c>
      <c r="AK162" s="4" cm="1">
        <f t="array" ref="AK162">IF(Table1[[#This Row],[com_support_needed_and_received]]="",0,IF(Table1[[#This Row],[com_undefined]:[com_undefined]]=1,0,Table1[[#This Row],[o_gef_funding]:[o_gef_funding]]/SUM(Table1[[#This Row],[com_ghg_inventory]:[com_support_needed_and_received]])))</f>
        <v>0</v>
      </c>
      <c r="AL162" s="4">
        <f>IF(Table1[[#This Row],[com_undefined]]=1,Table1[[#This Row],[o_gef_funding]],0)</f>
        <v>0</v>
      </c>
      <c r="AM162" s="4" cm="1">
        <f t="array" ref="AM162">IF(Table1[[#This Row],[com_ghg_inventory]]="",0,IF(Table1[[#This Row],[com_undefined]:[com_undefined]]=1,0,Table1[[#This Row],[o_co_financing]:[o_co_financing]]/SUM(Table1[[#This Row],[com_ghg_inventory]:[com_support_needed_and_received]])))</f>
        <v>0</v>
      </c>
      <c r="AN162" s="4" cm="1">
        <f t="array" ref="AN162">IF(Table1[[#This Row],[com_mitigation]]="",0,IF(Table1[[#This Row],[com_undefined]:[com_undefined]]=1,0,Table1[[#This Row],[o_co_financing]:[o_co_financing]]/SUM(Table1[[#This Row],[com_ghg_inventory]:[com_support_needed_and_received]])))</f>
        <v>1666.6666666666667</v>
      </c>
      <c r="AO162" s="4" cm="1">
        <f t="array" ref="AO162">IF(Table1[[#This Row],[com_climate_change_impacts_and_adaptation]]="",0,IF(Table1[[#This Row],[com_undefined]:[com_undefined]]=1,0,Table1[[#This Row],[o_co_financing]:[o_co_financing]]/SUM(Table1[[#This Row],[com_ghg_inventory]:[com_support_needed_and_received]])))</f>
        <v>0</v>
      </c>
      <c r="AP162" s="4" cm="1">
        <f t="array" ref="AP162">IF(Table1[[#This Row],[com_support_needed_and_received]]="",0,IF(Table1[[#This Row],[com_undefined]:[com_undefined]]=1,0,Table1[[#This Row],[o_co_financing]:[o_co_financing]]/SUM(Table1[[#This Row],[com_ghg_inventory]:[com_support_needed_and_received]])))</f>
        <v>0</v>
      </c>
      <c r="AQ162" s="4">
        <f>IF(Table1[[#This Row],[com_undefined]]=1,Table1[[#This Row],[o_co_financing]],0)</f>
        <v>0</v>
      </c>
      <c r="AR162" s="4" t="str">
        <f>IF(Table1[[#This Row],[o_gef_funding]]=SUM(Table1[[#This Row],[ghg_inventory_gef]:[undefined_gef]]),"Good", "Problem")</f>
        <v>Good</v>
      </c>
      <c r="AS162" s="4" t="str">
        <f>IF(Table1[[#This Row],[o_co_financing]]=SUM(Table1[[#This Row],[ghg_inventory_co_finance]:[undefined_co_finance]]),"Good", "Problem")</f>
        <v>Good</v>
      </c>
    </row>
    <row r="163" spans="1:45">
      <c r="A163" s="11">
        <v>20</v>
      </c>
      <c r="B163" t="s">
        <v>44</v>
      </c>
      <c r="C163" t="str">
        <f>VLOOKUP(Table1[[#This Row],[pif_id]], Table7[#All],2,FALSE)</f>
        <v>Europe</v>
      </c>
      <c r="D163" t="str">
        <f>VLOOKUP(Table1[[#This Row],[pif_id]], Table7[#All],3,FALSE)</f>
        <v>UNDP</v>
      </c>
      <c r="E163" t="str">
        <f>VLOOKUP(Table1[[#This Row],[pif_id]], Table7[#All],4,FALSE)</f>
        <v>2018</v>
      </c>
      <c r="F163" t="e">
        <f>VLOOKUP(Table1[[#This Row],[pif_id]], Table7[#All],5,FALSE)</f>
        <v>#REF!</v>
      </c>
      <c r="G163">
        <v>41</v>
      </c>
      <c r="H163" t="s">
        <v>339</v>
      </c>
      <c r="J163">
        <v>1</v>
      </c>
      <c r="M163" t="str">
        <f>IF(SUM(Table1[[#This Row],[c_ghg_inventory]:[c_support_needed_and_received]])=0,1,"")</f>
        <v/>
      </c>
      <c r="N163" s="6">
        <v>300000</v>
      </c>
      <c r="O163" s="6">
        <v>10000</v>
      </c>
      <c r="P163" s="6">
        <f>N163/SUM(Table1[[#This Row],[c_ghg_inventory]:[c_undefined]])</f>
        <v>300000</v>
      </c>
      <c r="Q163" s="6">
        <f>O163/SUM(Table1[[#This Row],[c_ghg_inventory]:[c_undefined]])</f>
        <v>10000</v>
      </c>
      <c r="R163">
        <v>160</v>
      </c>
      <c r="S163" t="s">
        <v>344</v>
      </c>
      <c r="U163">
        <v>1</v>
      </c>
      <c r="X163" s="4" t="str">
        <f>IF(SUM(Table1[[#This Row],[o_ghg_inventory ]:[o_support_needed_and_received]])=0,1,"")</f>
        <v/>
      </c>
      <c r="Y163" s="10">
        <v>50000</v>
      </c>
      <c r="Z163" s="10">
        <v>1666.6666666666667</v>
      </c>
      <c r="AA163" s="5">
        <f>Table1[[#This Row],[o_gef_funding]]/SUM(Table1[[#This Row],[o_ghg_inventory ]:[o_undefined]])</f>
        <v>50000</v>
      </c>
      <c r="AB163" s="5">
        <f>Table1[[#This Row],[o_co_financing]]/SUM(Table1[[#This Row],[o_ghg_inventory ]:[o_undefined]])</f>
        <v>1666.6666666666667</v>
      </c>
      <c r="AC163" s="4" t="str" cm="1">
        <f t="array" ref="AC163">IF(Table1[[#This Row],[o_ghg_inventory ]]="",IF(AND(Table1[[#This Row],[o_undefined]:[o_undefined]]=1,Table1[[#This Row],[c_ghg_inventory]]=1),1,""),1)</f>
        <v/>
      </c>
      <c r="AD163" s="4" cm="1">
        <f t="array" ref="AD163">IF(Table1[[#This Row],[o_mitigation ]]="",IF(AND(Table1[[#This Row],[o_undefined]:[o_undefined]]=1,Table1[[#This Row],[c_mitigation]]=1),1,""),1)</f>
        <v>1</v>
      </c>
      <c r="AE163" s="4" t="str" cm="1">
        <f t="array" ref="AE163">IF(Table1[[#This Row],[o_climate_change_impacts_and_adaptation ]]="",IF(AND(Table1[[#This Row],[o_undefined]:[o_undefined]]=1,Table1[[#This Row],[c_climate_change_impacts_and_adaptation]]=1),1,""),1)</f>
        <v/>
      </c>
      <c r="AF163" s="4" t="str" cm="1">
        <f t="array" ref="AF163">IF(Table1[[#This Row],[o_support_needed_and_received]]="",IF(AND(Table1[[#This Row],[o_undefined]:[o_undefined]]=1,Table1[[#This Row],[c_support_needed_and_received]]=1),1,""),1)</f>
        <v/>
      </c>
      <c r="AG163" s="4" t="str">
        <f>IF(SUM(Table1[[#This Row],[com_ghg_inventory]:[com_support_needed_and_received]])=0,1,"")</f>
        <v/>
      </c>
      <c r="AH163" s="4" cm="1">
        <f t="array" ref="AH163">IF(Table1[[#This Row],[com_ghg_inventory]]="",0,IF(Table1[[#This Row],[com_undefined]:[com_undefined]]=1,0,Table1[[#This Row],[o_gef_funding]:[o_gef_funding]]/SUM(Table1[[#This Row],[com_ghg_inventory]:[com_support_needed_and_received]])))</f>
        <v>0</v>
      </c>
      <c r="AI163" s="4" cm="1">
        <f t="array" ref="AI163">IF(Table1[[#This Row],[com_mitigation]]="",0,IF(Table1[[#This Row],[com_undefined]:[com_undefined]]=1,0,Table1[[#This Row],[o_gef_funding]:[o_gef_funding]]/SUM(Table1[[#This Row],[com_ghg_inventory]:[com_support_needed_and_received]])))</f>
        <v>50000</v>
      </c>
      <c r="AJ163" s="4" cm="1">
        <f t="array" ref="AJ163">IF(Table1[[#This Row],[com_climate_change_impacts_and_adaptation]]="",0,IF(Table1[[#This Row],[com_undefined]:[com_undefined]]=1,0,Table1[[#This Row],[o_gef_funding]:[o_gef_funding]]/SUM(Table1[[#This Row],[com_ghg_inventory]:[com_support_needed_and_received]])))</f>
        <v>0</v>
      </c>
      <c r="AK163" s="4" cm="1">
        <f t="array" ref="AK163">IF(Table1[[#This Row],[com_support_needed_and_received]]="",0,IF(Table1[[#This Row],[com_undefined]:[com_undefined]]=1,0,Table1[[#This Row],[o_gef_funding]:[o_gef_funding]]/SUM(Table1[[#This Row],[com_ghg_inventory]:[com_support_needed_and_received]])))</f>
        <v>0</v>
      </c>
      <c r="AL163" s="4">
        <f>IF(Table1[[#This Row],[com_undefined]]=1,Table1[[#This Row],[o_gef_funding]],0)</f>
        <v>0</v>
      </c>
      <c r="AM163" s="4" cm="1">
        <f t="array" ref="AM163">IF(Table1[[#This Row],[com_ghg_inventory]]="",0,IF(Table1[[#This Row],[com_undefined]:[com_undefined]]=1,0,Table1[[#This Row],[o_co_financing]:[o_co_financing]]/SUM(Table1[[#This Row],[com_ghg_inventory]:[com_support_needed_and_received]])))</f>
        <v>0</v>
      </c>
      <c r="AN163" s="4" cm="1">
        <f t="array" ref="AN163">IF(Table1[[#This Row],[com_mitigation]]="",0,IF(Table1[[#This Row],[com_undefined]:[com_undefined]]=1,0,Table1[[#This Row],[o_co_financing]:[o_co_financing]]/SUM(Table1[[#This Row],[com_ghg_inventory]:[com_support_needed_and_received]])))</f>
        <v>1666.6666666666667</v>
      </c>
      <c r="AO163" s="4" cm="1">
        <f t="array" ref="AO163">IF(Table1[[#This Row],[com_climate_change_impacts_and_adaptation]]="",0,IF(Table1[[#This Row],[com_undefined]:[com_undefined]]=1,0,Table1[[#This Row],[o_co_financing]:[o_co_financing]]/SUM(Table1[[#This Row],[com_ghg_inventory]:[com_support_needed_and_received]])))</f>
        <v>0</v>
      </c>
      <c r="AP163" s="4" cm="1">
        <f t="array" ref="AP163">IF(Table1[[#This Row],[com_support_needed_and_received]]="",0,IF(Table1[[#This Row],[com_undefined]:[com_undefined]]=1,0,Table1[[#This Row],[o_co_financing]:[o_co_financing]]/SUM(Table1[[#This Row],[com_ghg_inventory]:[com_support_needed_and_received]])))</f>
        <v>0</v>
      </c>
      <c r="AQ163" s="4">
        <f>IF(Table1[[#This Row],[com_undefined]]=1,Table1[[#This Row],[o_co_financing]],0)</f>
        <v>0</v>
      </c>
      <c r="AR163" s="4" t="str">
        <f>IF(Table1[[#This Row],[o_gef_funding]]=SUM(Table1[[#This Row],[ghg_inventory_gef]:[undefined_gef]]),"Good", "Problem")</f>
        <v>Good</v>
      </c>
      <c r="AS163" s="4" t="str">
        <f>IF(Table1[[#This Row],[o_co_financing]]=SUM(Table1[[#This Row],[ghg_inventory_co_finance]:[undefined_co_finance]]),"Good", "Problem")</f>
        <v>Good</v>
      </c>
    </row>
    <row r="164" spans="1:45">
      <c r="A164" s="11">
        <v>20</v>
      </c>
      <c r="B164" t="s">
        <v>44</v>
      </c>
      <c r="C164" t="str">
        <f>VLOOKUP(Table1[[#This Row],[pif_id]], Table7[#All],2,FALSE)</f>
        <v>Europe</v>
      </c>
      <c r="D164" t="str">
        <f>VLOOKUP(Table1[[#This Row],[pif_id]], Table7[#All],3,FALSE)</f>
        <v>UNDP</v>
      </c>
      <c r="E164" t="str">
        <f>VLOOKUP(Table1[[#This Row],[pif_id]], Table7[#All],4,FALSE)</f>
        <v>2018</v>
      </c>
      <c r="F164" t="e">
        <f>VLOOKUP(Table1[[#This Row],[pif_id]], Table7[#All],5,FALSE)</f>
        <v>#REF!</v>
      </c>
      <c r="G164">
        <v>41</v>
      </c>
      <c r="H164" t="s">
        <v>339</v>
      </c>
      <c r="J164">
        <v>1</v>
      </c>
      <c r="M164" t="str">
        <f>IF(SUM(Table1[[#This Row],[c_ghg_inventory]:[c_support_needed_and_received]])=0,1,"")</f>
        <v/>
      </c>
      <c r="N164" s="6">
        <v>300000</v>
      </c>
      <c r="O164" s="6">
        <v>10000</v>
      </c>
      <c r="P164" s="6">
        <f>N164/SUM(Table1[[#This Row],[c_ghg_inventory]:[c_undefined]])</f>
        <v>300000</v>
      </c>
      <c r="Q164" s="6">
        <f>O164/SUM(Table1[[#This Row],[c_ghg_inventory]:[c_undefined]])</f>
        <v>10000</v>
      </c>
      <c r="R164">
        <v>161</v>
      </c>
      <c r="S164" t="s">
        <v>345</v>
      </c>
      <c r="U164">
        <v>1</v>
      </c>
      <c r="X164" s="4" t="str">
        <f>IF(SUM(Table1[[#This Row],[o_ghg_inventory ]:[o_support_needed_and_received]])=0,1,"")</f>
        <v/>
      </c>
      <c r="Y164" s="10">
        <v>50000</v>
      </c>
      <c r="Z164" s="10">
        <v>1666.6666666666667</v>
      </c>
      <c r="AA164" s="5">
        <f>Table1[[#This Row],[o_gef_funding]]/SUM(Table1[[#This Row],[o_ghg_inventory ]:[o_undefined]])</f>
        <v>50000</v>
      </c>
      <c r="AB164" s="5">
        <f>Table1[[#This Row],[o_co_financing]]/SUM(Table1[[#This Row],[o_ghg_inventory ]:[o_undefined]])</f>
        <v>1666.6666666666667</v>
      </c>
      <c r="AC164" s="4" t="str" cm="1">
        <f t="array" ref="AC164">IF(Table1[[#This Row],[o_ghg_inventory ]]="",IF(AND(Table1[[#This Row],[o_undefined]:[o_undefined]]=1,Table1[[#This Row],[c_ghg_inventory]]=1),1,""),1)</f>
        <v/>
      </c>
      <c r="AD164" s="4" cm="1">
        <f t="array" ref="AD164">IF(Table1[[#This Row],[o_mitigation ]]="",IF(AND(Table1[[#This Row],[o_undefined]:[o_undefined]]=1,Table1[[#This Row],[c_mitigation]]=1),1,""),1)</f>
        <v>1</v>
      </c>
      <c r="AE164" s="4" t="str" cm="1">
        <f t="array" ref="AE164">IF(Table1[[#This Row],[o_climate_change_impacts_and_adaptation ]]="",IF(AND(Table1[[#This Row],[o_undefined]:[o_undefined]]=1,Table1[[#This Row],[c_climate_change_impacts_and_adaptation]]=1),1,""),1)</f>
        <v/>
      </c>
      <c r="AF164" s="4" t="str" cm="1">
        <f t="array" ref="AF164">IF(Table1[[#This Row],[o_support_needed_and_received]]="",IF(AND(Table1[[#This Row],[o_undefined]:[o_undefined]]=1,Table1[[#This Row],[c_support_needed_and_received]]=1),1,""),1)</f>
        <v/>
      </c>
      <c r="AG164" s="4" t="str">
        <f>IF(SUM(Table1[[#This Row],[com_ghg_inventory]:[com_support_needed_and_received]])=0,1,"")</f>
        <v/>
      </c>
      <c r="AH164" s="4" cm="1">
        <f t="array" ref="AH164">IF(Table1[[#This Row],[com_ghg_inventory]]="",0,IF(Table1[[#This Row],[com_undefined]:[com_undefined]]=1,0,Table1[[#This Row],[o_gef_funding]:[o_gef_funding]]/SUM(Table1[[#This Row],[com_ghg_inventory]:[com_support_needed_and_received]])))</f>
        <v>0</v>
      </c>
      <c r="AI164" s="4" cm="1">
        <f t="array" ref="AI164">IF(Table1[[#This Row],[com_mitigation]]="",0,IF(Table1[[#This Row],[com_undefined]:[com_undefined]]=1,0,Table1[[#This Row],[o_gef_funding]:[o_gef_funding]]/SUM(Table1[[#This Row],[com_ghg_inventory]:[com_support_needed_and_received]])))</f>
        <v>50000</v>
      </c>
      <c r="AJ164" s="4" cm="1">
        <f t="array" ref="AJ164">IF(Table1[[#This Row],[com_climate_change_impacts_and_adaptation]]="",0,IF(Table1[[#This Row],[com_undefined]:[com_undefined]]=1,0,Table1[[#This Row],[o_gef_funding]:[o_gef_funding]]/SUM(Table1[[#This Row],[com_ghg_inventory]:[com_support_needed_and_received]])))</f>
        <v>0</v>
      </c>
      <c r="AK164" s="4" cm="1">
        <f t="array" ref="AK164">IF(Table1[[#This Row],[com_support_needed_and_received]]="",0,IF(Table1[[#This Row],[com_undefined]:[com_undefined]]=1,0,Table1[[#This Row],[o_gef_funding]:[o_gef_funding]]/SUM(Table1[[#This Row],[com_ghg_inventory]:[com_support_needed_and_received]])))</f>
        <v>0</v>
      </c>
      <c r="AL164" s="4">
        <f>IF(Table1[[#This Row],[com_undefined]]=1,Table1[[#This Row],[o_gef_funding]],0)</f>
        <v>0</v>
      </c>
      <c r="AM164" s="4" cm="1">
        <f t="array" ref="AM164">IF(Table1[[#This Row],[com_ghg_inventory]]="",0,IF(Table1[[#This Row],[com_undefined]:[com_undefined]]=1,0,Table1[[#This Row],[o_co_financing]:[o_co_financing]]/SUM(Table1[[#This Row],[com_ghg_inventory]:[com_support_needed_and_received]])))</f>
        <v>0</v>
      </c>
      <c r="AN164" s="4" cm="1">
        <f t="array" ref="AN164">IF(Table1[[#This Row],[com_mitigation]]="",0,IF(Table1[[#This Row],[com_undefined]:[com_undefined]]=1,0,Table1[[#This Row],[o_co_financing]:[o_co_financing]]/SUM(Table1[[#This Row],[com_ghg_inventory]:[com_support_needed_and_received]])))</f>
        <v>1666.6666666666667</v>
      </c>
      <c r="AO164" s="4" cm="1">
        <f t="array" ref="AO164">IF(Table1[[#This Row],[com_climate_change_impacts_and_adaptation]]="",0,IF(Table1[[#This Row],[com_undefined]:[com_undefined]]=1,0,Table1[[#This Row],[o_co_financing]:[o_co_financing]]/SUM(Table1[[#This Row],[com_ghg_inventory]:[com_support_needed_and_received]])))</f>
        <v>0</v>
      </c>
      <c r="AP164" s="4" cm="1">
        <f t="array" ref="AP164">IF(Table1[[#This Row],[com_support_needed_and_received]]="",0,IF(Table1[[#This Row],[com_undefined]:[com_undefined]]=1,0,Table1[[#This Row],[o_co_financing]:[o_co_financing]]/SUM(Table1[[#This Row],[com_ghg_inventory]:[com_support_needed_and_received]])))</f>
        <v>0</v>
      </c>
      <c r="AQ164" s="4">
        <f>IF(Table1[[#This Row],[com_undefined]]=1,Table1[[#This Row],[o_co_financing]],0)</f>
        <v>0</v>
      </c>
      <c r="AR164" s="4" t="str">
        <f>IF(Table1[[#This Row],[o_gef_funding]]=SUM(Table1[[#This Row],[ghg_inventory_gef]:[undefined_gef]]),"Good", "Problem")</f>
        <v>Good</v>
      </c>
      <c r="AS164" s="4" t="str">
        <f>IF(Table1[[#This Row],[o_co_financing]]=SUM(Table1[[#This Row],[ghg_inventory_co_finance]:[undefined_co_finance]]),"Good", "Problem")</f>
        <v>Good</v>
      </c>
    </row>
    <row r="165" spans="1:45">
      <c r="A165" s="11">
        <v>20</v>
      </c>
      <c r="B165" t="s">
        <v>44</v>
      </c>
      <c r="C165" t="str">
        <f>VLOOKUP(Table1[[#This Row],[pif_id]], Table7[#All],2,FALSE)</f>
        <v>Europe</v>
      </c>
      <c r="D165" t="str">
        <f>VLOOKUP(Table1[[#This Row],[pif_id]], Table7[#All],3,FALSE)</f>
        <v>UNDP</v>
      </c>
      <c r="E165" t="str">
        <f>VLOOKUP(Table1[[#This Row],[pif_id]], Table7[#All],4,FALSE)</f>
        <v>2018</v>
      </c>
      <c r="F165" t="e">
        <f>VLOOKUP(Table1[[#This Row],[pif_id]], Table7[#All],5,FALSE)</f>
        <v>#REF!</v>
      </c>
      <c r="G165">
        <v>42</v>
      </c>
      <c r="H165" t="s">
        <v>346</v>
      </c>
      <c r="J165">
        <v>1</v>
      </c>
      <c r="K165">
        <v>1</v>
      </c>
      <c r="M165" t="str">
        <f>IF(SUM(Table1[[#This Row],[c_ghg_inventory]:[c_support_needed_and_received]])=0,1,"")</f>
        <v/>
      </c>
      <c r="N165" s="6">
        <v>400000</v>
      </c>
      <c r="O165" s="6">
        <v>10000</v>
      </c>
      <c r="P165" s="6">
        <f>N165/SUM(Table1[[#This Row],[c_ghg_inventory]:[c_undefined]])</f>
        <v>200000</v>
      </c>
      <c r="Q165" s="6">
        <f>O165/SUM(Table1[[#This Row],[c_ghg_inventory]:[c_undefined]])</f>
        <v>5000</v>
      </c>
      <c r="R165">
        <v>162</v>
      </c>
      <c r="S165" t="s">
        <v>347</v>
      </c>
      <c r="V165">
        <v>1</v>
      </c>
      <c r="X165" s="4" t="str">
        <f>IF(SUM(Table1[[#This Row],[o_ghg_inventory ]:[o_support_needed_and_received]])=0,1,"")</f>
        <v/>
      </c>
      <c r="Y165" s="10">
        <v>100000</v>
      </c>
      <c r="Z165" s="10">
        <v>2500</v>
      </c>
      <c r="AA165" s="5">
        <f>Table1[[#This Row],[o_gef_funding]]/SUM(Table1[[#This Row],[o_ghg_inventory ]:[o_undefined]])</f>
        <v>100000</v>
      </c>
      <c r="AB165" s="5">
        <f>Table1[[#This Row],[o_co_financing]]/SUM(Table1[[#This Row],[o_ghg_inventory ]:[o_undefined]])</f>
        <v>2500</v>
      </c>
      <c r="AC165" s="4" t="str" cm="1">
        <f t="array" ref="AC165">IF(Table1[[#This Row],[o_ghg_inventory ]]="",IF(AND(Table1[[#This Row],[o_undefined]:[o_undefined]]=1,Table1[[#This Row],[c_ghg_inventory]]=1),1,""),1)</f>
        <v/>
      </c>
      <c r="AD165" s="4" t="str" cm="1">
        <f t="array" ref="AD165">IF(Table1[[#This Row],[o_mitigation ]]="",IF(AND(Table1[[#This Row],[o_undefined]:[o_undefined]]=1,Table1[[#This Row],[c_mitigation]]=1),1,""),1)</f>
        <v/>
      </c>
      <c r="AE165" s="4" cm="1">
        <f t="array" ref="AE165">IF(Table1[[#This Row],[o_climate_change_impacts_and_adaptation ]]="",IF(AND(Table1[[#This Row],[o_undefined]:[o_undefined]]=1,Table1[[#This Row],[c_climate_change_impacts_and_adaptation]]=1),1,""),1)</f>
        <v>1</v>
      </c>
      <c r="AF165" s="4" t="str" cm="1">
        <f t="array" ref="AF165">IF(Table1[[#This Row],[o_support_needed_and_received]]="",IF(AND(Table1[[#This Row],[o_undefined]:[o_undefined]]=1,Table1[[#This Row],[c_support_needed_and_received]]=1),1,""),1)</f>
        <v/>
      </c>
      <c r="AG165" s="4" t="str">
        <f>IF(SUM(Table1[[#This Row],[com_ghg_inventory]:[com_support_needed_and_received]])=0,1,"")</f>
        <v/>
      </c>
      <c r="AH165" s="4" cm="1">
        <f t="array" ref="AH165">IF(Table1[[#This Row],[com_ghg_inventory]]="",0,IF(Table1[[#This Row],[com_undefined]:[com_undefined]]=1,0,Table1[[#This Row],[o_gef_funding]:[o_gef_funding]]/SUM(Table1[[#This Row],[com_ghg_inventory]:[com_support_needed_and_received]])))</f>
        <v>0</v>
      </c>
      <c r="AI165" s="4" cm="1">
        <f t="array" ref="AI165">IF(Table1[[#This Row],[com_mitigation]]="",0,IF(Table1[[#This Row],[com_undefined]:[com_undefined]]=1,0,Table1[[#This Row],[o_gef_funding]:[o_gef_funding]]/SUM(Table1[[#This Row],[com_ghg_inventory]:[com_support_needed_and_received]])))</f>
        <v>0</v>
      </c>
      <c r="AJ165" s="4" cm="1">
        <f t="array" ref="AJ165">IF(Table1[[#This Row],[com_climate_change_impacts_and_adaptation]]="",0,IF(Table1[[#This Row],[com_undefined]:[com_undefined]]=1,0,Table1[[#This Row],[o_gef_funding]:[o_gef_funding]]/SUM(Table1[[#This Row],[com_ghg_inventory]:[com_support_needed_and_received]])))</f>
        <v>100000</v>
      </c>
      <c r="AK165" s="4" cm="1">
        <f t="array" ref="AK165">IF(Table1[[#This Row],[com_support_needed_and_received]]="",0,IF(Table1[[#This Row],[com_undefined]:[com_undefined]]=1,0,Table1[[#This Row],[o_gef_funding]:[o_gef_funding]]/SUM(Table1[[#This Row],[com_ghg_inventory]:[com_support_needed_and_received]])))</f>
        <v>0</v>
      </c>
      <c r="AL165" s="4">
        <f>IF(Table1[[#This Row],[com_undefined]]=1,Table1[[#This Row],[o_gef_funding]],0)</f>
        <v>0</v>
      </c>
      <c r="AM165" s="4" cm="1">
        <f t="array" ref="AM165">IF(Table1[[#This Row],[com_ghg_inventory]]="",0,IF(Table1[[#This Row],[com_undefined]:[com_undefined]]=1,0,Table1[[#This Row],[o_co_financing]:[o_co_financing]]/SUM(Table1[[#This Row],[com_ghg_inventory]:[com_support_needed_and_received]])))</f>
        <v>0</v>
      </c>
      <c r="AN165" s="4" cm="1">
        <f t="array" ref="AN165">IF(Table1[[#This Row],[com_mitigation]]="",0,IF(Table1[[#This Row],[com_undefined]:[com_undefined]]=1,0,Table1[[#This Row],[o_co_financing]:[o_co_financing]]/SUM(Table1[[#This Row],[com_ghg_inventory]:[com_support_needed_and_received]])))</f>
        <v>0</v>
      </c>
      <c r="AO165" s="4" cm="1">
        <f t="array" ref="AO165">IF(Table1[[#This Row],[com_climate_change_impacts_and_adaptation]]="",0,IF(Table1[[#This Row],[com_undefined]:[com_undefined]]=1,0,Table1[[#This Row],[o_co_financing]:[o_co_financing]]/SUM(Table1[[#This Row],[com_ghg_inventory]:[com_support_needed_and_received]])))</f>
        <v>2500</v>
      </c>
      <c r="AP165" s="4" cm="1">
        <f t="array" ref="AP165">IF(Table1[[#This Row],[com_support_needed_and_received]]="",0,IF(Table1[[#This Row],[com_undefined]:[com_undefined]]=1,0,Table1[[#This Row],[o_co_financing]:[o_co_financing]]/SUM(Table1[[#This Row],[com_ghg_inventory]:[com_support_needed_and_received]])))</f>
        <v>0</v>
      </c>
      <c r="AQ165" s="4">
        <f>IF(Table1[[#This Row],[com_undefined]]=1,Table1[[#This Row],[o_co_financing]],0)</f>
        <v>0</v>
      </c>
      <c r="AR165" s="4" t="str">
        <f>IF(Table1[[#This Row],[o_gef_funding]]=SUM(Table1[[#This Row],[ghg_inventory_gef]:[undefined_gef]]),"Good", "Problem")</f>
        <v>Good</v>
      </c>
      <c r="AS165" s="4" t="str">
        <f>IF(Table1[[#This Row],[o_co_financing]]=SUM(Table1[[#This Row],[ghg_inventory_co_finance]:[undefined_co_finance]]),"Good", "Problem")</f>
        <v>Good</v>
      </c>
    </row>
    <row r="166" spans="1:45">
      <c r="A166" s="11">
        <v>20</v>
      </c>
      <c r="B166" t="s">
        <v>44</v>
      </c>
      <c r="C166" t="str">
        <f>VLOOKUP(Table1[[#This Row],[pif_id]], Table7[#All],2,FALSE)</f>
        <v>Europe</v>
      </c>
      <c r="D166" t="str">
        <f>VLOOKUP(Table1[[#This Row],[pif_id]], Table7[#All],3,FALSE)</f>
        <v>UNDP</v>
      </c>
      <c r="E166" t="str">
        <f>VLOOKUP(Table1[[#This Row],[pif_id]], Table7[#All],4,FALSE)</f>
        <v>2018</v>
      </c>
      <c r="F166" t="e">
        <f>VLOOKUP(Table1[[#This Row],[pif_id]], Table7[#All],5,FALSE)</f>
        <v>#REF!</v>
      </c>
      <c r="G166">
        <v>42</v>
      </c>
      <c r="H166" t="s">
        <v>346</v>
      </c>
      <c r="J166">
        <v>1</v>
      </c>
      <c r="K166">
        <v>1</v>
      </c>
      <c r="M166" t="str">
        <f>IF(SUM(Table1[[#This Row],[c_ghg_inventory]:[c_support_needed_and_received]])=0,1,"")</f>
        <v/>
      </c>
      <c r="N166" s="6">
        <v>400000</v>
      </c>
      <c r="O166" s="6">
        <v>10000</v>
      </c>
      <c r="P166" s="6">
        <f>N166/SUM(Table1[[#This Row],[c_ghg_inventory]:[c_undefined]])</f>
        <v>200000</v>
      </c>
      <c r="Q166" s="6">
        <f>O166/SUM(Table1[[#This Row],[c_ghg_inventory]:[c_undefined]])</f>
        <v>5000</v>
      </c>
      <c r="R166">
        <v>163</v>
      </c>
      <c r="S166" t="s">
        <v>348</v>
      </c>
      <c r="V166">
        <v>1</v>
      </c>
      <c r="W166">
        <v>1</v>
      </c>
      <c r="X166" s="4" t="str">
        <f>IF(SUM(Table1[[#This Row],[o_ghg_inventory ]:[o_support_needed_and_received]])=0,1,"")</f>
        <v/>
      </c>
      <c r="Y166" s="10">
        <v>100000</v>
      </c>
      <c r="Z166" s="10">
        <v>2500</v>
      </c>
      <c r="AA166" s="5">
        <f>Table1[[#This Row],[o_gef_funding]]/SUM(Table1[[#This Row],[o_ghg_inventory ]:[o_undefined]])</f>
        <v>50000</v>
      </c>
      <c r="AB166" s="5">
        <f>Table1[[#This Row],[o_co_financing]]/SUM(Table1[[#This Row],[o_ghg_inventory ]:[o_undefined]])</f>
        <v>1250</v>
      </c>
      <c r="AC166" s="4" t="str" cm="1">
        <f t="array" ref="AC166">IF(Table1[[#This Row],[o_ghg_inventory ]]="",IF(AND(Table1[[#This Row],[o_undefined]:[o_undefined]]=1,Table1[[#This Row],[c_ghg_inventory]]=1),1,""),1)</f>
        <v/>
      </c>
      <c r="AD166" s="4" t="str" cm="1">
        <f t="array" ref="AD166">IF(Table1[[#This Row],[o_mitigation ]]="",IF(AND(Table1[[#This Row],[o_undefined]:[o_undefined]]=1,Table1[[#This Row],[c_mitigation]]=1),1,""),1)</f>
        <v/>
      </c>
      <c r="AE166" s="4" cm="1">
        <f t="array" ref="AE166">IF(Table1[[#This Row],[o_climate_change_impacts_and_adaptation ]]="",IF(AND(Table1[[#This Row],[o_undefined]:[o_undefined]]=1,Table1[[#This Row],[c_climate_change_impacts_and_adaptation]]=1),1,""),1)</f>
        <v>1</v>
      </c>
      <c r="AF166" s="4" cm="1">
        <f t="array" ref="AF166">IF(Table1[[#This Row],[o_support_needed_and_received]]="",IF(AND(Table1[[#This Row],[o_undefined]:[o_undefined]]=1,Table1[[#This Row],[c_support_needed_and_received]]=1),1,""),1)</f>
        <v>1</v>
      </c>
      <c r="AG166" s="4" t="str">
        <f>IF(SUM(Table1[[#This Row],[com_ghg_inventory]:[com_support_needed_and_received]])=0,1,"")</f>
        <v/>
      </c>
      <c r="AH166" s="4" cm="1">
        <f t="array" ref="AH166">IF(Table1[[#This Row],[com_ghg_inventory]]="",0,IF(Table1[[#This Row],[com_undefined]:[com_undefined]]=1,0,Table1[[#This Row],[o_gef_funding]:[o_gef_funding]]/SUM(Table1[[#This Row],[com_ghg_inventory]:[com_support_needed_and_received]])))</f>
        <v>0</v>
      </c>
      <c r="AI166" s="4" cm="1">
        <f t="array" ref="AI166">IF(Table1[[#This Row],[com_mitigation]]="",0,IF(Table1[[#This Row],[com_undefined]:[com_undefined]]=1,0,Table1[[#This Row],[o_gef_funding]:[o_gef_funding]]/SUM(Table1[[#This Row],[com_ghg_inventory]:[com_support_needed_and_received]])))</f>
        <v>0</v>
      </c>
      <c r="AJ166" s="4" cm="1">
        <f t="array" ref="AJ166">IF(Table1[[#This Row],[com_climate_change_impacts_and_adaptation]]="",0,IF(Table1[[#This Row],[com_undefined]:[com_undefined]]=1,0,Table1[[#This Row],[o_gef_funding]:[o_gef_funding]]/SUM(Table1[[#This Row],[com_ghg_inventory]:[com_support_needed_and_received]])))</f>
        <v>50000</v>
      </c>
      <c r="AK166" s="4" cm="1">
        <f t="array" ref="AK166">IF(Table1[[#This Row],[com_support_needed_and_received]]="",0,IF(Table1[[#This Row],[com_undefined]:[com_undefined]]=1,0,Table1[[#This Row],[o_gef_funding]:[o_gef_funding]]/SUM(Table1[[#This Row],[com_ghg_inventory]:[com_support_needed_and_received]])))</f>
        <v>50000</v>
      </c>
      <c r="AL166" s="4">
        <f>IF(Table1[[#This Row],[com_undefined]]=1,Table1[[#This Row],[o_gef_funding]],0)</f>
        <v>0</v>
      </c>
      <c r="AM166" s="4" cm="1">
        <f t="array" ref="AM166">IF(Table1[[#This Row],[com_ghg_inventory]]="",0,IF(Table1[[#This Row],[com_undefined]:[com_undefined]]=1,0,Table1[[#This Row],[o_co_financing]:[o_co_financing]]/SUM(Table1[[#This Row],[com_ghg_inventory]:[com_support_needed_and_received]])))</f>
        <v>0</v>
      </c>
      <c r="AN166" s="4" cm="1">
        <f t="array" ref="AN166">IF(Table1[[#This Row],[com_mitigation]]="",0,IF(Table1[[#This Row],[com_undefined]:[com_undefined]]=1,0,Table1[[#This Row],[o_co_financing]:[o_co_financing]]/SUM(Table1[[#This Row],[com_ghg_inventory]:[com_support_needed_and_received]])))</f>
        <v>0</v>
      </c>
      <c r="AO166" s="4" cm="1">
        <f t="array" ref="AO166">IF(Table1[[#This Row],[com_climate_change_impacts_and_adaptation]]="",0,IF(Table1[[#This Row],[com_undefined]:[com_undefined]]=1,0,Table1[[#This Row],[o_co_financing]:[o_co_financing]]/SUM(Table1[[#This Row],[com_ghg_inventory]:[com_support_needed_and_received]])))</f>
        <v>1250</v>
      </c>
      <c r="AP166" s="4" cm="1">
        <f t="array" ref="AP166">IF(Table1[[#This Row],[com_support_needed_and_received]]="",0,IF(Table1[[#This Row],[com_undefined]:[com_undefined]]=1,0,Table1[[#This Row],[o_co_financing]:[o_co_financing]]/SUM(Table1[[#This Row],[com_ghg_inventory]:[com_support_needed_and_received]])))</f>
        <v>1250</v>
      </c>
      <c r="AQ166" s="4">
        <f>IF(Table1[[#This Row],[com_undefined]]=1,Table1[[#This Row],[o_co_financing]],0)</f>
        <v>0</v>
      </c>
      <c r="AR166" s="4" t="str">
        <f>IF(Table1[[#This Row],[o_gef_funding]]=SUM(Table1[[#This Row],[ghg_inventory_gef]:[undefined_gef]]),"Good", "Problem")</f>
        <v>Good</v>
      </c>
      <c r="AS166" s="4" t="str">
        <f>IF(Table1[[#This Row],[o_co_financing]]=SUM(Table1[[#This Row],[ghg_inventory_co_finance]:[undefined_co_finance]]),"Good", "Problem")</f>
        <v>Good</v>
      </c>
    </row>
    <row r="167" spans="1:45">
      <c r="A167" s="11">
        <v>20</v>
      </c>
      <c r="B167" t="s">
        <v>44</v>
      </c>
      <c r="C167" t="str">
        <f>VLOOKUP(Table1[[#This Row],[pif_id]], Table7[#All],2,FALSE)</f>
        <v>Europe</v>
      </c>
      <c r="D167" t="str">
        <f>VLOOKUP(Table1[[#This Row],[pif_id]], Table7[#All],3,FALSE)</f>
        <v>UNDP</v>
      </c>
      <c r="E167" t="str">
        <f>VLOOKUP(Table1[[#This Row],[pif_id]], Table7[#All],4,FALSE)</f>
        <v>2018</v>
      </c>
      <c r="F167" t="e">
        <f>VLOOKUP(Table1[[#This Row],[pif_id]], Table7[#All],5,FALSE)</f>
        <v>#REF!</v>
      </c>
      <c r="G167">
        <v>42</v>
      </c>
      <c r="H167" t="s">
        <v>346</v>
      </c>
      <c r="J167">
        <v>1</v>
      </c>
      <c r="K167">
        <v>1</v>
      </c>
      <c r="M167" t="str">
        <f>IF(SUM(Table1[[#This Row],[c_ghg_inventory]:[c_support_needed_and_received]])=0,1,"")</f>
        <v/>
      </c>
      <c r="N167" s="6">
        <v>400000</v>
      </c>
      <c r="O167" s="6">
        <v>10000</v>
      </c>
      <c r="P167" s="6">
        <f>N167/SUM(Table1[[#This Row],[c_ghg_inventory]:[c_undefined]])</f>
        <v>200000</v>
      </c>
      <c r="Q167" s="6">
        <f>O167/SUM(Table1[[#This Row],[c_ghg_inventory]:[c_undefined]])</f>
        <v>5000</v>
      </c>
      <c r="R167">
        <v>164</v>
      </c>
      <c r="S167" t="s">
        <v>349</v>
      </c>
      <c r="V167">
        <v>1</v>
      </c>
      <c r="X167" s="4" t="str">
        <f>IF(SUM(Table1[[#This Row],[o_ghg_inventory ]:[o_support_needed_and_received]])=0,1,"")</f>
        <v/>
      </c>
      <c r="Y167" s="10">
        <v>100000</v>
      </c>
      <c r="Z167" s="10">
        <v>2500</v>
      </c>
      <c r="AA167" s="5">
        <f>Table1[[#This Row],[o_gef_funding]]/SUM(Table1[[#This Row],[o_ghg_inventory ]:[o_undefined]])</f>
        <v>100000</v>
      </c>
      <c r="AB167" s="5">
        <f>Table1[[#This Row],[o_co_financing]]/SUM(Table1[[#This Row],[o_ghg_inventory ]:[o_undefined]])</f>
        <v>2500</v>
      </c>
      <c r="AC167" s="4" t="str" cm="1">
        <f t="array" ref="AC167">IF(Table1[[#This Row],[o_ghg_inventory ]]="",IF(AND(Table1[[#This Row],[o_undefined]:[o_undefined]]=1,Table1[[#This Row],[c_ghg_inventory]]=1),1,""),1)</f>
        <v/>
      </c>
      <c r="AD167" s="4" t="str" cm="1">
        <f t="array" ref="AD167">IF(Table1[[#This Row],[o_mitigation ]]="",IF(AND(Table1[[#This Row],[o_undefined]:[o_undefined]]=1,Table1[[#This Row],[c_mitigation]]=1),1,""),1)</f>
        <v/>
      </c>
      <c r="AE167" s="4" cm="1">
        <f t="array" ref="AE167">IF(Table1[[#This Row],[o_climate_change_impacts_and_adaptation ]]="",IF(AND(Table1[[#This Row],[o_undefined]:[o_undefined]]=1,Table1[[#This Row],[c_climate_change_impacts_and_adaptation]]=1),1,""),1)</f>
        <v>1</v>
      </c>
      <c r="AF167" s="4" t="str" cm="1">
        <f t="array" ref="AF167">IF(Table1[[#This Row],[o_support_needed_and_received]]="",IF(AND(Table1[[#This Row],[o_undefined]:[o_undefined]]=1,Table1[[#This Row],[c_support_needed_and_received]]=1),1,""),1)</f>
        <v/>
      </c>
      <c r="AG167" s="4" t="str">
        <f>IF(SUM(Table1[[#This Row],[com_ghg_inventory]:[com_support_needed_and_received]])=0,1,"")</f>
        <v/>
      </c>
      <c r="AH167" s="4" cm="1">
        <f t="array" ref="AH167">IF(Table1[[#This Row],[com_ghg_inventory]]="",0,IF(Table1[[#This Row],[com_undefined]:[com_undefined]]=1,0,Table1[[#This Row],[o_gef_funding]:[o_gef_funding]]/SUM(Table1[[#This Row],[com_ghg_inventory]:[com_support_needed_and_received]])))</f>
        <v>0</v>
      </c>
      <c r="AI167" s="4" cm="1">
        <f t="array" ref="AI167">IF(Table1[[#This Row],[com_mitigation]]="",0,IF(Table1[[#This Row],[com_undefined]:[com_undefined]]=1,0,Table1[[#This Row],[o_gef_funding]:[o_gef_funding]]/SUM(Table1[[#This Row],[com_ghg_inventory]:[com_support_needed_and_received]])))</f>
        <v>0</v>
      </c>
      <c r="AJ167" s="4" cm="1">
        <f t="array" ref="AJ167">IF(Table1[[#This Row],[com_climate_change_impacts_and_adaptation]]="",0,IF(Table1[[#This Row],[com_undefined]:[com_undefined]]=1,0,Table1[[#This Row],[o_gef_funding]:[o_gef_funding]]/SUM(Table1[[#This Row],[com_ghg_inventory]:[com_support_needed_and_received]])))</f>
        <v>100000</v>
      </c>
      <c r="AK167" s="4" cm="1">
        <f t="array" ref="AK167">IF(Table1[[#This Row],[com_support_needed_and_received]]="",0,IF(Table1[[#This Row],[com_undefined]:[com_undefined]]=1,0,Table1[[#This Row],[o_gef_funding]:[o_gef_funding]]/SUM(Table1[[#This Row],[com_ghg_inventory]:[com_support_needed_and_received]])))</f>
        <v>0</v>
      </c>
      <c r="AL167" s="4">
        <f>IF(Table1[[#This Row],[com_undefined]]=1,Table1[[#This Row],[o_gef_funding]],0)</f>
        <v>0</v>
      </c>
      <c r="AM167" s="4" cm="1">
        <f t="array" ref="AM167">IF(Table1[[#This Row],[com_ghg_inventory]]="",0,IF(Table1[[#This Row],[com_undefined]:[com_undefined]]=1,0,Table1[[#This Row],[o_co_financing]:[o_co_financing]]/SUM(Table1[[#This Row],[com_ghg_inventory]:[com_support_needed_and_received]])))</f>
        <v>0</v>
      </c>
      <c r="AN167" s="4" cm="1">
        <f t="array" ref="AN167">IF(Table1[[#This Row],[com_mitigation]]="",0,IF(Table1[[#This Row],[com_undefined]:[com_undefined]]=1,0,Table1[[#This Row],[o_co_financing]:[o_co_financing]]/SUM(Table1[[#This Row],[com_ghg_inventory]:[com_support_needed_and_received]])))</f>
        <v>0</v>
      </c>
      <c r="AO167" s="4" cm="1">
        <f t="array" ref="AO167">IF(Table1[[#This Row],[com_climate_change_impacts_and_adaptation]]="",0,IF(Table1[[#This Row],[com_undefined]:[com_undefined]]=1,0,Table1[[#This Row],[o_co_financing]:[o_co_financing]]/SUM(Table1[[#This Row],[com_ghg_inventory]:[com_support_needed_and_received]])))</f>
        <v>2500</v>
      </c>
      <c r="AP167" s="4" cm="1">
        <f t="array" ref="AP167">IF(Table1[[#This Row],[com_support_needed_and_received]]="",0,IF(Table1[[#This Row],[com_undefined]:[com_undefined]]=1,0,Table1[[#This Row],[o_co_financing]:[o_co_financing]]/SUM(Table1[[#This Row],[com_ghg_inventory]:[com_support_needed_and_received]])))</f>
        <v>0</v>
      </c>
      <c r="AQ167" s="4">
        <f>IF(Table1[[#This Row],[com_undefined]]=1,Table1[[#This Row],[o_co_financing]],0)</f>
        <v>0</v>
      </c>
      <c r="AR167" s="4" t="str">
        <f>IF(Table1[[#This Row],[o_gef_funding]]=SUM(Table1[[#This Row],[ghg_inventory_gef]:[undefined_gef]]),"Good", "Problem")</f>
        <v>Good</v>
      </c>
      <c r="AS167" s="4" t="str">
        <f>IF(Table1[[#This Row],[o_co_financing]]=SUM(Table1[[#This Row],[ghg_inventory_co_finance]:[undefined_co_finance]]),"Good", "Problem")</f>
        <v>Good</v>
      </c>
    </row>
    <row r="168" spans="1:45">
      <c r="A168" s="11">
        <v>20</v>
      </c>
      <c r="B168" t="s">
        <v>44</v>
      </c>
      <c r="C168" t="str">
        <f>VLOOKUP(Table1[[#This Row],[pif_id]], Table7[#All],2,FALSE)</f>
        <v>Europe</v>
      </c>
      <c r="D168" t="str">
        <f>VLOOKUP(Table1[[#This Row],[pif_id]], Table7[#All],3,FALSE)</f>
        <v>UNDP</v>
      </c>
      <c r="E168" t="str">
        <f>VLOOKUP(Table1[[#This Row],[pif_id]], Table7[#All],4,FALSE)</f>
        <v>2018</v>
      </c>
      <c r="F168" t="e">
        <f>VLOOKUP(Table1[[#This Row],[pif_id]], Table7[#All],5,FALSE)</f>
        <v>#REF!</v>
      </c>
      <c r="G168">
        <v>42</v>
      </c>
      <c r="H168" t="s">
        <v>346</v>
      </c>
      <c r="J168">
        <v>1</v>
      </c>
      <c r="K168">
        <v>1</v>
      </c>
      <c r="M168" t="str">
        <f>IF(SUM(Table1[[#This Row],[c_ghg_inventory]:[c_support_needed_and_received]])=0,1,"")</f>
        <v/>
      </c>
      <c r="N168" s="6">
        <v>400000</v>
      </c>
      <c r="O168" s="6">
        <v>10000</v>
      </c>
      <c r="P168" s="6">
        <f>N168/SUM(Table1[[#This Row],[c_ghg_inventory]:[c_undefined]])</f>
        <v>200000</v>
      </c>
      <c r="Q168" s="6">
        <f>O168/SUM(Table1[[#This Row],[c_ghg_inventory]:[c_undefined]])</f>
        <v>5000</v>
      </c>
      <c r="R168">
        <v>165</v>
      </c>
      <c r="S168" t="s">
        <v>350</v>
      </c>
      <c r="V168">
        <v>1</v>
      </c>
      <c r="X168" s="4" t="str">
        <f>IF(SUM(Table1[[#This Row],[o_ghg_inventory ]:[o_support_needed_and_received]])=0,1,"")</f>
        <v/>
      </c>
      <c r="Y168" s="10">
        <v>100000</v>
      </c>
      <c r="Z168" s="10">
        <v>2500</v>
      </c>
      <c r="AA168" s="5">
        <f>Table1[[#This Row],[o_gef_funding]]/SUM(Table1[[#This Row],[o_ghg_inventory ]:[o_undefined]])</f>
        <v>100000</v>
      </c>
      <c r="AB168" s="5">
        <f>Table1[[#This Row],[o_co_financing]]/SUM(Table1[[#This Row],[o_ghg_inventory ]:[o_undefined]])</f>
        <v>2500</v>
      </c>
      <c r="AC168" s="4" t="str" cm="1">
        <f t="array" ref="AC168">IF(Table1[[#This Row],[o_ghg_inventory ]]="",IF(AND(Table1[[#This Row],[o_undefined]:[o_undefined]]=1,Table1[[#This Row],[c_ghg_inventory]]=1),1,""),1)</f>
        <v/>
      </c>
      <c r="AD168" s="4" t="str" cm="1">
        <f t="array" ref="AD168">IF(Table1[[#This Row],[o_mitigation ]]="",IF(AND(Table1[[#This Row],[o_undefined]:[o_undefined]]=1,Table1[[#This Row],[c_mitigation]]=1),1,""),1)</f>
        <v/>
      </c>
      <c r="AE168" s="4" cm="1">
        <f t="array" ref="AE168">IF(Table1[[#This Row],[o_climate_change_impacts_and_adaptation ]]="",IF(AND(Table1[[#This Row],[o_undefined]:[o_undefined]]=1,Table1[[#This Row],[c_climate_change_impacts_and_adaptation]]=1),1,""),1)</f>
        <v>1</v>
      </c>
      <c r="AF168" s="4" t="str" cm="1">
        <f t="array" ref="AF168">IF(Table1[[#This Row],[o_support_needed_and_received]]="",IF(AND(Table1[[#This Row],[o_undefined]:[o_undefined]]=1,Table1[[#This Row],[c_support_needed_and_received]]=1),1,""),1)</f>
        <v/>
      </c>
      <c r="AG168" s="4" t="str">
        <f>IF(SUM(Table1[[#This Row],[com_ghg_inventory]:[com_support_needed_and_received]])=0,1,"")</f>
        <v/>
      </c>
      <c r="AH168" s="4" cm="1">
        <f t="array" ref="AH168">IF(Table1[[#This Row],[com_ghg_inventory]]="",0,IF(Table1[[#This Row],[com_undefined]:[com_undefined]]=1,0,Table1[[#This Row],[o_gef_funding]:[o_gef_funding]]/SUM(Table1[[#This Row],[com_ghg_inventory]:[com_support_needed_and_received]])))</f>
        <v>0</v>
      </c>
      <c r="AI168" s="4" cm="1">
        <f t="array" ref="AI168">IF(Table1[[#This Row],[com_mitigation]]="",0,IF(Table1[[#This Row],[com_undefined]:[com_undefined]]=1,0,Table1[[#This Row],[o_gef_funding]:[o_gef_funding]]/SUM(Table1[[#This Row],[com_ghg_inventory]:[com_support_needed_and_received]])))</f>
        <v>0</v>
      </c>
      <c r="AJ168" s="4" cm="1">
        <f t="array" ref="AJ168">IF(Table1[[#This Row],[com_climate_change_impacts_and_adaptation]]="",0,IF(Table1[[#This Row],[com_undefined]:[com_undefined]]=1,0,Table1[[#This Row],[o_gef_funding]:[o_gef_funding]]/SUM(Table1[[#This Row],[com_ghg_inventory]:[com_support_needed_and_received]])))</f>
        <v>100000</v>
      </c>
      <c r="AK168" s="4" cm="1">
        <f t="array" ref="AK168">IF(Table1[[#This Row],[com_support_needed_and_received]]="",0,IF(Table1[[#This Row],[com_undefined]:[com_undefined]]=1,0,Table1[[#This Row],[o_gef_funding]:[o_gef_funding]]/SUM(Table1[[#This Row],[com_ghg_inventory]:[com_support_needed_and_received]])))</f>
        <v>0</v>
      </c>
      <c r="AL168" s="4">
        <f>IF(Table1[[#This Row],[com_undefined]]=1,Table1[[#This Row],[o_gef_funding]],0)</f>
        <v>0</v>
      </c>
      <c r="AM168" s="4" cm="1">
        <f t="array" ref="AM168">IF(Table1[[#This Row],[com_ghg_inventory]]="",0,IF(Table1[[#This Row],[com_undefined]:[com_undefined]]=1,0,Table1[[#This Row],[o_co_financing]:[o_co_financing]]/SUM(Table1[[#This Row],[com_ghg_inventory]:[com_support_needed_and_received]])))</f>
        <v>0</v>
      </c>
      <c r="AN168" s="4" cm="1">
        <f t="array" ref="AN168">IF(Table1[[#This Row],[com_mitigation]]="",0,IF(Table1[[#This Row],[com_undefined]:[com_undefined]]=1,0,Table1[[#This Row],[o_co_financing]:[o_co_financing]]/SUM(Table1[[#This Row],[com_ghg_inventory]:[com_support_needed_and_received]])))</f>
        <v>0</v>
      </c>
      <c r="AO168" s="4" cm="1">
        <f t="array" ref="AO168">IF(Table1[[#This Row],[com_climate_change_impacts_and_adaptation]]="",0,IF(Table1[[#This Row],[com_undefined]:[com_undefined]]=1,0,Table1[[#This Row],[o_co_financing]:[o_co_financing]]/SUM(Table1[[#This Row],[com_ghg_inventory]:[com_support_needed_and_received]])))</f>
        <v>2500</v>
      </c>
      <c r="AP168" s="4" cm="1">
        <f t="array" ref="AP168">IF(Table1[[#This Row],[com_support_needed_and_received]]="",0,IF(Table1[[#This Row],[com_undefined]:[com_undefined]]=1,0,Table1[[#This Row],[o_co_financing]:[o_co_financing]]/SUM(Table1[[#This Row],[com_ghg_inventory]:[com_support_needed_and_received]])))</f>
        <v>0</v>
      </c>
      <c r="AQ168" s="4">
        <f>IF(Table1[[#This Row],[com_undefined]]=1,Table1[[#This Row],[o_co_financing]],0)</f>
        <v>0</v>
      </c>
      <c r="AR168" s="4" t="str">
        <f>IF(Table1[[#This Row],[o_gef_funding]]=SUM(Table1[[#This Row],[ghg_inventory_gef]:[undefined_gef]]),"Good", "Problem")</f>
        <v>Good</v>
      </c>
      <c r="AS168" s="4" t="str">
        <f>IF(Table1[[#This Row],[o_co_financing]]=SUM(Table1[[#This Row],[ghg_inventory_co_finance]:[undefined_co_finance]]),"Good", "Problem")</f>
        <v>Good</v>
      </c>
    </row>
    <row r="169" spans="1:45">
      <c r="A169" s="11">
        <v>20</v>
      </c>
      <c r="B169" t="s">
        <v>44</v>
      </c>
      <c r="C169" t="str">
        <f>VLOOKUP(Table1[[#This Row],[pif_id]], Table7[#All],2,FALSE)</f>
        <v>Europe</v>
      </c>
      <c r="D169" t="str">
        <f>VLOOKUP(Table1[[#This Row],[pif_id]], Table7[#All],3,FALSE)</f>
        <v>UNDP</v>
      </c>
      <c r="E169" t="str">
        <f>VLOOKUP(Table1[[#This Row],[pif_id]], Table7[#All],4,FALSE)</f>
        <v>2018</v>
      </c>
      <c r="F169" t="e">
        <f>VLOOKUP(Table1[[#This Row],[pif_id]], Table7[#All],5,FALSE)</f>
        <v>#REF!</v>
      </c>
      <c r="G169">
        <v>43</v>
      </c>
      <c r="H169" t="s">
        <v>351</v>
      </c>
      <c r="I169">
        <v>1</v>
      </c>
      <c r="J169">
        <v>1</v>
      </c>
      <c r="M169" t="str">
        <f>IF(SUM(Table1[[#This Row],[c_ghg_inventory]:[c_support_needed_and_received]])=0,1,"")</f>
        <v/>
      </c>
      <c r="N169" s="6">
        <v>300000</v>
      </c>
      <c r="O169" s="6">
        <v>12000</v>
      </c>
      <c r="P169" s="6">
        <f>N169/SUM(Table1[[#This Row],[c_ghg_inventory]:[c_undefined]])</f>
        <v>150000</v>
      </c>
      <c r="Q169" s="6">
        <f>O169/SUM(Table1[[#This Row],[c_ghg_inventory]:[c_undefined]])</f>
        <v>6000</v>
      </c>
      <c r="R169">
        <v>166</v>
      </c>
      <c r="S169" t="s">
        <v>352</v>
      </c>
      <c r="U169">
        <v>1</v>
      </c>
      <c r="X169" s="4" t="str">
        <f>IF(SUM(Table1[[#This Row],[o_ghg_inventory ]:[o_support_needed_and_received]])=0,1,"")</f>
        <v/>
      </c>
      <c r="Y169" s="10">
        <v>42857.142857142855</v>
      </c>
      <c r="Z169" s="10">
        <v>1714.2857142857142</v>
      </c>
      <c r="AA169" s="5">
        <f>Table1[[#This Row],[o_gef_funding]]/SUM(Table1[[#This Row],[o_ghg_inventory ]:[o_undefined]])</f>
        <v>42857.142857142855</v>
      </c>
      <c r="AB169" s="5">
        <f>Table1[[#This Row],[o_co_financing]]/SUM(Table1[[#This Row],[o_ghg_inventory ]:[o_undefined]])</f>
        <v>1714.2857142857142</v>
      </c>
      <c r="AC169" s="4" t="str" cm="1">
        <f t="array" ref="AC169">IF(Table1[[#This Row],[o_ghg_inventory ]]="",IF(AND(Table1[[#This Row],[o_undefined]:[o_undefined]]=1,Table1[[#This Row],[c_ghg_inventory]]=1),1,""),1)</f>
        <v/>
      </c>
      <c r="AD169" s="4" cm="1">
        <f t="array" ref="AD169">IF(Table1[[#This Row],[o_mitigation ]]="",IF(AND(Table1[[#This Row],[o_undefined]:[o_undefined]]=1,Table1[[#This Row],[c_mitigation]]=1),1,""),1)</f>
        <v>1</v>
      </c>
      <c r="AE169" s="4" t="str" cm="1">
        <f t="array" ref="AE169">IF(Table1[[#This Row],[o_climate_change_impacts_and_adaptation ]]="",IF(AND(Table1[[#This Row],[o_undefined]:[o_undefined]]=1,Table1[[#This Row],[c_climate_change_impacts_and_adaptation]]=1),1,""),1)</f>
        <v/>
      </c>
      <c r="AF169" s="4" t="str" cm="1">
        <f t="array" ref="AF169">IF(Table1[[#This Row],[o_support_needed_and_received]]="",IF(AND(Table1[[#This Row],[o_undefined]:[o_undefined]]=1,Table1[[#This Row],[c_support_needed_and_received]]=1),1,""),1)</f>
        <v/>
      </c>
      <c r="AG169" s="4" t="str">
        <f>IF(SUM(Table1[[#This Row],[com_ghg_inventory]:[com_support_needed_and_received]])=0,1,"")</f>
        <v/>
      </c>
      <c r="AH169" s="4" cm="1">
        <f t="array" ref="AH169">IF(Table1[[#This Row],[com_ghg_inventory]]="",0,IF(Table1[[#This Row],[com_undefined]:[com_undefined]]=1,0,Table1[[#This Row],[o_gef_funding]:[o_gef_funding]]/SUM(Table1[[#This Row],[com_ghg_inventory]:[com_support_needed_and_received]])))</f>
        <v>0</v>
      </c>
      <c r="AI169" s="4" cm="1">
        <f t="array" ref="AI169">IF(Table1[[#This Row],[com_mitigation]]="",0,IF(Table1[[#This Row],[com_undefined]:[com_undefined]]=1,0,Table1[[#This Row],[o_gef_funding]:[o_gef_funding]]/SUM(Table1[[#This Row],[com_ghg_inventory]:[com_support_needed_and_received]])))</f>
        <v>42857.142857142855</v>
      </c>
      <c r="AJ169" s="4" cm="1">
        <f t="array" ref="AJ169">IF(Table1[[#This Row],[com_climate_change_impacts_and_adaptation]]="",0,IF(Table1[[#This Row],[com_undefined]:[com_undefined]]=1,0,Table1[[#This Row],[o_gef_funding]:[o_gef_funding]]/SUM(Table1[[#This Row],[com_ghg_inventory]:[com_support_needed_and_received]])))</f>
        <v>0</v>
      </c>
      <c r="AK169" s="4" cm="1">
        <f t="array" ref="AK169">IF(Table1[[#This Row],[com_support_needed_and_received]]="",0,IF(Table1[[#This Row],[com_undefined]:[com_undefined]]=1,0,Table1[[#This Row],[o_gef_funding]:[o_gef_funding]]/SUM(Table1[[#This Row],[com_ghg_inventory]:[com_support_needed_and_received]])))</f>
        <v>0</v>
      </c>
      <c r="AL169" s="4">
        <f>IF(Table1[[#This Row],[com_undefined]]=1,Table1[[#This Row],[o_gef_funding]],0)</f>
        <v>0</v>
      </c>
      <c r="AM169" s="4" cm="1">
        <f t="array" ref="AM169">IF(Table1[[#This Row],[com_ghg_inventory]]="",0,IF(Table1[[#This Row],[com_undefined]:[com_undefined]]=1,0,Table1[[#This Row],[o_co_financing]:[o_co_financing]]/SUM(Table1[[#This Row],[com_ghg_inventory]:[com_support_needed_and_received]])))</f>
        <v>0</v>
      </c>
      <c r="AN169" s="4" cm="1">
        <f t="array" ref="AN169">IF(Table1[[#This Row],[com_mitigation]]="",0,IF(Table1[[#This Row],[com_undefined]:[com_undefined]]=1,0,Table1[[#This Row],[o_co_financing]:[o_co_financing]]/SUM(Table1[[#This Row],[com_ghg_inventory]:[com_support_needed_and_received]])))</f>
        <v>1714.2857142857142</v>
      </c>
      <c r="AO169" s="4" cm="1">
        <f t="array" ref="AO169">IF(Table1[[#This Row],[com_climate_change_impacts_and_adaptation]]="",0,IF(Table1[[#This Row],[com_undefined]:[com_undefined]]=1,0,Table1[[#This Row],[o_co_financing]:[o_co_financing]]/SUM(Table1[[#This Row],[com_ghg_inventory]:[com_support_needed_and_received]])))</f>
        <v>0</v>
      </c>
      <c r="AP169" s="4" cm="1">
        <f t="array" ref="AP169">IF(Table1[[#This Row],[com_support_needed_and_received]]="",0,IF(Table1[[#This Row],[com_undefined]:[com_undefined]]=1,0,Table1[[#This Row],[o_co_financing]:[o_co_financing]]/SUM(Table1[[#This Row],[com_ghg_inventory]:[com_support_needed_and_received]])))</f>
        <v>0</v>
      </c>
      <c r="AQ169" s="4">
        <f>IF(Table1[[#This Row],[com_undefined]]=1,Table1[[#This Row],[o_co_financing]],0)</f>
        <v>0</v>
      </c>
      <c r="AR169" s="4" t="str">
        <f>IF(Table1[[#This Row],[o_gef_funding]]=SUM(Table1[[#This Row],[ghg_inventory_gef]:[undefined_gef]]),"Good", "Problem")</f>
        <v>Good</v>
      </c>
      <c r="AS169" s="4" t="str">
        <f>IF(Table1[[#This Row],[o_co_financing]]=SUM(Table1[[#This Row],[ghg_inventory_co_finance]:[undefined_co_finance]]),"Good", "Problem")</f>
        <v>Good</v>
      </c>
    </row>
    <row r="170" spans="1:45">
      <c r="A170" s="11">
        <v>20</v>
      </c>
      <c r="B170" t="s">
        <v>44</v>
      </c>
      <c r="C170" t="str">
        <f>VLOOKUP(Table1[[#This Row],[pif_id]], Table7[#All],2,FALSE)</f>
        <v>Europe</v>
      </c>
      <c r="D170" t="str">
        <f>VLOOKUP(Table1[[#This Row],[pif_id]], Table7[#All],3,FALSE)</f>
        <v>UNDP</v>
      </c>
      <c r="E170" t="str">
        <f>VLOOKUP(Table1[[#This Row],[pif_id]], Table7[#All],4,FALSE)</f>
        <v>2018</v>
      </c>
      <c r="F170" t="e">
        <f>VLOOKUP(Table1[[#This Row],[pif_id]], Table7[#All],5,FALSE)</f>
        <v>#REF!</v>
      </c>
      <c r="G170">
        <v>43</v>
      </c>
      <c r="H170" t="s">
        <v>351</v>
      </c>
      <c r="I170">
        <v>1</v>
      </c>
      <c r="J170">
        <v>1</v>
      </c>
      <c r="M170" t="str">
        <f>IF(SUM(Table1[[#This Row],[c_ghg_inventory]:[c_support_needed_and_received]])=0,1,"")</f>
        <v/>
      </c>
      <c r="N170" s="6">
        <v>300000</v>
      </c>
      <c r="O170" s="6">
        <v>12000</v>
      </c>
      <c r="P170" s="6">
        <f>N170/SUM(Table1[[#This Row],[c_ghg_inventory]:[c_undefined]])</f>
        <v>150000</v>
      </c>
      <c r="Q170" s="6">
        <f>O170/SUM(Table1[[#This Row],[c_ghg_inventory]:[c_undefined]])</f>
        <v>6000</v>
      </c>
      <c r="R170">
        <v>167</v>
      </c>
      <c r="S170" t="s">
        <v>353</v>
      </c>
      <c r="W170">
        <v>1</v>
      </c>
      <c r="X170" s="4" t="str">
        <f>IF(SUM(Table1[[#This Row],[o_ghg_inventory ]:[o_support_needed_and_received]])=0,1,"")</f>
        <v/>
      </c>
      <c r="Y170" s="10">
        <v>42857.142857142855</v>
      </c>
      <c r="Z170" s="10">
        <v>1714.2857142857142</v>
      </c>
      <c r="AA170" s="5">
        <f>Table1[[#This Row],[o_gef_funding]]/SUM(Table1[[#This Row],[o_ghg_inventory ]:[o_undefined]])</f>
        <v>42857.142857142855</v>
      </c>
      <c r="AB170" s="5">
        <f>Table1[[#This Row],[o_co_financing]]/SUM(Table1[[#This Row],[o_ghg_inventory ]:[o_undefined]])</f>
        <v>1714.2857142857142</v>
      </c>
      <c r="AC170" s="4" t="str" cm="1">
        <f t="array" ref="AC170">IF(Table1[[#This Row],[o_ghg_inventory ]]="",IF(AND(Table1[[#This Row],[o_undefined]:[o_undefined]]=1,Table1[[#This Row],[c_ghg_inventory]]=1),1,""),1)</f>
        <v/>
      </c>
      <c r="AD170" s="4" t="str" cm="1">
        <f t="array" ref="AD170">IF(Table1[[#This Row],[o_mitigation ]]="",IF(AND(Table1[[#This Row],[o_undefined]:[o_undefined]]=1,Table1[[#This Row],[c_mitigation]]=1),1,""),1)</f>
        <v/>
      </c>
      <c r="AE170" s="4" t="str" cm="1">
        <f t="array" ref="AE170">IF(Table1[[#This Row],[o_climate_change_impacts_and_adaptation ]]="",IF(AND(Table1[[#This Row],[o_undefined]:[o_undefined]]=1,Table1[[#This Row],[c_climate_change_impacts_and_adaptation]]=1),1,""),1)</f>
        <v/>
      </c>
      <c r="AF170" s="4" cm="1">
        <f t="array" ref="AF170">IF(Table1[[#This Row],[o_support_needed_and_received]]="",IF(AND(Table1[[#This Row],[o_undefined]:[o_undefined]]=1,Table1[[#This Row],[c_support_needed_and_received]]=1),1,""),1)</f>
        <v>1</v>
      </c>
      <c r="AG170" s="4" t="str">
        <f>IF(SUM(Table1[[#This Row],[com_ghg_inventory]:[com_support_needed_and_received]])=0,1,"")</f>
        <v/>
      </c>
      <c r="AH170" s="4" cm="1">
        <f t="array" ref="AH170">IF(Table1[[#This Row],[com_ghg_inventory]]="",0,IF(Table1[[#This Row],[com_undefined]:[com_undefined]]=1,0,Table1[[#This Row],[o_gef_funding]:[o_gef_funding]]/SUM(Table1[[#This Row],[com_ghg_inventory]:[com_support_needed_and_received]])))</f>
        <v>0</v>
      </c>
      <c r="AI170" s="4" cm="1">
        <f t="array" ref="AI170">IF(Table1[[#This Row],[com_mitigation]]="",0,IF(Table1[[#This Row],[com_undefined]:[com_undefined]]=1,0,Table1[[#This Row],[o_gef_funding]:[o_gef_funding]]/SUM(Table1[[#This Row],[com_ghg_inventory]:[com_support_needed_and_received]])))</f>
        <v>0</v>
      </c>
      <c r="AJ170" s="4" cm="1">
        <f t="array" ref="AJ170">IF(Table1[[#This Row],[com_climate_change_impacts_and_adaptation]]="",0,IF(Table1[[#This Row],[com_undefined]:[com_undefined]]=1,0,Table1[[#This Row],[o_gef_funding]:[o_gef_funding]]/SUM(Table1[[#This Row],[com_ghg_inventory]:[com_support_needed_and_received]])))</f>
        <v>0</v>
      </c>
      <c r="AK170" s="4" cm="1">
        <f t="array" ref="AK170">IF(Table1[[#This Row],[com_support_needed_and_received]]="",0,IF(Table1[[#This Row],[com_undefined]:[com_undefined]]=1,0,Table1[[#This Row],[o_gef_funding]:[o_gef_funding]]/SUM(Table1[[#This Row],[com_ghg_inventory]:[com_support_needed_and_received]])))</f>
        <v>42857.142857142855</v>
      </c>
      <c r="AL170" s="4">
        <f>IF(Table1[[#This Row],[com_undefined]]=1,Table1[[#This Row],[o_gef_funding]],0)</f>
        <v>0</v>
      </c>
      <c r="AM170" s="4" cm="1">
        <f t="array" ref="AM170">IF(Table1[[#This Row],[com_ghg_inventory]]="",0,IF(Table1[[#This Row],[com_undefined]:[com_undefined]]=1,0,Table1[[#This Row],[o_co_financing]:[o_co_financing]]/SUM(Table1[[#This Row],[com_ghg_inventory]:[com_support_needed_and_received]])))</f>
        <v>0</v>
      </c>
      <c r="AN170" s="4" cm="1">
        <f t="array" ref="AN170">IF(Table1[[#This Row],[com_mitigation]]="",0,IF(Table1[[#This Row],[com_undefined]:[com_undefined]]=1,0,Table1[[#This Row],[o_co_financing]:[o_co_financing]]/SUM(Table1[[#This Row],[com_ghg_inventory]:[com_support_needed_and_received]])))</f>
        <v>0</v>
      </c>
      <c r="AO170" s="4" cm="1">
        <f t="array" ref="AO170">IF(Table1[[#This Row],[com_climate_change_impacts_and_adaptation]]="",0,IF(Table1[[#This Row],[com_undefined]:[com_undefined]]=1,0,Table1[[#This Row],[o_co_financing]:[o_co_financing]]/SUM(Table1[[#This Row],[com_ghg_inventory]:[com_support_needed_and_received]])))</f>
        <v>0</v>
      </c>
      <c r="AP170" s="4" cm="1">
        <f t="array" ref="AP170">IF(Table1[[#This Row],[com_support_needed_and_received]]="",0,IF(Table1[[#This Row],[com_undefined]:[com_undefined]]=1,0,Table1[[#This Row],[o_co_financing]:[o_co_financing]]/SUM(Table1[[#This Row],[com_ghg_inventory]:[com_support_needed_and_received]])))</f>
        <v>1714.2857142857142</v>
      </c>
      <c r="AQ170" s="4">
        <f>IF(Table1[[#This Row],[com_undefined]]=1,Table1[[#This Row],[o_co_financing]],0)</f>
        <v>0</v>
      </c>
      <c r="AR170" s="4" t="str">
        <f>IF(Table1[[#This Row],[o_gef_funding]]=SUM(Table1[[#This Row],[ghg_inventory_gef]:[undefined_gef]]),"Good", "Problem")</f>
        <v>Good</v>
      </c>
      <c r="AS170" s="4" t="str">
        <f>IF(Table1[[#This Row],[o_co_financing]]=SUM(Table1[[#This Row],[ghg_inventory_co_finance]:[undefined_co_finance]]),"Good", "Problem")</f>
        <v>Good</v>
      </c>
    </row>
    <row r="171" spans="1:45">
      <c r="A171" s="11">
        <v>20</v>
      </c>
      <c r="B171" t="s">
        <v>44</v>
      </c>
      <c r="C171" t="str">
        <f>VLOOKUP(Table1[[#This Row],[pif_id]], Table7[#All],2,FALSE)</f>
        <v>Europe</v>
      </c>
      <c r="D171" t="str">
        <f>VLOOKUP(Table1[[#This Row],[pif_id]], Table7[#All],3,FALSE)</f>
        <v>UNDP</v>
      </c>
      <c r="E171" t="str">
        <f>VLOOKUP(Table1[[#This Row],[pif_id]], Table7[#All],4,FALSE)</f>
        <v>2018</v>
      </c>
      <c r="F171" t="e">
        <f>VLOOKUP(Table1[[#This Row],[pif_id]], Table7[#All],5,FALSE)</f>
        <v>#REF!</v>
      </c>
      <c r="G171">
        <v>43</v>
      </c>
      <c r="H171" t="s">
        <v>351</v>
      </c>
      <c r="I171">
        <v>1</v>
      </c>
      <c r="J171">
        <v>1</v>
      </c>
      <c r="M171" t="str">
        <f>IF(SUM(Table1[[#This Row],[c_ghg_inventory]:[c_support_needed_and_received]])=0,1,"")</f>
        <v/>
      </c>
      <c r="N171" s="6">
        <v>300000</v>
      </c>
      <c r="O171" s="6">
        <v>12000</v>
      </c>
      <c r="P171" s="6">
        <f>N171/SUM(Table1[[#This Row],[c_ghg_inventory]:[c_undefined]])</f>
        <v>150000</v>
      </c>
      <c r="Q171" s="6">
        <f>O171/SUM(Table1[[#This Row],[c_ghg_inventory]:[c_undefined]])</f>
        <v>6000</v>
      </c>
      <c r="R171">
        <v>168</v>
      </c>
      <c r="S171" t="s">
        <v>354</v>
      </c>
      <c r="W171">
        <v>1</v>
      </c>
      <c r="X171" s="4" t="str">
        <f>IF(SUM(Table1[[#This Row],[o_ghg_inventory ]:[o_support_needed_and_received]])=0,1,"")</f>
        <v/>
      </c>
      <c r="Y171" s="10">
        <v>42857.142857142855</v>
      </c>
      <c r="Z171" s="10">
        <v>1714.2857142857142</v>
      </c>
      <c r="AA171" s="5">
        <f>Table1[[#This Row],[o_gef_funding]]/SUM(Table1[[#This Row],[o_ghg_inventory ]:[o_undefined]])</f>
        <v>42857.142857142855</v>
      </c>
      <c r="AB171" s="5">
        <f>Table1[[#This Row],[o_co_financing]]/SUM(Table1[[#This Row],[o_ghg_inventory ]:[o_undefined]])</f>
        <v>1714.2857142857142</v>
      </c>
      <c r="AC171" s="4" t="str" cm="1">
        <f t="array" ref="AC171">IF(Table1[[#This Row],[o_ghg_inventory ]]="",IF(AND(Table1[[#This Row],[o_undefined]:[o_undefined]]=1,Table1[[#This Row],[c_ghg_inventory]]=1),1,""),1)</f>
        <v/>
      </c>
      <c r="AD171" s="4" t="str" cm="1">
        <f t="array" ref="AD171">IF(Table1[[#This Row],[o_mitigation ]]="",IF(AND(Table1[[#This Row],[o_undefined]:[o_undefined]]=1,Table1[[#This Row],[c_mitigation]]=1),1,""),1)</f>
        <v/>
      </c>
      <c r="AE171" s="4" t="str" cm="1">
        <f t="array" ref="AE171">IF(Table1[[#This Row],[o_climate_change_impacts_and_adaptation ]]="",IF(AND(Table1[[#This Row],[o_undefined]:[o_undefined]]=1,Table1[[#This Row],[c_climate_change_impacts_and_adaptation]]=1),1,""),1)</f>
        <v/>
      </c>
      <c r="AF171" s="4" cm="1">
        <f t="array" ref="AF171">IF(Table1[[#This Row],[o_support_needed_and_received]]="",IF(AND(Table1[[#This Row],[o_undefined]:[o_undefined]]=1,Table1[[#This Row],[c_support_needed_and_received]]=1),1,""),1)</f>
        <v>1</v>
      </c>
      <c r="AG171" s="4" t="str">
        <f>IF(SUM(Table1[[#This Row],[com_ghg_inventory]:[com_support_needed_and_received]])=0,1,"")</f>
        <v/>
      </c>
      <c r="AH171" s="4" cm="1">
        <f t="array" ref="AH171">IF(Table1[[#This Row],[com_ghg_inventory]]="",0,IF(Table1[[#This Row],[com_undefined]:[com_undefined]]=1,0,Table1[[#This Row],[o_gef_funding]:[o_gef_funding]]/SUM(Table1[[#This Row],[com_ghg_inventory]:[com_support_needed_and_received]])))</f>
        <v>0</v>
      </c>
      <c r="AI171" s="4" cm="1">
        <f t="array" ref="AI171">IF(Table1[[#This Row],[com_mitigation]]="",0,IF(Table1[[#This Row],[com_undefined]:[com_undefined]]=1,0,Table1[[#This Row],[o_gef_funding]:[o_gef_funding]]/SUM(Table1[[#This Row],[com_ghg_inventory]:[com_support_needed_and_received]])))</f>
        <v>0</v>
      </c>
      <c r="AJ171" s="4" cm="1">
        <f t="array" ref="AJ171">IF(Table1[[#This Row],[com_climate_change_impacts_and_adaptation]]="",0,IF(Table1[[#This Row],[com_undefined]:[com_undefined]]=1,0,Table1[[#This Row],[o_gef_funding]:[o_gef_funding]]/SUM(Table1[[#This Row],[com_ghg_inventory]:[com_support_needed_and_received]])))</f>
        <v>0</v>
      </c>
      <c r="AK171" s="4" cm="1">
        <f t="array" ref="AK171">IF(Table1[[#This Row],[com_support_needed_and_received]]="",0,IF(Table1[[#This Row],[com_undefined]:[com_undefined]]=1,0,Table1[[#This Row],[o_gef_funding]:[o_gef_funding]]/SUM(Table1[[#This Row],[com_ghg_inventory]:[com_support_needed_and_received]])))</f>
        <v>42857.142857142855</v>
      </c>
      <c r="AL171" s="4">
        <f>IF(Table1[[#This Row],[com_undefined]]=1,Table1[[#This Row],[o_gef_funding]],0)</f>
        <v>0</v>
      </c>
      <c r="AM171" s="4" cm="1">
        <f t="array" ref="AM171">IF(Table1[[#This Row],[com_ghg_inventory]]="",0,IF(Table1[[#This Row],[com_undefined]:[com_undefined]]=1,0,Table1[[#This Row],[o_co_financing]:[o_co_financing]]/SUM(Table1[[#This Row],[com_ghg_inventory]:[com_support_needed_and_received]])))</f>
        <v>0</v>
      </c>
      <c r="AN171" s="4" cm="1">
        <f t="array" ref="AN171">IF(Table1[[#This Row],[com_mitigation]]="",0,IF(Table1[[#This Row],[com_undefined]:[com_undefined]]=1,0,Table1[[#This Row],[o_co_financing]:[o_co_financing]]/SUM(Table1[[#This Row],[com_ghg_inventory]:[com_support_needed_and_received]])))</f>
        <v>0</v>
      </c>
      <c r="AO171" s="4" cm="1">
        <f t="array" ref="AO171">IF(Table1[[#This Row],[com_climate_change_impacts_and_adaptation]]="",0,IF(Table1[[#This Row],[com_undefined]:[com_undefined]]=1,0,Table1[[#This Row],[o_co_financing]:[o_co_financing]]/SUM(Table1[[#This Row],[com_ghg_inventory]:[com_support_needed_and_received]])))</f>
        <v>0</v>
      </c>
      <c r="AP171" s="4" cm="1">
        <f t="array" ref="AP171">IF(Table1[[#This Row],[com_support_needed_and_received]]="",0,IF(Table1[[#This Row],[com_undefined]:[com_undefined]]=1,0,Table1[[#This Row],[o_co_financing]:[o_co_financing]]/SUM(Table1[[#This Row],[com_ghg_inventory]:[com_support_needed_and_received]])))</f>
        <v>1714.2857142857142</v>
      </c>
      <c r="AQ171" s="4">
        <f>IF(Table1[[#This Row],[com_undefined]]=1,Table1[[#This Row],[o_co_financing]],0)</f>
        <v>0</v>
      </c>
      <c r="AR171" s="4" t="str">
        <f>IF(Table1[[#This Row],[o_gef_funding]]=SUM(Table1[[#This Row],[ghg_inventory_gef]:[undefined_gef]]),"Good", "Problem")</f>
        <v>Good</v>
      </c>
      <c r="AS171" s="4" t="str">
        <f>IF(Table1[[#This Row],[o_co_financing]]=SUM(Table1[[#This Row],[ghg_inventory_co_finance]:[undefined_co_finance]]),"Good", "Problem")</f>
        <v>Good</v>
      </c>
    </row>
    <row r="172" spans="1:45">
      <c r="A172" s="11">
        <v>20</v>
      </c>
      <c r="B172" t="s">
        <v>44</v>
      </c>
      <c r="C172" t="str">
        <f>VLOOKUP(Table1[[#This Row],[pif_id]], Table7[#All],2,FALSE)</f>
        <v>Europe</v>
      </c>
      <c r="D172" t="str">
        <f>VLOOKUP(Table1[[#This Row],[pif_id]], Table7[#All],3,FALSE)</f>
        <v>UNDP</v>
      </c>
      <c r="E172" t="str">
        <f>VLOOKUP(Table1[[#This Row],[pif_id]], Table7[#All],4,FALSE)</f>
        <v>2018</v>
      </c>
      <c r="F172" t="e">
        <f>VLOOKUP(Table1[[#This Row],[pif_id]], Table7[#All],5,FALSE)</f>
        <v>#REF!</v>
      </c>
      <c r="G172">
        <v>43</v>
      </c>
      <c r="H172" t="s">
        <v>351</v>
      </c>
      <c r="I172">
        <v>1</v>
      </c>
      <c r="J172">
        <v>1</v>
      </c>
      <c r="M172" t="str">
        <f>IF(SUM(Table1[[#This Row],[c_ghg_inventory]:[c_support_needed_and_received]])=0,1,"")</f>
        <v/>
      </c>
      <c r="N172" s="6">
        <v>300000</v>
      </c>
      <c r="O172" s="6">
        <v>12000</v>
      </c>
      <c r="P172" s="6">
        <f>N172/SUM(Table1[[#This Row],[c_ghg_inventory]:[c_undefined]])</f>
        <v>150000</v>
      </c>
      <c r="Q172" s="6">
        <f>O172/SUM(Table1[[#This Row],[c_ghg_inventory]:[c_undefined]])</f>
        <v>6000</v>
      </c>
      <c r="R172">
        <v>169</v>
      </c>
      <c r="S172" t="s">
        <v>355</v>
      </c>
      <c r="U172">
        <v>1</v>
      </c>
      <c r="X172" s="4" t="str">
        <f>IF(SUM(Table1[[#This Row],[o_ghg_inventory ]:[o_support_needed_and_received]])=0,1,"")</f>
        <v/>
      </c>
      <c r="Y172" s="10">
        <v>42857.142857142855</v>
      </c>
      <c r="Z172" s="10">
        <v>1714.2857142857142</v>
      </c>
      <c r="AA172" s="5">
        <f>Table1[[#This Row],[o_gef_funding]]/SUM(Table1[[#This Row],[o_ghg_inventory ]:[o_undefined]])</f>
        <v>42857.142857142855</v>
      </c>
      <c r="AB172" s="5">
        <f>Table1[[#This Row],[o_co_financing]]/SUM(Table1[[#This Row],[o_ghg_inventory ]:[o_undefined]])</f>
        <v>1714.2857142857142</v>
      </c>
      <c r="AC172" s="4" t="str" cm="1">
        <f t="array" ref="AC172">IF(Table1[[#This Row],[o_ghg_inventory ]]="",IF(AND(Table1[[#This Row],[o_undefined]:[o_undefined]]=1,Table1[[#This Row],[c_ghg_inventory]]=1),1,""),1)</f>
        <v/>
      </c>
      <c r="AD172" s="4" cm="1">
        <f t="array" ref="AD172">IF(Table1[[#This Row],[o_mitigation ]]="",IF(AND(Table1[[#This Row],[o_undefined]:[o_undefined]]=1,Table1[[#This Row],[c_mitigation]]=1),1,""),1)</f>
        <v>1</v>
      </c>
      <c r="AE172" s="4" t="str" cm="1">
        <f t="array" ref="AE172">IF(Table1[[#This Row],[o_climate_change_impacts_and_adaptation ]]="",IF(AND(Table1[[#This Row],[o_undefined]:[o_undefined]]=1,Table1[[#This Row],[c_climate_change_impacts_and_adaptation]]=1),1,""),1)</f>
        <v/>
      </c>
      <c r="AF172" s="4" t="str" cm="1">
        <f t="array" ref="AF172">IF(Table1[[#This Row],[o_support_needed_and_received]]="",IF(AND(Table1[[#This Row],[o_undefined]:[o_undefined]]=1,Table1[[#This Row],[c_support_needed_and_received]]=1),1,""),1)</f>
        <v/>
      </c>
      <c r="AG172" s="4" t="str">
        <f>IF(SUM(Table1[[#This Row],[com_ghg_inventory]:[com_support_needed_and_received]])=0,1,"")</f>
        <v/>
      </c>
      <c r="AH172" s="4" cm="1">
        <f t="array" ref="AH172">IF(Table1[[#This Row],[com_ghg_inventory]]="",0,IF(Table1[[#This Row],[com_undefined]:[com_undefined]]=1,0,Table1[[#This Row],[o_gef_funding]:[o_gef_funding]]/SUM(Table1[[#This Row],[com_ghg_inventory]:[com_support_needed_and_received]])))</f>
        <v>0</v>
      </c>
      <c r="AI172" s="4" cm="1">
        <f t="array" ref="AI172">IF(Table1[[#This Row],[com_mitigation]]="",0,IF(Table1[[#This Row],[com_undefined]:[com_undefined]]=1,0,Table1[[#This Row],[o_gef_funding]:[o_gef_funding]]/SUM(Table1[[#This Row],[com_ghg_inventory]:[com_support_needed_and_received]])))</f>
        <v>42857.142857142855</v>
      </c>
      <c r="AJ172" s="4" cm="1">
        <f t="array" ref="AJ172">IF(Table1[[#This Row],[com_climate_change_impacts_and_adaptation]]="",0,IF(Table1[[#This Row],[com_undefined]:[com_undefined]]=1,0,Table1[[#This Row],[o_gef_funding]:[o_gef_funding]]/SUM(Table1[[#This Row],[com_ghg_inventory]:[com_support_needed_and_received]])))</f>
        <v>0</v>
      </c>
      <c r="AK172" s="4" cm="1">
        <f t="array" ref="AK172">IF(Table1[[#This Row],[com_support_needed_and_received]]="",0,IF(Table1[[#This Row],[com_undefined]:[com_undefined]]=1,0,Table1[[#This Row],[o_gef_funding]:[o_gef_funding]]/SUM(Table1[[#This Row],[com_ghg_inventory]:[com_support_needed_and_received]])))</f>
        <v>0</v>
      </c>
      <c r="AL172" s="4">
        <f>IF(Table1[[#This Row],[com_undefined]]=1,Table1[[#This Row],[o_gef_funding]],0)</f>
        <v>0</v>
      </c>
      <c r="AM172" s="4" cm="1">
        <f t="array" ref="AM172">IF(Table1[[#This Row],[com_ghg_inventory]]="",0,IF(Table1[[#This Row],[com_undefined]:[com_undefined]]=1,0,Table1[[#This Row],[o_co_financing]:[o_co_financing]]/SUM(Table1[[#This Row],[com_ghg_inventory]:[com_support_needed_and_received]])))</f>
        <v>0</v>
      </c>
      <c r="AN172" s="4" cm="1">
        <f t="array" ref="AN172">IF(Table1[[#This Row],[com_mitigation]]="",0,IF(Table1[[#This Row],[com_undefined]:[com_undefined]]=1,0,Table1[[#This Row],[o_co_financing]:[o_co_financing]]/SUM(Table1[[#This Row],[com_ghg_inventory]:[com_support_needed_and_received]])))</f>
        <v>1714.2857142857142</v>
      </c>
      <c r="AO172" s="4" cm="1">
        <f t="array" ref="AO172">IF(Table1[[#This Row],[com_climate_change_impacts_and_adaptation]]="",0,IF(Table1[[#This Row],[com_undefined]:[com_undefined]]=1,0,Table1[[#This Row],[o_co_financing]:[o_co_financing]]/SUM(Table1[[#This Row],[com_ghg_inventory]:[com_support_needed_and_received]])))</f>
        <v>0</v>
      </c>
      <c r="AP172" s="4" cm="1">
        <f t="array" ref="AP172">IF(Table1[[#This Row],[com_support_needed_and_received]]="",0,IF(Table1[[#This Row],[com_undefined]:[com_undefined]]=1,0,Table1[[#This Row],[o_co_financing]:[o_co_financing]]/SUM(Table1[[#This Row],[com_ghg_inventory]:[com_support_needed_and_received]])))</f>
        <v>0</v>
      </c>
      <c r="AQ172" s="4">
        <f>IF(Table1[[#This Row],[com_undefined]]=1,Table1[[#This Row],[o_co_financing]],0)</f>
        <v>0</v>
      </c>
      <c r="AR172" s="4" t="str">
        <f>IF(Table1[[#This Row],[o_gef_funding]]=SUM(Table1[[#This Row],[ghg_inventory_gef]:[undefined_gef]]),"Good", "Problem")</f>
        <v>Good</v>
      </c>
      <c r="AS172" s="4" t="str">
        <f>IF(Table1[[#This Row],[o_co_financing]]=SUM(Table1[[#This Row],[ghg_inventory_co_finance]:[undefined_co_finance]]),"Good", "Problem")</f>
        <v>Good</v>
      </c>
    </row>
    <row r="173" spans="1:45">
      <c r="A173" s="11">
        <v>20</v>
      </c>
      <c r="B173" t="s">
        <v>44</v>
      </c>
      <c r="C173" t="str">
        <f>VLOOKUP(Table1[[#This Row],[pif_id]], Table7[#All],2,FALSE)</f>
        <v>Europe</v>
      </c>
      <c r="D173" t="str">
        <f>VLOOKUP(Table1[[#This Row],[pif_id]], Table7[#All],3,FALSE)</f>
        <v>UNDP</v>
      </c>
      <c r="E173" t="str">
        <f>VLOOKUP(Table1[[#This Row],[pif_id]], Table7[#All],4,FALSE)</f>
        <v>2018</v>
      </c>
      <c r="F173" t="e">
        <f>VLOOKUP(Table1[[#This Row],[pif_id]], Table7[#All],5,FALSE)</f>
        <v>#REF!</v>
      </c>
      <c r="G173">
        <v>43</v>
      </c>
      <c r="H173" t="s">
        <v>351</v>
      </c>
      <c r="I173">
        <v>1</v>
      </c>
      <c r="J173">
        <v>1</v>
      </c>
      <c r="M173" t="str">
        <f>IF(SUM(Table1[[#This Row],[c_ghg_inventory]:[c_support_needed_and_received]])=0,1,"")</f>
        <v/>
      </c>
      <c r="N173" s="6">
        <v>300000</v>
      </c>
      <c r="O173" s="6">
        <v>12000</v>
      </c>
      <c r="P173" s="6">
        <f>N173/SUM(Table1[[#This Row],[c_ghg_inventory]:[c_undefined]])</f>
        <v>150000</v>
      </c>
      <c r="Q173" s="6">
        <f>O173/SUM(Table1[[#This Row],[c_ghg_inventory]:[c_undefined]])</f>
        <v>6000</v>
      </c>
      <c r="R173">
        <v>170</v>
      </c>
      <c r="S173" t="s">
        <v>356</v>
      </c>
      <c r="T173">
        <v>1</v>
      </c>
      <c r="X173" s="4" t="str">
        <f>IF(SUM(Table1[[#This Row],[o_ghg_inventory ]:[o_support_needed_and_received]])=0,1,"")</f>
        <v/>
      </c>
      <c r="Y173" s="10">
        <v>42857.142857142855</v>
      </c>
      <c r="Z173" s="10">
        <v>1714.2857142857142</v>
      </c>
      <c r="AA173" s="5">
        <f>Table1[[#This Row],[o_gef_funding]]/SUM(Table1[[#This Row],[o_ghg_inventory ]:[o_undefined]])</f>
        <v>42857.142857142855</v>
      </c>
      <c r="AB173" s="5">
        <f>Table1[[#This Row],[o_co_financing]]/SUM(Table1[[#This Row],[o_ghg_inventory ]:[o_undefined]])</f>
        <v>1714.2857142857142</v>
      </c>
      <c r="AC173" s="4" cm="1">
        <f t="array" ref="AC173">IF(Table1[[#This Row],[o_ghg_inventory ]]="",IF(AND(Table1[[#This Row],[o_undefined]:[o_undefined]]=1,Table1[[#This Row],[c_ghg_inventory]]=1),1,""),1)</f>
        <v>1</v>
      </c>
      <c r="AD173" s="4" t="str" cm="1">
        <f t="array" ref="AD173">IF(Table1[[#This Row],[o_mitigation ]]="",IF(AND(Table1[[#This Row],[o_undefined]:[o_undefined]]=1,Table1[[#This Row],[c_mitigation]]=1),1,""),1)</f>
        <v/>
      </c>
      <c r="AE173" s="4" t="str" cm="1">
        <f t="array" ref="AE173">IF(Table1[[#This Row],[o_climate_change_impacts_and_adaptation ]]="",IF(AND(Table1[[#This Row],[o_undefined]:[o_undefined]]=1,Table1[[#This Row],[c_climate_change_impacts_and_adaptation]]=1),1,""),1)</f>
        <v/>
      </c>
      <c r="AF173" s="4" t="str" cm="1">
        <f t="array" ref="AF173">IF(Table1[[#This Row],[o_support_needed_and_received]]="",IF(AND(Table1[[#This Row],[o_undefined]:[o_undefined]]=1,Table1[[#This Row],[c_support_needed_and_received]]=1),1,""),1)</f>
        <v/>
      </c>
      <c r="AG173" s="4" t="str">
        <f>IF(SUM(Table1[[#This Row],[com_ghg_inventory]:[com_support_needed_and_received]])=0,1,"")</f>
        <v/>
      </c>
      <c r="AH173" s="4" cm="1">
        <f t="array" ref="AH173">IF(Table1[[#This Row],[com_ghg_inventory]]="",0,IF(Table1[[#This Row],[com_undefined]:[com_undefined]]=1,0,Table1[[#This Row],[o_gef_funding]:[o_gef_funding]]/SUM(Table1[[#This Row],[com_ghg_inventory]:[com_support_needed_and_received]])))</f>
        <v>42857.142857142855</v>
      </c>
      <c r="AI173" s="4" cm="1">
        <f t="array" ref="AI173">IF(Table1[[#This Row],[com_mitigation]]="",0,IF(Table1[[#This Row],[com_undefined]:[com_undefined]]=1,0,Table1[[#This Row],[o_gef_funding]:[o_gef_funding]]/SUM(Table1[[#This Row],[com_ghg_inventory]:[com_support_needed_and_received]])))</f>
        <v>0</v>
      </c>
      <c r="AJ173" s="4" cm="1">
        <f t="array" ref="AJ173">IF(Table1[[#This Row],[com_climate_change_impacts_and_adaptation]]="",0,IF(Table1[[#This Row],[com_undefined]:[com_undefined]]=1,0,Table1[[#This Row],[o_gef_funding]:[o_gef_funding]]/SUM(Table1[[#This Row],[com_ghg_inventory]:[com_support_needed_and_received]])))</f>
        <v>0</v>
      </c>
      <c r="AK173" s="4" cm="1">
        <f t="array" ref="AK173">IF(Table1[[#This Row],[com_support_needed_and_received]]="",0,IF(Table1[[#This Row],[com_undefined]:[com_undefined]]=1,0,Table1[[#This Row],[o_gef_funding]:[o_gef_funding]]/SUM(Table1[[#This Row],[com_ghg_inventory]:[com_support_needed_and_received]])))</f>
        <v>0</v>
      </c>
      <c r="AL173" s="4">
        <f>IF(Table1[[#This Row],[com_undefined]]=1,Table1[[#This Row],[o_gef_funding]],0)</f>
        <v>0</v>
      </c>
      <c r="AM173" s="4" cm="1">
        <f t="array" ref="AM173">IF(Table1[[#This Row],[com_ghg_inventory]]="",0,IF(Table1[[#This Row],[com_undefined]:[com_undefined]]=1,0,Table1[[#This Row],[o_co_financing]:[o_co_financing]]/SUM(Table1[[#This Row],[com_ghg_inventory]:[com_support_needed_and_received]])))</f>
        <v>1714.2857142857142</v>
      </c>
      <c r="AN173" s="4" cm="1">
        <f t="array" ref="AN173">IF(Table1[[#This Row],[com_mitigation]]="",0,IF(Table1[[#This Row],[com_undefined]:[com_undefined]]=1,0,Table1[[#This Row],[o_co_financing]:[o_co_financing]]/SUM(Table1[[#This Row],[com_ghg_inventory]:[com_support_needed_and_received]])))</f>
        <v>0</v>
      </c>
      <c r="AO173" s="4" cm="1">
        <f t="array" ref="AO173">IF(Table1[[#This Row],[com_climate_change_impacts_and_adaptation]]="",0,IF(Table1[[#This Row],[com_undefined]:[com_undefined]]=1,0,Table1[[#This Row],[o_co_financing]:[o_co_financing]]/SUM(Table1[[#This Row],[com_ghg_inventory]:[com_support_needed_and_received]])))</f>
        <v>0</v>
      </c>
      <c r="AP173" s="4" cm="1">
        <f t="array" ref="AP173">IF(Table1[[#This Row],[com_support_needed_and_received]]="",0,IF(Table1[[#This Row],[com_undefined]:[com_undefined]]=1,0,Table1[[#This Row],[o_co_financing]:[o_co_financing]]/SUM(Table1[[#This Row],[com_ghg_inventory]:[com_support_needed_and_received]])))</f>
        <v>0</v>
      </c>
      <c r="AQ173" s="4">
        <f>IF(Table1[[#This Row],[com_undefined]]=1,Table1[[#This Row],[o_co_financing]],0)</f>
        <v>0</v>
      </c>
      <c r="AR173" s="4" t="str">
        <f>IF(Table1[[#This Row],[o_gef_funding]]=SUM(Table1[[#This Row],[ghg_inventory_gef]:[undefined_gef]]),"Good", "Problem")</f>
        <v>Good</v>
      </c>
      <c r="AS173" s="4" t="str">
        <f>IF(Table1[[#This Row],[o_co_financing]]=SUM(Table1[[#This Row],[ghg_inventory_co_finance]:[undefined_co_finance]]),"Good", "Problem")</f>
        <v>Good</v>
      </c>
    </row>
    <row r="174" spans="1:45">
      <c r="A174" s="11">
        <v>20</v>
      </c>
      <c r="B174" t="s">
        <v>44</v>
      </c>
      <c r="C174" t="str">
        <f>VLOOKUP(Table1[[#This Row],[pif_id]], Table7[#All],2,FALSE)</f>
        <v>Europe</v>
      </c>
      <c r="D174" t="str">
        <f>VLOOKUP(Table1[[#This Row],[pif_id]], Table7[#All],3,FALSE)</f>
        <v>UNDP</v>
      </c>
      <c r="E174" t="str">
        <f>VLOOKUP(Table1[[#This Row],[pif_id]], Table7[#All],4,FALSE)</f>
        <v>2018</v>
      </c>
      <c r="F174" t="e">
        <f>VLOOKUP(Table1[[#This Row],[pif_id]], Table7[#All],5,FALSE)</f>
        <v>#REF!</v>
      </c>
      <c r="G174">
        <v>43</v>
      </c>
      <c r="H174" t="s">
        <v>351</v>
      </c>
      <c r="I174">
        <v>1</v>
      </c>
      <c r="J174">
        <v>1</v>
      </c>
      <c r="M174" t="str">
        <f>IF(SUM(Table1[[#This Row],[c_ghg_inventory]:[c_support_needed_and_received]])=0,1,"")</f>
        <v/>
      </c>
      <c r="N174" s="6">
        <v>300000</v>
      </c>
      <c r="O174" s="6">
        <v>12000</v>
      </c>
      <c r="P174" s="6">
        <f>N174/SUM(Table1[[#This Row],[c_ghg_inventory]:[c_undefined]])</f>
        <v>150000</v>
      </c>
      <c r="Q174" s="6">
        <f>O174/SUM(Table1[[#This Row],[c_ghg_inventory]:[c_undefined]])</f>
        <v>6000</v>
      </c>
      <c r="R174">
        <v>171</v>
      </c>
      <c r="S174" t="s">
        <v>357</v>
      </c>
      <c r="T174">
        <v>1</v>
      </c>
      <c r="X174" s="4" t="str">
        <f>IF(SUM(Table1[[#This Row],[o_ghg_inventory ]:[o_support_needed_and_received]])=0,1,"")</f>
        <v/>
      </c>
      <c r="Y174" s="10">
        <v>42857.142857142855</v>
      </c>
      <c r="Z174" s="10">
        <v>1714.2857142857142</v>
      </c>
      <c r="AA174" s="5">
        <f>Table1[[#This Row],[o_gef_funding]]/SUM(Table1[[#This Row],[o_ghg_inventory ]:[o_undefined]])</f>
        <v>42857.142857142855</v>
      </c>
      <c r="AB174" s="5">
        <f>Table1[[#This Row],[o_co_financing]]/SUM(Table1[[#This Row],[o_ghg_inventory ]:[o_undefined]])</f>
        <v>1714.2857142857142</v>
      </c>
      <c r="AC174" s="4" cm="1">
        <f t="array" ref="AC174">IF(Table1[[#This Row],[o_ghg_inventory ]]="",IF(AND(Table1[[#This Row],[o_undefined]:[o_undefined]]=1,Table1[[#This Row],[c_ghg_inventory]]=1),1,""),1)</f>
        <v>1</v>
      </c>
      <c r="AD174" s="4" t="str" cm="1">
        <f t="array" ref="AD174">IF(Table1[[#This Row],[o_mitigation ]]="",IF(AND(Table1[[#This Row],[o_undefined]:[o_undefined]]=1,Table1[[#This Row],[c_mitigation]]=1),1,""),1)</f>
        <v/>
      </c>
      <c r="AE174" s="4" t="str" cm="1">
        <f t="array" ref="AE174">IF(Table1[[#This Row],[o_climate_change_impacts_and_adaptation ]]="",IF(AND(Table1[[#This Row],[o_undefined]:[o_undefined]]=1,Table1[[#This Row],[c_climate_change_impacts_and_adaptation]]=1),1,""),1)</f>
        <v/>
      </c>
      <c r="AF174" s="4" t="str" cm="1">
        <f t="array" ref="AF174">IF(Table1[[#This Row],[o_support_needed_and_received]]="",IF(AND(Table1[[#This Row],[o_undefined]:[o_undefined]]=1,Table1[[#This Row],[c_support_needed_and_received]]=1),1,""),1)</f>
        <v/>
      </c>
      <c r="AG174" s="4" t="str">
        <f>IF(SUM(Table1[[#This Row],[com_ghg_inventory]:[com_support_needed_and_received]])=0,1,"")</f>
        <v/>
      </c>
      <c r="AH174" s="4" cm="1">
        <f t="array" ref="AH174">IF(Table1[[#This Row],[com_ghg_inventory]]="",0,IF(Table1[[#This Row],[com_undefined]:[com_undefined]]=1,0,Table1[[#This Row],[o_gef_funding]:[o_gef_funding]]/SUM(Table1[[#This Row],[com_ghg_inventory]:[com_support_needed_and_received]])))</f>
        <v>42857.142857142855</v>
      </c>
      <c r="AI174" s="4" cm="1">
        <f t="array" ref="AI174">IF(Table1[[#This Row],[com_mitigation]]="",0,IF(Table1[[#This Row],[com_undefined]:[com_undefined]]=1,0,Table1[[#This Row],[o_gef_funding]:[o_gef_funding]]/SUM(Table1[[#This Row],[com_ghg_inventory]:[com_support_needed_and_received]])))</f>
        <v>0</v>
      </c>
      <c r="AJ174" s="4" cm="1">
        <f t="array" ref="AJ174">IF(Table1[[#This Row],[com_climate_change_impacts_and_adaptation]]="",0,IF(Table1[[#This Row],[com_undefined]:[com_undefined]]=1,0,Table1[[#This Row],[o_gef_funding]:[o_gef_funding]]/SUM(Table1[[#This Row],[com_ghg_inventory]:[com_support_needed_and_received]])))</f>
        <v>0</v>
      </c>
      <c r="AK174" s="4" cm="1">
        <f t="array" ref="AK174">IF(Table1[[#This Row],[com_support_needed_and_received]]="",0,IF(Table1[[#This Row],[com_undefined]:[com_undefined]]=1,0,Table1[[#This Row],[o_gef_funding]:[o_gef_funding]]/SUM(Table1[[#This Row],[com_ghg_inventory]:[com_support_needed_and_received]])))</f>
        <v>0</v>
      </c>
      <c r="AL174" s="4">
        <f>IF(Table1[[#This Row],[com_undefined]]=1,Table1[[#This Row],[o_gef_funding]],0)</f>
        <v>0</v>
      </c>
      <c r="AM174" s="4" cm="1">
        <f t="array" ref="AM174">IF(Table1[[#This Row],[com_ghg_inventory]]="",0,IF(Table1[[#This Row],[com_undefined]:[com_undefined]]=1,0,Table1[[#This Row],[o_co_financing]:[o_co_financing]]/SUM(Table1[[#This Row],[com_ghg_inventory]:[com_support_needed_and_received]])))</f>
        <v>1714.2857142857142</v>
      </c>
      <c r="AN174" s="4" cm="1">
        <f t="array" ref="AN174">IF(Table1[[#This Row],[com_mitigation]]="",0,IF(Table1[[#This Row],[com_undefined]:[com_undefined]]=1,0,Table1[[#This Row],[o_co_financing]:[o_co_financing]]/SUM(Table1[[#This Row],[com_ghg_inventory]:[com_support_needed_and_received]])))</f>
        <v>0</v>
      </c>
      <c r="AO174" s="4" cm="1">
        <f t="array" ref="AO174">IF(Table1[[#This Row],[com_climate_change_impacts_and_adaptation]]="",0,IF(Table1[[#This Row],[com_undefined]:[com_undefined]]=1,0,Table1[[#This Row],[o_co_financing]:[o_co_financing]]/SUM(Table1[[#This Row],[com_ghg_inventory]:[com_support_needed_and_received]])))</f>
        <v>0</v>
      </c>
      <c r="AP174" s="4" cm="1">
        <f t="array" ref="AP174">IF(Table1[[#This Row],[com_support_needed_and_received]]="",0,IF(Table1[[#This Row],[com_undefined]:[com_undefined]]=1,0,Table1[[#This Row],[o_co_financing]:[o_co_financing]]/SUM(Table1[[#This Row],[com_ghg_inventory]:[com_support_needed_and_received]])))</f>
        <v>0</v>
      </c>
      <c r="AQ174" s="4">
        <f>IF(Table1[[#This Row],[com_undefined]]=1,Table1[[#This Row],[o_co_financing]],0)</f>
        <v>0</v>
      </c>
      <c r="AR174" s="4" t="str">
        <f>IF(Table1[[#This Row],[o_gef_funding]]=SUM(Table1[[#This Row],[ghg_inventory_gef]:[undefined_gef]]),"Good", "Problem")</f>
        <v>Good</v>
      </c>
      <c r="AS174" s="4" t="str">
        <f>IF(Table1[[#This Row],[o_co_financing]]=SUM(Table1[[#This Row],[ghg_inventory_co_finance]:[undefined_co_finance]]),"Good", "Problem")</f>
        <v>Good</v>
      </c>
    </row>
    <row r="175" spans="1:45">
      <c r="A175" s="11">
        <v>20</v>
      </c>
      <c r="B175" t="s">
        <v>44</v>
      </c>
      <c r="C175" t="str">
        <f>VLOOKUP(Table1[[#This Row],[pif_id]], Table7[#All],2,FALSE)</f>
        <v>Europe</v>
      </c>
      <c r="D175" t="str">
        <f>VLOOKUP(Table1[[#This Row],[pif_id]], Table7[#All],3,FALSE)</f>
        <v>UNDP</v>
      </c>
      <c r="E175" t="str">
        <f>VLOOKUP(Table1[[#This Row],[pif_id]], Table7[#All],4,FALSE)</f>
        <v>2018</v>
      </c>
      <c r="F175" t="e">
        <f>VLOOKUP(Table1[[#This Row],[pif_id]], Table7[#All],5,FALSE)</f>
        <v>#REF!</v>
      </c>
      <c r="G175">
        <v>43</v>
      </c>
      <c r="H175" t="s">
        <v>351</v>
      </c>
      <c r="I175">
        <v>1</v>
      </c>
      <c r="J175">
        <v>1</v>
      </c>
      <c r="M175" t="str">
        <f>IF(SUM(Table1[[#This Row],[c_ghg_inventory]:[c_support_needed_and_received]])=0,1,"")</f>
        <v/>
      </c>
      <c r="N175" s="6">
        <v>300000</v>
      </c>
      <c r="O175" s="6">
        <v>12000</v>
      </c>
      <c r="P175" s="6">
        <f>N175/SUM(Table1[[#This Row],[c_ghg_inventory]:[c_undefined]])</f>
        <v>150000</v>
      </c>
      <c r="Q175" s="6">
        <f>O175/SUM(Table1[[#This Row],[c_ghg_inventory]:[c_undefined]])</f>
        <v>6000</v>
      </c>
      <c r="R175">
        <v>172</v>
      </c>
      <c r="S175" t="s">
        <v>358</v>
      </c>
      <c r="U175">
        <v>1</v>
      </c>
      <c r="X175" s="4" t="str">
        <f>IF(SUM(Table1[[#This Row],[o_ghg_inventory ]:[o_support_needed_and_received]])=0,1,"")</f>
        <v/>
      </c>
      <c r="Y175" s="10">
        <v>42857.142857142855</v>
      </c>
      <c r="Z175" s="10">
        <v>1714.2857142857142</v>
      </c>
      <c r="AA175" s="5">
        <f>Table1[[#This Row],[o_gef_funding]]/SUM(Table1[[#This Row],[o_ghg_inventory ]:[o_undefined]])</f>
        <v>42857.142857142855</v>
      </c>
      <c r="AB175" s="5">
        <f>Table1[[#This Row],[o_co_financing]]/SUM(Table1[[#This Row],[o_ghg_inventory ]:[o_undefined]])</f>
        <v>1714.2857142857142</v>
      </c>
      <c r="AC175" s="4" t="str" cm="1">
        <f t="array" ref="AC175">IF(Table1[[#This Row],[o_ghg_inventory ]]="",IF(AND(Table1[[#This Row],[o_undefined]:[o_undefined]]=1,Table1[[#This Row],[c_ghg_inventory]]=1),1,""),1)</f>
        <v/>
      </c>
      <c r="AD175" s="4" cm="1">
        <f t="array" ref="AD175">IF(Table1[[#This Row],[o_mitigation ]]="",IF(AND(Table1[[#This Row],[o_undefined]:[o_undefined]]=1,Table1[[#This Row],[c_mitigation]]=1),1,""),1)</f>
        <v>1</v>
      </c>
      <c r="AE175" s="4" t="str" cm="1">
        <f t="array" ref="AE175">IF(Table1[[#This Row],[o_climate_change_impacts_and_adaptation ]]="",IF(AND(Table1[[#This Row],[o_undefined]:[o_undefined]]=1,Table1[[#This Row],[c_climate_change_impacts_and_adaptation]]=1),1,""),1)</f>
        <v/>
      </c>
      <c r="AF175" s="4" t="str" cm="1">
        <f t="array" ref="AF175">IF(Table1[[#This Row],[o_support_needed_and_received]]="",IF(AND(Table1[[#This Row],[o_undefined]:[o_undefined]]=1,Table1[[#This Row],[c_support_needed_and_received]]=1),1,""),1)</f>
        <v/>
      </c>
      <c r="AG175" s="4" t="str">
        <f>IF(SUM(Table1[[#This Row],[com_ghg_inventory]:[com_support_needed_and_received]])=0,1,"")</f>
        <v/>
      </c>
      <c r="AH175" s="4" cm="1">
        <f t="array" ref="AH175">IF(Table1[[#This Row],[com_ghg_inventory]]="",0,IF(Table1[[#This Row],[com_undefined]:[com_undefined]]=1,0,Table1[[#This Row],[o_gef_funding]:[o_gef_funding]]/SUM(Table1[[#This Row],[com_ghg_inventory]:[com_support_needed_and_received]])))</f>
        <v>0</v>
      </c>
      <c r="AI175" s="4" cm="1">
        <f t="array" ref="AI175">IF(Table1[[#This Row],[com_mitigation]]="",0,IF(Table1[[#This Row],[com_undefined]:[com_undefined]]=1,0,Table1[[#This Row],[o_gef_funding]:[o_gef_funding]]/SUM(Table1[[#This Row],[com_ghg_inventory]:[com_support_needed_and_received]])))</f>
        <v>42857.142857142855</v>
      </c>
      <c r="AJ175" s="4" cm="1">
        <f t="array" ref="AJ175">IF(Table1[[#This Row],[com_climate_change_impacts_and_adaptation]]="",0,IF(Table1[[#This Row],[com_undefined]:[com_undefined]]=1,0,Table1[[#This Row],[o_gef_funding]:[o_gef_funding]]/SUM(Table1[[#This Row],[com_ghg_inventory]:[com_support_needed_and_received]])))</f>
        <v>0</v>
      </c>
      <c r="AK175" s="4" cm="1">
        <f t="array" ref="AK175">IF(Table1[[#This Row],[com_support_needed_and_received]]="",0,IF(Table1[[#This Row],[com_undefined]:[com_undefined]]=1,0,Table1[[#This Row],[o_gef_funding]:[o_gef_funding]]/SUM(Table1[[#This Row],[com_ghg_inventory]:[com_support_needed_and_received]])))</f>
        <v>0</v>
      </c>
      <c r="AL175" s="4">
        <f>IF(Table1[[#This Row],[com_undefined]]=1,Table1[[#This Row],[o_gef_funding]],0)</f>
        <v>0</v>
      </c>
      <c r="AM175" s="4" cm="1">
        <f t="array" ref="AM175">IF(Table1[[#This Row],[com_ghg_inventory]]="",0,IF(Table1[[#This Row],[com_undefined]:[com_undefined]]=1,0,Table1[[#This Row],[o_co_financing]:[o_co_financing]]/SUM(Table1[[#This Row],[com_ghg_inventory]:[com_support_needed_and_received]])))</f>
        <v>0</v>
      </c>
      <c r="AN175" s="4" cm="1">
        <f t="array" ref="AN175">IF(Table1[[#This Row],[com_mitigation]]="",0,IF(Table1[[#This Row],[com_undefined]:[com_undefined]]=1,0,Table1[[#This Row],[o_co_financing]:[o_co_financing]]/SUM(Table1[[#This Row],[com_ghg_inventory]:[com_support_needed_and_received]])))</f>
        <v>1714.2857142857142</v>
      </c>
      <c r="AO175" s="4" cm="1">
        <f t="array" ref="AO175">IF(Table1[[#This Row],[com_climate_change_impacts_and_adaptation]]="",0,IF(Table1[[#This Row],[com_undefined]:[com_undefined]]=1,0,Table1[[#This Row],[o_co_financing]:[o_co_financing]]/SUM(Table1[[#This Row],[com_ghg_inventory]:[com_support_needed_and_received]])))</f>
        <v>0</v>
      </c>
      <c r="AP175" s="4" cm="1">
        <f t="array" ref="AP175">IF(Table1[[#This Row],[com_support_needed_and_received]]="",0,IF(Table1[[#This Row],[com_undefined]:[com_undefined]]=1,0,Table1[[#This Row],[o_co_financing]:[o_co_financing]]/SUM(Table1[[#This Row],[com_ghg_inventory]:[com_support_needed_and_received]])))</f>
        <v>0</v>
      </c>
      <c r="AQ175" s="4">
        <f>IF(Table1[[#This Row],[com_undefined]]=1,Table1[[#This Row],[o_co_financing]],0)</f>
        <v>0</v>
      </c>
      <c r="AR175" s="4" t="str">
        <f>IF(Table1[[#This Row],[o_gef_funding]]=SUM(Table1[[#This Row],[ghg_inventory_gef]:[undefined_gef]]),"Good", "Problem")</f>
        <v>Good</v>
      </c>
      <c r="AS175" s="4" t="str">
        <f>IF(Table1[[#This Row],[o_co_financing]]=SUM(Table1[[#This Row],[ghg_inventory_co_finance]:[undefined_co_finance]]),"Good", "Problem")</f>
        <v>Good</v>
      </c>
    </row>
    <row r="176" spans="1:45">
      <c r="A176" s="11">
        <v>21</v>
      </c>
      <c r="B176" s="3" t="s">
        <v>47</v>
      </c>
      <c r="C176" s="4" t="str">
        <f>VLOOKUP(Table1[[#This Row],[pif_id]], Table7[#All],2,FALSE)</f>
        <v>Europe</v>
      </c>
      <c r="D176" s="4" t="str">
        <f>VLOOKUP(Table1[[#This Row],[pif_id]], Table7[#All],3,FALSE)</f>
        <v>UNDP</v>
      </c>
      <c r="E176" s="4" t="str">
        <f>VLOOKUP(Table1[[#This Row],[pif_id]], Table7[#All],4,FALSE)</f>
        <v>2018</v>
      </c>
      <c r="F176" s="4" t="e">
        <f>VLOOKUP(Table1[[#This Row],[pif_id]], Table7[#All],5,FALSE)</f>
        <v>#REF!</v>
      </c>
      <c r="G176">
        <v>44</v>
      </c>
      <c r="H176" t="s">
        <v>359</v>
      </c>
      <c r="M176">
        <f>IF(SUM(Table1[[#This Row],[c_ghg_inventory]:[c_support_needed_and_received]])=0,1,"")</f>
        <v>1</v>
      </c>
      <c r="N176" s="6">
        <v>328000</v>
      </c>
      <c r="O176" s="6">
        <v>338000</v>
      </c>
      <c r="P176" s="6">
        <f>N176/SUM(Table1[[#This Row],[c_ghg_inventory]:[c_undefined]])</f>
        <v>328000</v>
      </c>
      <c r="Q176" s="6">
        <f>O176/SUM(Table1[[#This Row],[c_ghg_inventory]:[c_undefined]])</f>
        <v>338000</v>
      </c>
      <c r="R176">
        <v>173</v>
      </c>
      <c r="S176" s="4" t="s">
        <v>360</v>
      </c>
      <c r="T176" s="4"/>
      <c r="U176" s="4">
        <v>1</v>
      </c>
      <c r="V176" s="4"/>
      <c r="W176" s="4"/>
      <c r="X176" s="4" t="str">
        <f>IF(SUM(Table1[[#This Row],[o_ghg_inventory ]:[o_support_needed_and_received]])=0,1,"")</f>
        <v/>
      </c>
      <c r="Y176" s="5">
        <v>82000</v>
      </c>
      <c r="Z176" s="5">
        <v>84500</v>
      </c>
      <c r="AA176" s="5">
        <f>Table1[[#This Row],[o_gef_funding]]/SUM(Table1[[#This Row],[o_ghg_inventory ]:[o_undefined]])</f>
        <v>82000</v>
      </c>
      <c r="AB176" s="5">
        <f>Table1[[#This Row],[o_co_financing]]/SUM(Table1[[#This Row],[o_ghg_inventory ]:[o_undefined]])</f>
        <v>84500</v>
      </c>
      <c r="AC176" s="4" t="str" cm="1">
        <f t="array" ref="AC176">IF(Table1[[#This Row],[o_ghg_inventory ]]="",IF(AND(Table1[[#This Row],[o_undefined]:[o_undefined]]=1,Table1[[#This Row],[c_ghg_inventory]]=1),1,""),1)</f>
        <v/>
      </c>
      <c r="AD176" s="4" cm="1">
        <f t="array" ref="AD176">IF(Table1[[#This Row],[o_mitigation ]]="",IF(AND(Table1[[#This Row],[o_undefined]:[o_undefined]]=1,Table1[[#This Row],[c_mitigation]]=1),1,""),1)</f>
        <v>1</v>
      </c>
      <c r="AE176" s="4" t="str" cm="1">
        <f t="array" ref="AE176">IF(Table1[[#This Row],[o_climate_change_impacts_and_adaptation ]]="",IF(AND(Table1[[#This Row],[o_undefined]:[o_undefined]]=1,Table1[[#This Row],[c_climate_change_impacts_and_adaptation]]=1),1,""),1)</f>
        <v/>
      </c>
      <c r="AF176" s="4" t="str" cm="1">
        <f t="array" ref="AF176">IF(Table1[[#This Row],[o_support_needed_and_received]]="",IF(AND(Table1[[#This Row],[o_undefined]:[o_undefined]]=1,Table1[[#This Row],[c_support_needed_and_received]]=1),1,""),1)</f>
        <v/>
      </c>
      <c r="AG176" s="4" t="str">
        <f>IF(SUM(Table1[[#This Row],[com_ghg_inventory]:[com_support_needed_and_received]])=0,1,"")</f>
        <v/>
      </c>
      <c r="AH176" s="4" cm="1">
        <f t="array" ref="AH176">IF(Table1[[#This Row],[com_ghg_inventory]]="",0,IF(Table1[[#This Row],[com_undefined]:[com_undefined]]=1,0,Table1[[#This Row],[o_gef_funding]:[o_gef_funding]]/SUM(Table1[[#This Row],[com_ghg_inventory]:[com_support_needed_and_received]])))</f>
        <v>0</v>
      </c>
      <c r="AI176" s="4" cm="1">
        <f t="array" ref="AI176">IF(Table1[[#This Row],[com_mitigation]]="",0,IF(Table1[[#This Row],[com_undefined]:[com_undefined]]=1,0,Table1[[#This Row],[o_gef_funding]:[o_gef_funding]]/SUM(Table1[[#This Row],[com_ghg_inventory]:[com_support_needed_and_received]])))</f>
        <v>82000</v>
      </c>
      <c r="AJ176" s="4" cm="1">
        <f t="array" ref="AJ176">IF(Table1[[#This Row],[com_climate_change_impacts_and_adaptation]]="",0,IF(Table1[[#This Row],[com_undefined]:[com_undefined]]=1,0,Table1[[#This Row],[o_gef_funding]:[o_gef_funding]]/SUM(Table1[[#This Row],[com_ghg_inventory]:[com_support_needed_and_received]])))</f>
        <v>0</v>
      </c>
      <c r="AK176" s="4" cm="1">
        <f t="array" ref="AK176">IF(Table1[[#This Row],[com_support_needed_and_received]]="",0,IF(Table1[[#This Row],[com_undefined]:[com_undefined]]=1,0,Table1[[#This Row],[o_gef_funding]:[o_gef_funding]]/SUM(Table1[[#This Row],[com_ghg_inventory]:[com_support_needed_and_received]])))</f>
        <v>0</v>
      </c>
      <c r="AL176" s="4">
        <f>IF(Table1[[#This Row],[com_undefined]]=1,Table1[[#This Row],[o_gef_funding]],0)</f>
        <v>0</v>
      </c>
      <c r="AM176" s="4" cm="1">
        <f t="array" ref="AM176">IF(Table1[[#This Row],[com_ghg_inventory]]="",0,IF(Table1[[#This Row],[com_undefined]:[com_undefined]]=1,0,Table1[[#This Row],[o_co_financing]:[o_co_financing]]/SUM(Table1[[#This Row],[com_ghg_inventory]:[com_support_needed_and_received]])))</f>
        <v>0</v>
      </c>
      <c r="AN176" s="4" cm="1">
        <f t="array" ref="AN176">IF(Table1[[#This Row],[com_mitigation]]="",0,IF(Table1[[#This Row],[com_undefined]:[com_undefined]]=1,0,Table1[[#This Row],[o_co_financing]:[o_co_financing]]/SUM(Table1[[#This Row],[com_ghg_inventory]:[com_support_needed_and_received]])))</f>
        <v>84500</v>
      </c>
      <c r="AO176" s="4" cm="1">
        <f t="array" ref="AO176">IF(Table1[[#This Row],[com_climate_change_impacts_and_adaptation]]="",0,IF(Table1[[#This Row],[com_undefined]:[com_undefined]]=1,0,Table1[[#This Row],[o_co_financing]:[o_co_financing]]/SUM(Table1[[#This Row],[com_ghg_inventory]:[com_support_needed_and_received]])))</f>
        <v>0</v>
      </c>
      <c r="AP176" s="4" cm="1">
        <f t="array" ref="AP176">IF(Table1[[#This Row],[com_support_needed_and_received]]="",0,IF(Table1[[#This Row],[com_undefined]:[com_undefined]]=1,0,Table1[[#This Row],[o_co_financing]:[o_co_financing]]/SUM(Table1[[#This Row],[com_ghg_inventory]:[com_support_needed_and_received]])))</f>
        <v>0</v>
      </c>
      <c r="AQ176" s="4">
        <f>IF(Table1[[#This Row],[com_undefined]]=1,Table1[[#This Row],[o_co_financing]],0)</f>
        <v>0</v>
      </c>
      <c r="AR176" s="4" t="str">
        <f>IF(Table1[[#This Row],[o_gef_funding]]=SUM(Table1[[#This Row],[ghg_inventory_gef]:[undefined_gef]]),"Good", "Problem")</f>
        <v>Good</v>
      </c>
      <c r="AS176" s="4" t="str">
        <f>IF(Table1[[#This Row],[o_co_financing]]=SUM(Table1[[#This Row],[ghg_inventory_co_finance]:[undefined_co_finance]]),"Good", "Problem")</f>
        <v>Good</v>
      </c>
    </row>
    <row r="177" spans="1:45">
      <c r="A177" s="11">
        <v>21</v>
      </c>
      <c r="B177" s="3" t="s">
        <v>47</v>
      </c>
      <c r="C177" s="4" t="str">
        <f>VLOOKUP(Table1[[#This Row],[pif_id]], Table7[#All],2,FALSE)</f>
        <v>Europe</v>
      </c>
      <c r="D177" s="4" t="str">
        <f>VLOOKUP(Table1[[#This Row],[pif_id]], Table7[#All],3,FALSE)</f>
        <v>UNDP</v>
      </c>
      <c r="E177" s="4" t="str">
        <f>VLOOKUP(Table1[[#This Row],[pif_id]], Table7[#All],4,FALSE)</f>
        <v>2018</v>
      </c>
      <c r="F177" s="4" t="e">
        <f>VLOOKUP(Table1[[#This Row],[pif_id]], Table7[#All],5,FALSE)</f>
        <v>#REF!</v>
      </c>
      <c r="G177">
        <v>44</v>
      </c>
      <c r="H177" t="s">
        <v>359</v>
      </c>
      <c r="M177">
        <f>IF(SUM(Table1[[#This Row],[c_ghg_inventory]:[c_support_needed_and_received]])=0,1,"")</f>
        <v>1</v>
      </c>
      <c r="N177" s="6">
        <v>328000</v>
      </c>
      <c r="O177" s="6">
        <v>338000</v>
      </c>
      <c r="P177" s="6">
        <f>N177/SUM(Table1[[#This Row],[c_ghg_inventory]:[c_undefined]])</f>
        <v>328000</v>
      </c>
      <c r="Q177" s="6">
        <f>O177/SUM(Table1[[#This Row],[c_ghg_inventory]:[c_undefined]])</f>
        <v>338000</v>
      </c>
      <c r="R177">
        <v>174</v>
      </c>
      <c r="S177" s="4" t="s">
        <v>361</v>
      </c>
      <c r="T177" s="4"/>
      <c r="U177" s="4"/>
      <c r="V177" s="4"/>
      <c r="W177" s="4"/>
      <c r="X177" s="4">
        <f>IF(SUM(Table1[[#This Row],[o_ghg_inventory ]:[o_support_needed_and_received]])=0,1,"")</f>
        <v>1</v>
      </c>
      <c r="Y177" s="5">
        <v>82000</v>
      </c>
      <c r="Z177" s="5">
        <v>84500</v>
      </c>
      <c r="AA177" s="5">
        <f>Table1[[#This Row],[o_gef_funding]]/SUM(Table1[[#This Row],[o_ghg_inventory ]:[o_undefined]])</f>
        <v>82000</v>
      </c>
      <c r="AB177" s="5">
        <f>Table1[[#This Row],[o_co_financing]]/SUM(Table1[[#This Row],[o_ghg_inventory ]:[o_undefined]])</f>
        <v>84500</v>
      </c>
      <c r="AC177" s="4" t="str" cm="1">
        <f t="array" ref="AC177">IF(Table1[[#This Row],[o_ghg_inventory ]]="",IF(AND(Table1[[#This Row],[o_undefined]:[o_undefined]]=1,Table1[[#This Row],[c_ghg_inventory]]=1),1,""),1)</f>
        <v/>
      </c>
      <c r="AD177" s="4" t="str" cm="1">
        <f t="array" ref="AD177">IF(Table1[[#This Row],[o_mitigation ]]="",IF(AND(Table1[[#This Row],[o_undefined]:[o_undefined]]=1,Table1[[#This Row],[c_mitigation]]=1),1,""),1)</f>
        <v/>
      </c>
      <c r="AE177" s="4" t="str" cm="1">
        <f t="array" ref="AE177">IF(Table1[[#This Row],[o_climate_change_impacts_and_adaptation ]]="",IF(AND(Table1[[#This Row],[o_undefined]:[o_undefined]]=1,Table1[[#This Row],[c_climate_change_impacts_and_adaptation]]=1),1,""),1)</f>
        <v/>
      </c>
      <c r="AF177" s="4" t="str" cm="1">
        <f t="array" ref="AF177">IF(Table1[[#This Row],[o_support_needed_and_received]]="",IF(AND(Table1[[#This Row],[o_undefined]:[o_undefined]]=1,Table1[[#This Row],[c_support_needed_and_received]]=1),1,""),1)</f>
        <v/>
      </c>
      <c r="AG177" s="4">
        <f>IF(SUM(Table1[[#This Row],[com_ghg_inventory]:[com_support_needed_and_received]])=0,1,"")</f>
        <v>1</v>
      </c>
      <c r="AH177" s="4" cm="1">
        <f t="array" ref="AH177">IF(Table1[[#This Row],[com_ghg_inventory]]="",0,IF(Table1[[#This Row],[com_undefined]:[com_undefined]]=1,0,Table1[[#This Row],[o_gef_funding]:[o_gef_funding]]/SUM(Table1[[#This Row],[com_ghg_inventory]:[com_support_needed_and_received]])))</f>
        <v>0</v>
      </c>
      <c r="AI177" s="4" cm="1">
        <f t="array" ref="AI177">IF(Table1[[#This Row],[com_mitigation]]="",0,IF(Table1[[#This Row],[com_undefined]:[com_undefined]]=1,0,Table1[[#This Row],[o_gef_funding]:[o_gef_funding]]/SUM(Table1[[#This Row],[com_ghg_inventory]:[com_support_needed_and_received]])))</f>
        <v>0</v>
      </c>
      <c r="AJ177" s="4" cm="1">
        <f t="array" ref="AJ177">IF(Table1[[#This Row],[com_climate_change_impacts_and_adaptation]]="",0,IF(Table1[[#This Row],[com_undefined]:[com_undefined]]=1,0,Table1[[#This Row],[o_gef_funding]:[o_gef_funding]]/SUM(Table1[[#This Row],[com_ghg_inventory]:[com_support_needed_and_received]])))</f>
        <v>0</v>
      </c>
      <c r="AK177" s="4" cm="1">
        <f t="array" ref="AK177">IF(Table1[[#This Row],[com_support_needed_and_received]]="",0,IF(Table1[[#This Row],[com_undefined]:[com_undefined]]=1,0,Table1[[#This Row],[o_gef_funding]:[o_gef_funding]]/SUM(Table1[[#This Row],[com_ghg_inventory]:[com_support_needed_and_received]])))</f>
        <v>0</v>
      </c>
      <c r="AL177" s="4">
        <f>IF(Table1[[#This Row],[com_undefined]]=1,Table1[[#This Row],[o_gef_funding]],0)</f>
        <v>82000</v>
      </c>
      <c r="AM177" s="4" cm="1">
        <f t="array" ref="AM177">IF(Table1[[#This Row],[com_ghg_inventory]]="",0,IF(Table1[[#This Row],[com_undefined]:[com_undefined]]=1,0,Table1[[#This Row],[o_co_financing]:[o_co_financing]]/SUM(Table1[[#This Row],[com_ghg_inventory]:[com_support_needed_and_received]])))</f>
        <v>0</v>
      </c>
      <c r="AN177" s="4" cm="1">
        <f t="array" ref="AN177">IF(Table1[[#This Row],[com_mitigation]]="",0,IF(Table1[[#This Row],[com_undefined]:[com_undefined]]=1,0,Table1[[#This Row],[o_co_financing]:[o_co_financing]]/SUM(Table1[[#This Row],[com_ghg_inventory]:[com_support_needed_and_received]])))</f>
        <v>0</v>
      </c>
      <c r="AO177" s="4" cm="1">
        <f t="array" ref="AO177">IF(Table1[[#This Row],[com_climate_change_impacts_and_adaptation]]="",0,IF(Table1[[#This Row],[com_undefined]:[com_undefined]]=1,0,Table1[[#This Row],[o_co_financing]:[o_co_financing]]/SUM(Table1[[#This Row],[com_ghg_inventory]:[com_support_needed_and_received]])))</f>
        <v>0</v>
      </c>
      <c r="AP177" s="4" cm="1">
        <f t="array" ref="AP177">IF(Table1[[#This Row],[com_support_needed_and_received]]="",0,IF(Table1[[#This Row],[com_undefined]:[com_undefined]]=1,0,Table1[[#This Row],[o_co_financing]:[o_co_financing]]/SUM(Table1[[#This Row],[com_ghg_inventory]:[com_support_needed_and_received]])))</f>
        <v>0</v>
      </c>
      <c r="AQ177" s="4">
        <f>IF(Table1[[#This Row],[com_undefined]]=1,Table1[[#This Row],[o_co_financing]],0)</f>
        <v>84500</v>
      </c>
      <c r="AR177" s="4" t="str">
        <f>IF(Table1[[#This Row],[o_gef_funding]]=SUM(Table1[[#This Row],[ghg_inventory_gef]:[undefined_gef]]),"Good", "Problem")</f>
        <v>Good</v>
      </c>
      <c r="AS177" s="4" t="str">
        <f>IF(Table1[[#This Row],[o_co_financing]]=SUM(Table1[[#This Row],[ghg_inventory_co_finance]:[undefined_co_finance]]),"Good", "Problem")</f>
        <v>Good</v>
      </c>
    </row>
    <row r="178" spans="1:45">
      <c r="A178" s="11">
        <v>21</v>
      </c>
      <c r="B178" s="3" t="s">
        <v>47</v>
      </c>
      <c r="C178" s="4" t="str">
        <f>VLOOKUP(Table1[[#This Row],[pif_id]], Table7[#All],2,FALSE)</f>
        <v>Europe</v>
      </c>
      <c r="D178" s="4" t="str">
        <f>VLOOKUP(Table1[[#This Row],[pif_id]], Table7[#All],3,FALSE)</f>
        <v>UNDP</v>
      </c>
      <c r="E178" s="4" t="str">
        <f>VLOOKUP(Table1[[#This Row],[pif_id]], Table7[#All],4,FALSE)</f>
        <v>2018</v>
      </c>
      <c r="F178" s="4" t="e">
        <f>VLOOKUP(Table1[[#This Row],[pif_id]], Table7[#All],5,FALSE)</f>
        <v>#REF!</v>
      </c>
      <c r="G178">
        <v>44</v>
      </c>
      <c r="H178" t="s">
        <v>359</v>
      </c>
      <c r="M178">
        <f>IF(SUM(Table1[[#This Row],[c_ghg_inventory]:[c_support_needed_and_received]])=0,1,"")</f>
        <v>1</v>
      </c>
      <c r="N178" s="6">
        <v>328000</v>
      </c>
      <c r="O178" s="6">
        <v>338000</v>
      </c>
      <c r="P178" s="6">
        <f>N178/SUM(Table1[[#This Row],[c_ghg_inventory]:[c_undefined]])</f>
        <v>328000</v>
      </c>
      <c r="Q178" s="6">
        <f>O178/SUM(Table1[[#This Row],[c_ghg_inventory]:[c_undefined]])</f>
        <v>338000</v>
      </c>
      <c r="R178">
        <v>175</v>
      </c>
      <c r="S178" s="4" t="s">
        <v>362</v>
      </c>
      <c r="T178" s="4"/>
      <c r="U178" s="4">
        <v>1</v>
      </c>
      <c r="V178" s="4"/>
      <c r="W178" s="4"/>
      <c r="X178" s="4" t="str">
        <f>IF(SUM(Table1[[#This Row],[o_ghg_inventory ]:[o_support_needed_and_received]])=0,1,"")</f>
        <v/>
      </c>
      <c r="Y178" s="5">
        <v>82000</v>
      </c>
      <c r="Z178" s="5">
        <v>84500</v>
      </c>
      <c r="AA178" s="5">
        <f>Table1[[#This Row],[o_gef_funding]]/SUM(Table1[[#This Row],[o_ghg_inventory ]:[o_undefined]])</f>
        <v>82000</v>
      </c>
      <c r="AB178" s="5">
        <f>Table1[[#This Row],[o_co_financing]]/SUM(Table1[[#This Row],[o_ghg_inventory ]:[o_undefined]])</f>
        <v>84500</v>
      </c>
      <c r="AC178" s="4" t="str" cm="1">
        <f t="array" ref="AC178">IF(Table1[[#This Row],[o_ghg_inventory ]]="",IF(AND(Table1[[#This Row],[o_undefined]:[o_undefined]]=1,Table1[[#This Row],[c_ghg_inventory]]=1),1,""),1)</f>
        <v/>
      </c>
      <c r="AD178" s="4" cm="1">
        <f t="array" ref="AD178">IF(Table1[[#This Row],[o_mitigation ]]="",IF(AND(Table1[[#This Row],[o_undefined]:[o_undefined]]=1,Table1[[#This Row],[c_mitigation]]=1),1,""),1)</f>
        <v>1</v>
      </c>
      <c r="AE178" s="4" t="str" cm="1">
        <f t="array" ref="AE178">IF(Table1[[#This Row],[o_climate_change_impacts_and_adaptation ]]="",IF(AND(Table1[[#This Row],[o_undefined]:[o_undefined]]=1,Table1[[#This Row],[c_climate_change_impacts_and_adaptation]]=1),1,""),1)</f>
        <v/>
      </c>
      <c r="AF178" s="4" t="str" cm="1">
        <f t="array" ref="AF178">IF(Table1[[#This Row],[o_support_needed_and_received]]="",IF(AND(Table1[[#This Row],[o_undefined]:[o_undefined]]=1,Table1[[#This Row],[c_support_needed_and_received]]=1),1,""),1)</f>
        <v/>
      </c>
      <c r="AG178" s="4" t="str">
        <f>IF(SUM(Table1[[#This Row],[com_ghg_inventory]:[com_support_needed_and_received]])=0,1,"")</f>
        <v/>
      </c>
      <c r="AH178" s="4" cm="1">
        <f t="array" ref="AH178">IF(Table1[[#This Row],[com_ghg_inventory]]="",0,IF(Table1[[#This Row],[com_undefined]:[com_undefined]]=1,0,Table1[[#This Row],[o_gef_funding]:[o_gef_funding]]/SUM(Table1[[#This Row],[com_ghg_inventory]:[com_support_needed_and_received]])))</f>
        <v>0</v>
      </c>
      <c r="AI178" s="4" cm="1">
        <f t="array" ref="AI178">IF(Table1[[#This Row],[com_mitigation]]="",0,IF(Table1[[#This Row],[com_undefined]:[com_undefined]]=1,0,Table1[[#This Row],[o_gef_funding]:[o_gef_funding]]/SUM(Table1[[#This Row],[com_ghg_inventory]:[com_support_needed_and_received]])))</f>
        <v>82000</v>
      </c>
      <c r="AJ178" s="4" cm="1">
        <f t="array" ref="AJ178">IF(Table1[[#This Row],[com_climate_change_impacts_and_adaptation]]="",0,IF(Table1[[#This Row],[com_undefined]:[com_undefined]]=1,0,Table1[[#This Row],[o_gef_funding]:[o_gef_funding]]/SUM(Table1[[#This Row],[com_ghg_inventory]:[com_support_needed_and_received]])))</f>
        <v>0</v>
      </c>
      <c r="AK178" s="4" cm="1">
        <f t="array" ref="AK178">IF(Table1[[#This Row],[com_support_needed_and_received]]="",0,IF(Table1[[#This Row],[com_undefined]:[com_undefined]]=1,0,Table1[[#This Row],[o_gef_funding]:[o_gef_funding]]/SUM(Table1[[#This Row],[com_ghg_inventory]:[com_support_needed_and_received]])))</f>
        <v>0</v>
      </c>
      <c r="AL178" s="4">
        <f>IF(Table1[[#This Row],[com_undefined]]=1,Table1[[#This Row],[o_gef_funding]],0)</f>
        <v>0</v>
      </c>
      <c r="AM178" s="4" cm="1">
        <f t="array" ref="AM178">IF(Table1[[#This Row],[com_ghg_inventory]]="",0,IF(Table1[[#This Row],[com_undefined]:[com_undefined]]=1,0,Table1[[#This Row],[o_co_financing]:[o_co_financing]]/SUM(Table1[[#This Row],[com_ghg_inventory]:[com_support_needed_and_received]])))</f>
        <v>0</v>
      </c>
      <c r="AN178" s="4" cm="1">
        <f t="array" ref="AN178">IF(Table1[[#This Row],[com_mitigation]]="",0,IF(Table1[[#This Row],[com_undefined]:[com_undefined]]=1,0,Table1[[#This Row],[o_co_financing]:[o_co_financing]]/SUM(Table1[[#This Row],[com_ghg_inventory]:[com_support_needed_and_received]])))</f>
        <v>84500</v>
      </c>
      <c r="AO178" s="4" cm="1">
        <f t="array" ref="AO178">IF(Table1[[#This Row],[com_climate_change_impacts_and_adaptation]]="",0,IF(Table1[[#This Row],[com_undefined]:[com_undefined]]=1,0,Table1[[#This Row],[o_co_financing]:[o_co_financing]]/SUM(Table1[[#This Row],[com_ghg_inventory]:[com_support_needed_and_received]])))</f>
        <v>0</v>
      </c>
      <c r="AP178" s="4" cm="1">
        <f t="array" ref="AP178">IF(Table1[[#This Row],[com_support_needed_and_received]]="",0,IF(Table1[[#This Row],[com_undefined]:[com_undefined]]=1,0,Table1[[#This Row],[o_co_financing]:[o_co_financing]]/SUM(Table1[[#This Row],[com_ghg_inventory]:[com_support_needed_and_received]])))</f>
        <v>0</v>
      </c>
      <c r="AQ178" s="4">
        <f>IF(Table1[[#This Row],[com_undefined]]=1,Table1[[#This Row],[o_co_financing]],0)</f>
        <v>0</v>
      </c>
      <c r="AR178" s="4" t="str">
        <f>IF(Table1[[#This Row],[o_gef_funding]]=SUM(Table1[[#This Row],[ghg_inventory_gef]:[undefined_gef]]),"Good", "Problem")</f>
        <v>Good</v>
      </c>
      <c r="AS178" s="4" t="str">
        <f>IF(Table1[[#This Row],[o_co_financing]]=SUM(Table1[[#This Row],[ghg_inventory_co_finance]:[undefined_co_finance]]),"Good", "Problem")</f>
        <v>Good</v>
      </c>
    </row>
    <row r="179" spans="1:45">
      <c r="A179" s="11">
        <v>21</v>
      </c>
      <c r="B179" s="3" t="s">
        <v>47</v>
      </c>
      <c r="C179" s="4" t="str">
        <f>VLOOKUP(Table1[[#This Row],[pif_id]], Table7[#All],2,FALSE)</f>
        <v>Europe</v>
      </c>
      <c r="D179" s="4" t="str">
        <f>VLOOKUP(Table1[[#This Row],[pif_id]], Table7[#All],3,FALSE)</f>
        <v>UNDP</v>
      </c>
      <c r="E179" s="4" t="str">
        <f>VLOOKUP(Table1[[#This Row],[pif_id]], Table7[#All],4,FALSE)</f>
        <v>2018</v>
      </c>
      <c r="F179" s="4" t="e">
        <f>VLOOKUP(Table1[[#This Row],[pif_id]], Table7[#All],5,FALSE)</f>
        <v>#REF!</v>
      </c>
      <c r="G179">
        <v>44</v>
      </c>
      <c r="H179" t="s">
        <v>359</v>
      </c>
      <c r="M179">
        <f>IF(SUM(Table1[[#This Row],[c_ghg_inventory]:[c_support_needed_and_received]])=0,1,"")</f>
        <v>1</v>
      </c>
      <c r="N179" s="6">
        <v>328000</v>
      </c>
      <c r="O179" s="6">
        <v>338000</v>
      </c>
      <c r="P179" s="6">
        <f>N179/SUM(Table1[[#This Row],[c_ghg_inventory]:[c_undefined]])</f>
        <v>328000</v>
      </c>
      <c r="Q179" s="6">
        <f>O179/SUM(Table1[[#This Row],[c_ghg_inventory]:[c_undefined]])</f>
        <v>338000</v>
      </c>
      <c r="R179">
        <v>176</v>
      </c>
      <c r="S179" s="4" t="s">
        <v>363</v>
      </c>
      <c r="T179" s="4"/>
      <c r="U179" s="4"/>
      <c r="V179" s="4"/>
      <c r="W179" s="4"/>
      <c r="X179" s="4">
        <f>IF(SUM(Table1[[#This Row],[o_ghg_inventory ]:[o_support_needed_and_received]])=0,1,"")</f>
        <v>1</v>
      </c>
      <c r="Y179" s="5">
        <v>82000</v>
      </c>
      <c r="Z179" s="5">
        <v>84500</v>
      </c>
      <c r="AA179" s="5">
        <f>Table1[[#This Row],[o_gef_funding]]/SUM(Table1[[#This Row],[o_ghg_inventory ]:[o_undefined]])</f>
        <v>82000</v>
      </c>
      <c r="AB179" s="5">
        <f>Table1[[#This Row],[o_co_financing]]/SUM(Table1[[#This Row],[o_ghg_inventory ]:[o_undefined]])</f>
        <v>84500</v>
      </c>
      <c r="AC179" s="4" t="str" cm="1">
        <f t="array" ref="AC179">IF(Table1[[#This Row],[o_ghg_inventory ]]="",IF(AND(Table1[[#This Row],[o_undefined]:[o_undefined]]=1,Table1[[#This Row],[c_ghg_inventory]]=1),1,""),1)</f>
        <v/>
      </c>
      <c r="AD179" s="4" t="str" cm="1">
        <f t="array" ref="AD179">IF(Table1[[#This Row],[o_mitigation ]]="",IF(AND(Table1[[#This Row],[o_undefined]:[o_undefined]]=1,Table1[[#This Row],[c_mitigation]]=1),1,""),1)</f>
        <v/>
      </c>
      <c r="AE179" s="4" t="str" cm="1">
        <f t="array" ref="AE179">IF(Table1[[#This Row],[o_climate_change_impacts_and_adaptation ]]="",IF(AND(Table1[[#This Row],[o_undefined]:[o_undefined]]=1,Table1[[#This Row],[c_climate_change_impacts_and_adaptation]]=1),1,""),1)</f>
        <v/>
      </c>
      <c r="AF179" s="4" t="str" cm="1">
        <f t="array" ref="AF179">IF(Table1[[#This Row],[o_support_needed_and_received]]="",IF(AND(Table1[[#This Row],[o_undefined]:[o_undefined]]=1,Table1[[#This Row],[c_support_needed_and_received]]=1),1,""),1)</f>
        <v/>
      </c>
      <c r="AG179" s="4">
        <f>IF(SUM(Table1[[#This Row],[com_ghg_inventory]:[com_support_needed_and_received]])=0,1,"")</f>
        <v>1</v>
      </c>
      <c r="AH179" s="4" cm="1">
        <f t="array" ref="AH179">IF(Table1[[#This Row],[com_ghg_inventory]]="",0,IF(Table1[[#This Row],[com_undefined]:[com_undefined]]=1,0,Table1[[#This Row],[o_gef_funding]:[o_gef_funding]]/SUM(Table1[[#This Row],[com_ghg_inventory]:[com_support_needed_and_received]])))</f>
        <v>0</v>
      </c>
      <c r="AI179" s="4" cm="1">
        <f t="array" ref="AI179">IF(Table1[[#This Row],[com_mitigation]]="",0,IF(Table1[[#This Row],[com_undefined]:[com_undefined]]=1,0,Table1[[#This Row],[o_gef_funding]:[o_gef_funding]]/SUM(Table1[[#This Row],[com_ghg_inventory]:[com_support_needed_and_received]])))</f>
        <v>0</v>
      </c>
      <c r="AJ179" s="4" cm="1">
        <f t="array" ref="AJ179">IF(Table1[[#This Row],[com_climate_change_impacts_and_adaptation]]="",0,IF(Table1[[#This Row],[com_undefined]:[com_undefined]]=1,0,Table1[[#This Row],[o_gef_funding]:[o_gef_funding]]/SUM(Table1[[#This Row],[com_ghg_inventory]:[com_support_needed_and_received]])))</f>
        <v>0</v>
      </c>
      <c r="AK179" s="4" cm="1">
        <f t="array" ref="AK179">IF(Table1[[#This Row],[com_support_needed_and_received]]="",0,IF(Table1[[#This Row],[com_undefined]:[com_undefined]]=1,0,Table1[[#This Row],[o_gef_funding]:[o_gef_funding]]/SUM(Table1[[#This Row],[com_ghg_inventory]:[com_support_needed_and_received]])))</f>
        <v>0</v>
      </c>
      <c r="AL179" s="4">
        <f>IF(Table1[[#This Row],[com_undefined]]=1,Table1[[#This Row],[o_gef_funding]],0)</f>
        <v>82000</v>
      </c>
      <c r="AM179" s="4" cm="1">
        <f t="array" ref="AM179">IF(Table1[[#This Row],[com_ghg_inventory]]="",0,IF(Table1[[#This Row],[com_undefined]:[com_undefined]]=1,0,Table1[[#This Row],[o_co_financing]:[o_co_financing]]/SUM(Table1[[#This Row],[com_ghg_inventory]:[com_support_needed_and_received]])))</f>
        <v>0</v>
      </c>
      <c r="AN179" s="4" cm="1">
        <f t="array" ref="AN179">IF(Table1[[#This Row],[com_mitigation]]="",0,IF(Table1[[#This Row],[com_undefined]:[com_undefined]]=1,0,Table1[[#This Row],[o_co_financing]:[o_co_financing]]/SUM(Table1[[#This Row],[com_ghg_inventory]:[com_support_needed_and_received]])))</f>
        <v>0</v>
      </c>
      <c r="AO179" s="4" cm="1">
        <f t="array" ref="AO179">IF(Table1[[#This Row],[com_climate_change_impacts_and_adaptation]]="",0,IF(Table1[[#This Row],[com_undefined]:[com_undefined]]=1,0,Table1[[#This Row],[o_co_financing]:[o_co_financing]]/SUM(Table1[[#This Row],[com_ghg_inventory]:[com_support_needed_and_received]])))</f>
        <v>0</v>
      </c>
      <c r="AP179" s="4" cm="1">
        <f t="array" ref="AP179">IF(Table1[[#This Row],[com_support_needed_and_received]]="",0,IF(Table1[[#This Row],[com_undefined]:[com_undefined]]=1,0,Table1[[#This Row],[o_co_financing]:[o_co_financing]]/SUM(Table1[[#This Row],[com_ghg_inventory]:[com_support_needed_and_received]])))</f>
        <v>0</v>
      </c>
      <c r="AQ179" s="4">
        <f>IF(Table1[[#This Row],[com_undefined]]=1,Table1[[#This Row],[o_co_financing]],0)</f>
        <v>84500</v>
      </c>
      <c r="AR179" s="4" t="str">
        <f>IF(Table1[[#This Row],[o_gef_funding]]=SUM(Table1[[#This Row],[ghg_inventory_gef]:[undefined_gef]]),"Good", "Problem")</f>
        <v>Good</v>
      </c>
      <c r="AS179" s="4" t="str">
        <f>IF(Table1[[#This Row],[o_co_financing]]=SUM(Table1[[#This Row],[ghg_inventory_co_finance]:[undefined_co_finance]]),"Good", "Problem")</f>
        <v>Good</v>
      </c>
    </row>
    <row r="180" spans="1:45">
      <c r="A180" s="11">
        <v>21</v>
      </c>
      <c r="B180" s="3" t="s">
        <v>47</v>
      </c>
      <c r="C180" s="4" t="str">
        <f>VLOOKUP(Table1[[#This Row],[pif_id]], Table7[#All],2,FALSE)</f>
        <v>Europe</v>
      </c>
      <c r="D180" s="4" t="str">
        <f>VLOOKUP(Table1[[#This Row],[pif_id]], Table7[#All],3,FALSE)</f>
        <v>UNDP</v>
      </c>
      <c r="E180" s="4" t="str">
        <f>VLOOKUP(Table1[[#This Row],[pif_id]], Table7[#All],4,FALSE)</f>
        <v>2018</v>
      </c>
      <c r="F180" s="4" t="e">
        <f>VLOOKUP(Table1[[#This Row],[pif_id]], Table7[#All],5,FALSE)</f>
        <v>#REF!</v>
      </c>
      <c r="G180">
        <v>45</v>
      </c>
      <c r="H180" t="s">
        <v>364</v>
      </c>
      <c r="M180">
        <f>IF(SUM(Table1[[#This Row],[c_ghg_inventory]:[c_support_needed_and_received]])=0,1,"")</f>
        <v>1</v>
      </c>
      <c r="N180" s="6">
        <v>286000</v>
      </c>
      <c r="O180" s="6">
        <v>236000</v>
      </c>
      <c r="P180" s="6">
        <f>N180/SUM(Table1[[#This Row],[c_ghg_inventory]:[c_undefined]])</f>
        <v>286000</v>
      </c>
      <c r="Q180" s="6">
        <f>O180/SUM(Table1[[#This Row],[c_ghg_inventory]:[c_undefined]])</f>
        <v>236000</v>
      </c>
      <c r="R180">
        <v>177</v>
      </c>
      <c r="S180" s="4" t="s">
        <v>365</v>
      </c>
      <c r="T180" s="4"/>
      <c r="U180" s="4">
        <v>1</v>
      </c>
      <c r="V180" s="4">
        <v>1</v>
      </c>
      <c r="W180" s="4"/>
      <c r="X180" s="4" t="str">
        <f>IF(SUM(Table1[[#This Row],[o_ghg_inventory ]:[o_support_needed_and_received]])=0,1,"")</f>
        <v/>
      </c>
      <c r="Y180" s="5">
        <v>71500</v>
      </c>
      <c r="Z180" s="5">
        <v>59000</v>
      </c>
      <c r="AA180" s="5">
        <f>Table1[[#This Row],[o_gef_funding]]/SUM(Table1[[#This Row],[o_ghg_inventory ]:[o_undefined]])</f>
        <v>35750</v>
      </c>
      <c r="AB180" s="5">
        <f>Table1[[#This Row],[o_co_financing]]/SUM(Table1[[#This Row],[o_ghg_inventory ]:[o_undefined]])</f>
        <v>29500</v>
      </c>
      <c r="AC180" s="4" t="str" cm="1">
        <f t="array" ref="AC180">IF(Table1[[#This Row],[o_ghg_inventory ]]="",IF(AND(Table1[[#This Row],[o_undefined]:[o_undefined]]=1,Table1[[#This Row],[c_ghg_inventory]]=1),1,""),1)</f>
        <v/>
      </c>
      <c r="AD180" s="4" cm="1">
        <f t="array" ref="AD180">IF(Table1[[#This Row],[o_mitigation ]]="",IF(AND(Table1[[#This Row],[o_undefined]:[o_undefined]]=1,Table1[[#This Row],[c_mitigation]]=1),1,""),1)</f>
        <v>1</v>
      </c>
      <c r="AE180" s="4" cm="1">
        <f t="array" ref="AE180">IF(Table1[[#This Row],[o_climate_change_impacts_and_adaptation ]]="",IF(AND(Table1[[#This Row],[o_undefined]:[o_undefined]]=1,Table1[[#This Row],[c_climate_change_impacts_and_adaptation]]=1),1,""),1)</f>
        <v>1</v>
      </c>
      <c r="AF180" s="4" t="str" cm="1">
        <f t="array" ref="AF180">IF(Table1[[#This Row],[o_support_needed_and_received]]="",IF(AND(Table1[[#This Row],[o_undefined]:[o_undefined]]=1,Table1[[#This Row],[c_support_needed_and_received]]=1),1,""),1)</f>
        <v/>
      </c>
      <c r="AG180" s="4" t="str">
        <f>IF(SUM(Table1[[#This Row],[com_ghg_inventory]:[com_support_needed_and_received]])=0,1,"")</f>
        <v/>
      </c>
      <c r="AH180" s="4" cm="1">
        <f t="array" ref="AH180">IF(Table1[[#This Row],[com_ghg_inventory]]="",0,IF(Table1[[#This Row],[com_undefined]:[com_undefined]]=1,0,Table1[[#This Row],[o_gef_funding]:[o_gef_funding]]/SUM(Table1[[#This Row],[com_ghg_inventory]:[com_support_needed_and_received]])))</f>
        <v>0</v>
      </c>
      <c r="AI180" s="4" cm="1">
        <f t="array" ref="AI180">IF(Table1[[#This Row],[com_mitigation]]="",0,IF(Table1[[#This Row],[com_undefined]:[com_undefined]]=1,0,Table1[[#This Row],[o_gef_funding]:[o_gef_funding]]/SUM(Table1[[#This Row],[com_ghg_inventory]:[com_support_needed_and_received]])))</f>
        <v>35750</v>
      </c>
      <c r="AJ180" s="4" cm="1">
        <f t="array" ref="AJ180">IF(Table1[[#This Row],[com_climate_change_impacts_and_adaptation]]="",0,IF(Table1[[#This Row],[com_undefined]:[com_undefined]]=1,0,Table1[[#This Row],[o_gef_funding]:[o_gef_funding]]/SUM(Table1[[#This Row],[com_ghg_inventory]:[com_support_needed_and_received]])))</f>
        <v>35750</v>
      </c>
      <c r="AK180" s="4" cm="1">
        <f t="array" ref="AK180">IF(Table1[[#This Row],[com_support_needed_and_received]]="",0,IF(Table1[[#This Row],[com_undefined]:[com_undefined]]=1,0,Table1[[#This Row],[o_gef_funding]:[o_gef_funding]]/SUM(Table1[[#This Row],[com_ghg_inventory]:[com_support_needed_and_received]])))</f>
        <v>0</v>
      </c>
      <c r="AL180" s="4">
        <f>IF(Table1[[#This Row],[com_undefined]]=1,Table1[[#This Row],[o_gef_funding]],0)</f>
        <v>0</v>
      </c>
      <c r="AM180" s="4" cm="1">
        <f t="array" ref="AM180">IF(Table1[[#This Row],[com_ghg_inventory]]="",0,IF(Table1[[#This Row],[com_undefined]:[com_undefined]]=1,0,Table1[[#This Row],[o_co_financing]:[o_co_financing]]/SUM(Table1[[#This Row],[com_ghg_inventory]:[com_support_needed_and_received]])))</f>
        <v>0</v>
      </c>
      <c r="AN180" s="4" cm="1">
        <f t="array" ref="AN180">IF(Table1[[#This Row],[com_mitigation]]="",0,IF(Table1[[#This Row],[com_undefined]:[com_undefined]]=1,0,Table1[[#This Row],[o_co_financing]:[o_co_financing]]/SUM(Table1[[#This Row],[com_ghg_inventory]:[com_support_needed_and_received]])))</f>
        <v>29500</v>
      </c>
      <c r="AO180" s="4" cm="1">
        <f t="array" ref="AO180">IF(Table1[[#This Row],[com_climate_change_impacts_and_adaptation]]="",0,IF(Table1[[#This Row],[com_undefined]:[com_undefined]]=1,0,Table1[[#This Row],[o_co_financing]:[o_co_financing]]/SUM(Table1[[#This Row],[com_ghg_inventory]:[com_support_needed_and_received]])))</f>
        <v>29500</v>
      </c>
      <c r="AP180" s="4" cm="1">
        <f t="array" ref="AP180">IF(Table1[[#This Row],[com_support_needed_and_received]]="",0,IF(Table1[[#This Row],[com_undefined]:[com_undefined]]=1,0,Table1[[#This Row],[o_co_financing]:[o_co_financing]]/SUM(Table1[[#This Row],[com_ghg_inventory]:[com_support_needed_and_received]])))</f>
        <v>0</v>
      </c>
      <c r="AQ180" s="4">
        <f>IF(Table1[[#This Row],[com_undefined]]=1,Table1[[#This Row],[o_co_financing]],0)</f>
        <v>0</v>
      </c>
      <c r="AR180" s="4" t="str">
        <f>IF(Table1[[#This Row],[o_gef_funding]]=SUM(Table1[[#This Row],[ghg_inventory_gef]:[undefined_gef]]),"Good", "Problem")</f>
        <v>Good</v>
      </c>
      <c r="AS180" s="4" t="str">
        <f>IF(Table1[[#This Row],[o_co_financing]]=SUM(Table1[[#This Row],[ghg_inventory_co_finance]:[undefined_co_finance]]),"Good", "Problem")</f>
        <v>Good</v>
      </c>
    </row>
    <row r="181" spans="1:45">
      <c r="A181" s="11">
        <v>21</v>
      </c>
      <c r="B181" s="3" t="s">
        <v>47</v>
      </c>
      <c r="C181" s="4" t="str">
        <f>VLOOKUP(Table1[[#This Row],[pif_id]], Table7[#All],2,FALSE)</f>
        <v>Europe</v>
      </c>
      <c r="D181" s="4" t="str">
        <f>VLOOKUP(Table1[[#This Row],[pif_id]], Table7[#All],3,FALSE)</f>
        <v>UNDP</v>
      </c>
      <c r="E181" s="4" t="str">
        <f>VLOOKUP(Table1[[#This Row],[pif_id]], Table7[#All],4,FALSE)</f>
        <v>2018</v>
      </c>
      <c r="F181" s="4" t="e">
        <f>VLOOKUP(Table1[[#This Row],[pif_id]], Table7[#All],5,FALSE)</f>
        <v>#REF!</v>
      </c>
      <c r="G181">
        <v>45</v>
      </c>
      <c r="H181" t="s">
        <v>366</v>
      </c>
      <c r="M181">
        <f>IF(SUM(Table1[[#This Row],[c_ghg_inventory]:[c_support_needed_and_received]])=0,1,"")</f>
        <v>1</v>
      </c>
      <c r="N181" s="6">
        <v>286000</v>
      </c>
      <c r="O181" s="6">
        <v>236000</v>
      </c>
      <c r="P181" s="6">
        <f>N181/SUM(Table1[[#This Row],[c_ghg_inventory]:[c_undefined]])</f>
        <v>286000</v>
      </c>
      <c r="Q181" s="6">
        <f>O181/SUM(Table1[[#This Row],[c_ghg_inventory]:[c_undefined]])</f>
        <v>236000</v>
      </c>
      <c r="R181">
        <v>178</v>
      </c>
      <c r="S181" s="4" t="s">
        <v>367</v>
      </c>
      <c r="T181" s="4"/>
      <c r="U181" s="4"/>
      <c r="V181" s="4"/>
      <c r="W181" s="4"/>
      <c r="X181" s="4">
        <f>IF(SUM(Table1[[#This Row],[o_ghg_inventory ]:[o_support_needed_and_received]])=0,1,"")</f>
        <v>1</v>
      </c>
      <c r="Y181" s="5">
        <v>71500</v>
      </c>
      <c r="Z181" s="5">
        <v>59000</v>
      </c>
      <c r="AA181" s="5">
        <f>Table1[[#This Row],[o_gef_funding]]/SUM(Table1[[#This Row],[o_ghg_inventory ]:[o_undefined]])</f>
        <v>71500</v>
      </c>
      <c r="AB181" s="5">
        <f>Table1[[#This Row],[o_co_financing]]/SUM(Table1[[#This Row],[o_ghg_inventory ]:[o_undefined]])</f>
        <v>59000</v>
      </c>
      <c r="AC181" s="4" t="str" cm="1">
        <f t="array" ref="AC181">IF(Table1[[#This Row],[o_ghg_inventory ]]="",IF(AND(Table1[[#This Row],[o_undefined]:[o_undefined]]=1,Table1[[#This Row],[c_ghg_inventory]]=1),1,""),1)</f>
        <v/>
      </c>
      <c r="AD181" s="4" t="str" cm="1">
        <f t="array" ref="AD181">IF(Table1[[#This Row],[o_mitigation ]]="",IF(AND(Table1[[#This Row],[o_undefined]:[o_undefined]]=1,Table1[[#This Row],[c_mitigation]]=1),1,""),1)</f>
        <v/>
      </c>
      <c r="AE181" s="4" t="str" cm="1">
        <f t="array" ref="AE181">IF(Table1[[#This Row],[o_climate_change_impacts_and_adaptation ]]="",IF(AND(Table1[[#This Row],[o_undefined]:[o_undefined]]=1,Table1[[#This Row],[c_climate_change_impacts_and_adaptation]]=1),1,""),1)</f>
        <v/>
      </c>
      <c r="AF181" s="4" t="str" cm="1">
        <f t="array" ref="AF181">IF(Table1[[#This Row],[o_support_needed_and_received]]="",IF(AND(Table1[[#This Row],[o_undefined]:[o_undefined]]=1,Table1[[#This Row],[c_support_needed_and_received]]=1),1,""),1)</f>
        <v/>
      </c>
      <c r="AG181" s="4">
        <f>IF(SUM(Table1[[#This Row],[com_ghg_inventory]:[com_support_needed_and_received]])=0,1,"")</f>
        <v>1</v>
      </c>
      <c r="AH181" s="4" cm="1">
        <f t="array" ref="AH181">IF(Table1[[#This Row],[com_ghg_inventory]]="",0,IF(Table1[[#This Row],[com_undefined]:[com_undefined]]=1,0,Table1[[#This Row],[o_gef_funding]:[o_gef_funding]]/SUM(Table1[[#This Row],[com_ghg_inventory]:[com_support_needed_and_received]])))</f>
        <v>0</v>
      </c>
      <c r="AI181" s="4" cm="1">
        <f t="array" ref="AI181">IF(Table1[[#This Row],[com_mitigation]]="",0,IF(Table1[[#This Row],[com_undefined]:[com_undefined]]=1,0,Table1[[#This Row],[o_gef_funding]:[o_gef_funding]]/SUM(Table1[[#This Row],[com_ghg_inventory]:[com_support_needed_and_received]])))</f>
        <v>0</v>
      </c>
      <c r="AJ181" s="4" cm="1">
        <f t="array" ref="AJ181">IF(Table1[[#This Row],[com_climate_change_impacts_and_adaptation]]="",0,IF(Table1[[#This Row],[com_undefined]:[com_undefined]]=1,0,Table1[[#This Row],[o_gef_funding]:[o_gef_funding]]/SUM(Table1[[#This Row],[com_ghg_inventory]:[com_support_needed_and_received]])))</f>
        <v>0</v>
      </c>
      <c r="AK181" s="4" cm="1">
        <f t="array" ref="AK181">IF(Table1[[#This Row],[com_support_needed_and_received]]="",0,IF(Table1[[#This Row],[com_undefined]:[com_undefined]]=1,0,Table1[[#This Row],[o_gef_funding]:[o_gef_funding]]/SUM(Table1[[#This Row],[com_ghg_inventory]:[com_support_needed_and_received]])))</f>
        <v>0</v>
      </c>
      <c r="AL181" s="4">
        <f>IF(Table1[[#This Row],[com_undefined]]=1,Table1[[#This Row],[o_gef_funding]],0)</f>
        <v>71500</v>
      </c>
      <c r="AM181" s="4" cm="1">
        <f t="array" ref="AM181">IF(Table1[[#This Row],[com_ghg_inventory]]="",0,IF(Table1[[#This Row],[com_undefined]:[com_undefined]]=1,0,Table1[[#This Row],[o_co_financing]:[o_co_financing]]/SUM(Table1[[#This Row],[com_ghg_inventory]:[com_support_needed_and_received]])))</f>
        <v>0</v>
      </c>
      <c r="AN181" s="4" cm="1">
        <f t="array" ref="AN181">IF(Table1[[#This Row],[com_mitigation]]="",0,IF(Table1[[#This Row],[com_undefined]:[com_undefined]]=1,0,Table1[[#This Row],[o_co_financing]:[o_co_financing]]/SUM(Table1[[#This Row],[com_ghg_inventory]:[com_support_needed_and_received]])))</f>
        <v>0</v>
      </c>
      <c r="AO181" s="4" cm="1">
        <f t="array" ref="AO181">IF(Table1[[#This Row],[com_climate_change_impacts_and_adaptation]]="",0,IF(Table1[[#This Row],[com_undefined]:[com_undefined]]=1,0,Table1[[#This Row],[o_co_financing]:[o_co_financing]]/SUM(Table1[[#This Row],[com_ghg_inventory]:[com_support_needed_and_received]])))</f>
        <v>0</v>
      </c>
      <c r="AP181" s="4" cm="1">
        <f t="array" ref="AP181">IF(Table1[[#This Row],[com_support_needed_and_received]]="",0,IF(Table1[[#This Row],[com_undefined]:[com_undefined]]=1,0,Table1[[#This Row],[o_co_financing]:[o_co_financing]]/SUM(Table1[[#This Row],[com_ghg_inventory]:[com_support_needed_and_received]])))</f>
        <v>0</v>
      </c>
      <c r="AQ181" s="4">
        <f>IF(Table1[[#This Row],[com_undefined]]=1,Table1[[#This Row],[o_co_financing]],0)</f>
        <v>59000</v>
      </c>
      <c r="AR181" s="4" t="str">
        <f>IF(Table1[[#This Row],[o_gef_funding]]=SUM(Table1[[#This Row],[ghg_inventory_gef]:[undefined_gef]]),"Good", "Problem")</f>
        <v>Good</v>
      </c>
      <c r="AS181" s="4" t="str">
        <f>IF(Table1[[#This Row],[o_co_financing]]=SUM(Table1[[#This Row],[ghg_inventory_co_finance]:[undefined_co_finance]]),"Good", "Problem")</f>
        <v>Good</v>
      </c>
    </row>
    <row r="182" spans="1:45">
      <c r="A182" s="11">
        <v>21</v>
      </c>
      <c r="B182" s="3" t="s">
        <v>47</v>
      </c>
      <c r="C182" s="4" t="str">
        <f>VLOOKUP(Table1[[#This Row],[pif_id]], Table7[#All],2,FALSE)</f>
        <v>Europe</v>
      </c>
      <c r="D182" s="4" t="str">
        <f>VLOOKUP(Table1[[#This Row],[pif_id]], Table7[#All],3,FALSE)</f>
        <v>UNDP</v>
      </c>
      <c r="E182" s="4" t="str">
        <f>VLOOKUP(Table1[[#This Row],[pif_id]], Table7[#All],4,FALSE)</f>
        <v>2018</v>
      </c>
      <c r="F182" s="4" t="e">
        <f>VLOOKUP(Table1[[#This Row],[pif_id]], Table7[#All],5,FALSE)</f>
        <v>#REF!</v>
      </c>
      <c r="G182">
        <v>45</v>
      </c>
      <c r="H182" t="s">
        <v>368</v>
      </c>
      <c r="M182">
        <f>IF(SUM(Table1[[#This Row],[c_ghg_inventory]:[c_support_needed_and_received]])=0,1,"")</f>
        <v>1</v>
      </c>
      <c r="N182" s="6">
        <v>286000</v>
      </c>
      <c r="O182" s="6">
        <v>236000</v>
      </c>
      <c r="P182" s="6">
        <f>N182/SUM(Table1[[#This Row],[c_ghg_inventory]:[c_undefined]])</f>
        <v>286000</v>
      </c>
      <c r="Q182" s="6">
        <f>O182/SUM(Table1[[#This Row],[c_ghg_inventory]:[c_undefined]])</f>
        <v>236000</v>
      </c>
      <c r="R182">
        <v>179</v>
      </c>
      <c r="S182" s="4" t="s">
        <v>369</v>
      </c>
      <c r="T182" s="4"/>
      <c r="U182" s="4"/>
      <c r="V182" s="4">
        <v>1</v>
      </c>
      <c r="W182" s="4"/>
      <c r="X182" s="4" t="str">
        <f>IF(SUM(Table1[[#This Row],[o_ghg_inventory ]:[o_support_needed_and_received]])=0,1,"")</f>
        <v/>
      </c>
      <c r="Y182" s="5">
        <v>71500</v>
      </c>
      <c r="Z182" s="5">
        <v>59000</v>
      </c>
      <c r="AA182" s="5">
        <f>Table1[[#This Row],[o_gef_funding]]/SUM(Table1[[#This Row],[o_ghg_inventory ]:[o_undefined]])</f>
        <v>71500</v>
      </c>
      <c r="AB182" s="5">
        <f>Table1[[#This Row],[o_co_financing]]/SUM(Table1[[#This Row],[o_ghg_inventory ]:[o_undefined]])</f>
        <v>59000</v>
      </c>
      <c r="AC182" s="4" t="str" cm="1">
        <f t="array" ref="AC182">IF(Table1[[#This Row],[o_ghg_inventory ]]="",IF(AND(Table1[[#This Row],[o_undefined]:[o_undefined]]=1,Table1[[#This Row],[c_ghg_inventory]]=1),1,""),1)</f>
        <v/>
      </c>
      <c r="AD182" s="4" t="str" cm="1">
        <f t="array" ref="AD182">IF(Table1[[#This Row],[o_mitigation ]]="",IF(AND(Table1[[#This Row],[o_undefined]:[o_undefined]]=1,Table1[[#This Row],[c_mitigation]]=1),1,""),1)</f>
        <v/>
      </c>
      <c r="AE182" s="4" cm="1">
        <f t="array" ref="AE182">IF(Table1[[#This Row],[o_climate_change_impacts_and_adaptation ]]="",IF(AND(Table1[[#This Row],[o_undefined]:[o_undefined]]=1,Table1[[#This Row],[c_climate_change_impacts_and_adaptation]]=1),1,""),1)</f>
        <v>1</v>
      </c>
      <c r="AF182" s="4" t="str" cm="1">
        <f t="array" ref="AF182">IF(Table1[[#This Row],[o_support_needed_and_received]]="",IF(AND(Table1[[#This Row],[o_undefined]:[o_undefined]]=1,Table1[[#This Row],[c_support_needed_and_received]]=1),1,""),1)</f>
        <v/>
      </c>
      <c r="AG182" s="4" t="str">
        <f>IF(SUM(Table1[[#This Row],[com_ghg_inventory]:[com_support_needed_and_received]])=0,1,"")</f>
        <v/>
      </c>
      <c r="AH182" s="4" cm="1">
        <f t="array" ref="AH182">IF(Table1[[#This Row],[com_ghg_inventory]]="",0,IF(Table1[[#This Row],[com_undefined]:[com_undefined]]=1,0,Table1[[#This Row],[o_gef_funding]:[o_gef_funding]]/SUM(Table1[[#This Row],[com_ghg_inventory]:[com_support_needed_and_received]])))</f>
        <v>0</v>
      </c>
      <c r="AI182" s="4" cm="1">
        <f t="array" ref="AI182">IF(Table1[[#This Row],[com_mitigation]]="",0,IF(Table1[[#This Row],[com_undefined]:[com_undefined]]=1,0,Table1[[#This Row],[o_gef_funding]:[o_gef_funding]]/SUM(Table1[[#This Row],[com_ghg_inventory]:[com_support_needed_and_received]])))</f>
        <v>0</v>
      </c>
      <c r="AJ182" s="4" cm="1">
        <f t="array" ref="AJ182">IF(Table1[[#This Row],[com_climate_change_impacts_and_adaptation]]="",0,IF(Table1[[#This Row],[com_undefined]:[com_undefined]]=1,0,Table1[[#This Row],[o_gef_funding]:[o_gef_funding]]/SUM(Table1[[#This Row],[com_ghg_inventory]:[com_support_needed_and_received]])))</f>
        <v>71500</v>
      </c>
      <c r="AK182" s="4" cm="1">
        <f t="array" ref="AK182">IF(Table1[[#This Row],[com_support_needed_and_received]]="",0,IF(Table1[[#This Row],[com_undefined]:[com_undefined]]=1,0,Table1[[#This Row],[o_gef_funding]:[o_gef_funding]]/SUM(Table1[[#This Row],[com_ghg_inventory]:[com_support_needed_and_received]])))</f>
        <v>0</v>
      </c>
      <c r="AL182" s="4">
        <f>IF(Table1[[#This Row],[com_undefined]]=1,Table1[[#This Row],[o_gef_funding]],0)</f>
        <v>0</v>
      </c>
      <c r="AM182" s="4" cm="1">
        <f t="array" ref="AM182">IF(Table1[[#This Row],[com_ghg_inventory]]="",0,IF(Table1[[#This Row],[com_undefined]:[com_undefined]]=1,0,Table1[[#This Row],[o_co_financing]:[o_co_financing]]/SUM(Table1[[#This Row],[com_ghg_inventory]:[com_support_needed_and_received]])))</f>
        <v>0</v>
      </c>
      <c r="AN182" s="4" cm="1">
        <f t="array" ref="AN182">IF(Table1[[#This Row],[com_mitigation]]="",0,IF(Table1[[#This Row],[com_undefined]:[com_undefined]]=1,0,Table1[[#This Row],[o_co_financing]:[o_co_financing]]/SUM(Table1[[#This Row],[com_ghg_inventory]:[com_support_needed_and_received]])))</f>
        <v>0</v>
      </c>
      <c r="AO182" s="4" cm="1">
        <f t="array" ref="AO182">IF(Table1[[#This Row],[com_climate_change_impacts_and_adaptation]]="",0,IF(Table1[[#This Row],[com_undefined]:[com_undefined]]=1,0,Table1[[#This Row],[o_co_financing]:[o_co_financing]]/SUM(Table1[[#This Row],[com_ghg_inventory]:[com_support_needed_and_received]])))</f>
        <v>59000</v>
      </c>
      <c r="AP182" s="4" cm="1">
        <f t="array" ref="AP182">IF(Table1[[#This Row],[com_support_needed_and_received]]="",0,IF(Table1[[#This Row],[com_undefined]:[com_undefined]]=1,0,Table1[[#This Row],[o_co_financing]:[o_co_financing]]/SUM(Table1[[#This Row],[com_ghg_inventory]:[com_support_needed_and_received]])))</f>
        <v>0</v>
      </c>
      <c r="AQ182" s="4">
        <f>IF(Table1[[#This Row],[com_undefined]]=1,Table1[[#This Row],[o_co_financing]],0)</f>
        <v>0</v>
      </c>
      <c r="AR182" s="4" t="str">
        <f>IF(Table1[[#This Row],[o_gef_funding]]=SUM(Table1[[#This Row],[ghg_inventory_gef]:[undefined_gef]]),"Good", "Problem")</f>
        <v>Good</v>
      </c>
      <c r="AS182" s="4" t="str">
        <f>IF(Table1[[#This Row],[o_co_financing]]=SUM(Table1[[#This Row],[ghg_inventory_co_finance]:[undefined_co_finance]]),"Good", "Problem")</f>
        <v>Good</v>
      </c>
    </row>
    <row r="183" spans="1:45">
      <c r="A183" s="11">
        <v>21</v>
      </c>
      <c r="B183" s="3" t="s">
        <v>47</v>
      </c>
      <c r="C183" s="4" t="str">
        <f>VLOOKUP(Table1[[#This Row],[pif_id]], Table7[#All],2,FALSE)</f>
        <v>Europe</v>
      </c>
      <c r="D183" s="4" t="str">
        <f>VLOOKUP(Table1[[#This Row],[pif_id]], Table7[#All],3,FALSE)</f>
        <v>UNDP</v>
      </c>
      <c r="E183" s="4" t="str">
        <f>VLOOKUP(Table1[[#This Row],[pif_id]], Table7[#All],4,FALSE)</f>
        <v>2018</v>
      </c>
      <c r="F183" s="4" t="e">
        <f>VLOOKUP(Table1[[#This Row],[pif_id]], Table7[#All],5,FALSE)</f>
        <v>#REF!</v>
      </c>
      <c r="G183">
        <v>45</v>
      </c>
      <c r="H183" t="s">
        <v>370</v>
      </c>
      <c r="M183">
        <f>IF(SUM(Table1[[#This Row],[c_ghg_inventory]:[c_support_needed_and_received]])=0,1,"")</f>
        <v>1</v>
      </c>
      <c r="N183" s="6">
        <v>286000</v>
      </c>
      <c r="O183" s="6">
        <v>236000</v>
      </c>
      <c r="P183" s="6">
        <f>N183/SUM(Table1[[#This Row],[c_ghg_inventory]:[c_undefined]])</f>
        <v>286000</v>
      </c>
      <c r="Q183" s="6">
        <f>O183/SUM(Table1[[#This Row],[c_ghg_inventory]:[c_undefined]])</f>
        <v>236000</v>
      </c>
      <c r="R183">
        <v>180</v>
      </c>
      <c r="S183" s="4" t="s">
        <v>371</v>
      </c>
      <c r="T183" s="4"/>
      <c r="U183" s="4"/>
      <c r="V183" s="4"/>
      <c r="W183" s="4"/>
      <c r="X183" s="4">
        <f>IF(SUM(Table1[[#This Row],[o_ghg_inventory ]:[o_support_needed_and_received]])=0,1,"")</f>
        <v>1</v>
      </c>
      <c r="Y183" s="5">
        <v>71500</v>
      </c>
      <c r="Z183" s="5">
        <v>59000</v>
      </c>
      <c r="AA183" s="5">
        <f>Table1[[#This Row],[o_gef_funding]]/SUM(Table1[[#This Row],[o_ghg_inventory ]:[o_undefined]])</f>
        <v>71500</v>
      </c>
      <c r="AB183" s="5">
        <f>Table1[[#This Row],[o_co_financing]]/SUM(Table1[[#This Row],[o_ghg_inventory ]:[o_undefined]])</f>
        <v>59000</v>
      </c>
      <c r="AC183" s="4" t="str" cm="1">
        <f t="array" ref="AC183">IF(Table1[[#This Row],[o_ghg_inventory ]]="",IF(AND(Table1[[#This Row],[o_undefined]:[o_undefined]]=1,Table1[[#This Row],[c_ghg_inventory]]=1),1,""),1)</f>
        <v/>
      </c>
      <c r="AD183" s="4" t="str" cm="1">
        <f t="array" ref="AD183">IF(Table1[[#This Row],[o_mitigation ]]="",IF(AND(Table1[[#This Row],[o_undefined]:[o_undefined]]=1,Table1[[#This Row],[c_mitigation]]=1),1,""),1)</f>
        <v/>
      </c>
      <c r="AE183" s="4" t="str" cm="1">
        <f t="array" ref="AE183">IF(Table1[[#This Row],[o_climate_change_impacts_and_adaptation ]]="",IF(AND(Table1[[#This Row],[o_undefined]:[o_undefined]]=1,Table1[[#This Row],[c_climate_change_impacts_and_adaptation]]=1),1,""),1)</f>
        <v/>
      </c>
      <c r="AF183" s="4" t="str" cm="1">
        <f t="array" ref="AF183">IF(Table1[[#This Row],[o_support_needed_and_received]]="",IF(AND(Table1[[#This Row],[o_undefined]:[o_undefined]]=1,Table1[[#This Row],[c_support_needed_and_received]]=1),1,""),1)</f>
        <v/>
      </c>
      <c r="AG183" s="4">
        <f>IF(SUM(Table1[[#This Row],[com_ghg_inventory]:[com_support_needed_and_received]])=0,1,"")</f>
        <v>1</v>
      </c>
      <c r="AH183" s="4" cm="1">
        <f t="array" ref="AH183">IF(Table1[[#This Row],[com_ghg_inventory]]="",0,IF(Table1[[#This Row],[com_undefined]:[com_undefined]]=1,0,Table1[[#This Row],[o_gef_funding]:[o_gef_funding]]/SUM(Table1[[#This Row],[com_ghg_inventory]:[com_support_needed_and_received]])))</f>
        <v>0</v>
      </c>
      <c r="AI183" s="4" cm="1">
        <f t="array" ref="AI183">IF(Table1[[#This Row],[com_mitigation]]="",0,IF(Table1[[#This Row],[com_undefined]:[com_undefined]]=1,0,Table1[[#This Row],[o_gef_funding]:[o_gef_funding]]/SUM(Table1[[#This Row],[com_ghg_inventory]:[com_support_needed_and_received]])))</f>
        <v>0</v>
      </c>
      <c r="AJ183" s="4" cm="1">
        <f t="array" ref="AJ183">IF(Table1[[#This Row],[com_climate_change_impacts_and_adaptation]]="",0,IF(Table1[[#This Row],[com_undefined]:[com_undefined]]=1,0,Table1[[#This Row],[o_gef_funding]:[o_gef_funding]]/SUM(Table1[[#This Row],[com_ghg_inventory]:[com_support_needed_and_received]])))</f>
        <v>0</v>
      </c>
      <c r="AK183" s="4" cm="1">
        <f t="array" ref="AK183">IF(Table1[[#This Row],[com_support_needed_and_received]]="",0,IF(Table1[[#This Row],[com_undefined]:[com_undefined]]=1,0,Table1[[#This Row],[o_gef_funding]:[o_gef_funding]]/SUM(Table1[[#This Row],[com_ghg_inventory]:[com_support_needed_and_received]])))</f>
        <v>0</v>
      </c>
      <c r="AL183" s="4">
        <f>IF(Table1[[#This Row],[com_undefined]]=1,Table1[[#This Row],[o_gef_funding]],0)</f>
        <v>71500</v>
      </c>
      <c r="AM183" s="4" cm="1">
        <f t="array" ref="AM183">IF(Table1[[#This Row],[com_ghg_inventory]]="",0,IF(Table1[[#This Row],[com_undefined]:[com_undefined]]=1,0,Table1[[#This Row],[o_co_financing]:[o_co_financing]]/SUM(Table1[[#This Row],[com_ghg_inventory]:[com_support_needed_and_received]])))</f>
        <v>0</v>
      </c>
      <c r="AN183" s="4" cm="1">
        <f t="array" ref="AN183">IF(Table1[[#This Row],[com_mitigation]]="",0,IF(Table1[[#This Row],[com_undefined]:[com_undefined]]=1,0,Table1[[#This Row],[o_co_financing]:[o_co_financing]]/SUM(Table1[[#This Row],[com_ghg_inventory]:[com_support_needed_and_received]])))</f>
        <v>0</v>
      </c>
      <c r="AO183" s="4" cm="1">
        <f t="array" ref="AO183">IF(Table1[[#This Row],[com_climate_change_impacts_and_adaptation]]="",0,IF(Table1[[#This Row],[com_undefined]:[com_undefined]]=1,0,Table1[[#This Row],[o_co_financing]:[o_co_financing]]/SUM(Table1[[#This Row],[com_ghg_inventory]:[com_support_needed_and_received]])))</f>
        <v>0</v>
      </c>
      <c r="AP183" s="4" cm="1">
        <f t="array" ref="AP183">IF(Table1[[#This Row],[com_support_needed_and_received]]="",0,IF(Table1[[#This Row],[com_undefined]:[com_undefined]]=1,0,Table1[[#This Row],[o_co_financing]:[o_co_financing]]/SUM(Table1[[#This Row],[com_ghg_inventory]:[com_support_needed_and_received]])))</f>
        <v>0</v>
      </c>
      <c r="AQ183" s="4">
        <f>IF(Table1[[#This Row],[com_undefined]]=1,Table1[[#This Row],[o_co_financing]],0)</f>
        <v>59000</v>
      </c>
      <c r="AR183" s="4" t="str">
        <f>IF(Table1[[#This Row],[o_gef_funding]]=SUM(Table1[[#This Row],[ghg_inventory_gef]:[undefined_gef]]),"Good", "Problem")</f>
        <v>Good</v>
      </c>
      <c r="AS183" s="4" t="str">
        <f>IF(Table1[[#This Row],[o_co_financing]]=SUM(Table1[[#This Row],[ghg_inventory_co_finance]:[undefined_co_finance]]),"Good", "Problem")</f>
        <v>Good</v>
      </c>
    </row>
    <row r="184" spans="1:45">
      <c r="A184" s="11">
        <v>21</v>
      </c>
      <c r="B184" s="3" t="s">
        <v>47</v>
      </c>
      <c r="C184" s="4" t="str">
        <f>VLOOKUP(Table1[[#This Row],[pif_id]], Table7[#All],2,FALSE)</f>
        <v>Europe</v>
      </c>
      <c r="D184" s="4" t="str">
        <f>VLOOKUP(Table1[[#This Row],[pif_id]], Table7[#All],3,FALSE)</f>
        <v>UNDP</v>
      </c>
      <c r="E184" s="4" t="str">
        <f>VLOOKUP(Table1[[#This Row],[pif_id]], Table7[#All],4,FALSE)</f>
        <v>2018</v>
      </c>
      <c r="F184" s="4" t="e">
        <f>VLOOKUP(Table1[[#This Row],[pif_id]], Table7[#All],5,FALSE)</f>
        <v>#REF!</v>
      </c>
      <c r="G184">
        <v>46</v>
      </c>
      <c r="H184" t="s">
        <v>372</v>
      </c>
      <c r="M184">
        <f>IF(SUM(Table1[[#This Row],[c_ghg_inventory]:[c_support_needed_and_received]])=0,1,"")</f>
        <v>1</v>
      </c>
      <c r="N184" s="6">
        <v>586000</v>
      </c>
      <c r="O184" s="6">
        <v>736000</v>
      </c>
      <c r="P184" s="6">
        <f>N184/SUM(Table1[[#This Row],[c_ghg_inventory]:[c_undefined]])</f>
        <v>586000</v>
      </c>
      <c r="Q184" s="6">
        <f>O184/SUM(Table1[[#This Row],[c_ghg_inventory]:[c_undefined]])</f>
        <v>736000</v>
      </c>
      <c r="R184">
        <v>181</v>
      </c>
      <c r="S184" s="4" t="s">
        <v>373</v>
      </c>
      <c r="T184" s="4"/>
      <c r="U184" s="4"/>
      <c r="V184" s="4"/>
      <c r="W184" s="4"/>
      <c r="X184" s="4">
        <f>IF(SUM(Table1[[#This Row],[o_ghg_inventory ]:[o_support_needed_and_received]])=0,1,"")</f>
        <v>1</v>
      </c>
      <c r="Y184" s="5">
        <v>146500</v>
      </c>
      <c r="Z184" s="5">
        <v>184000</v>
      </c>
      <c r="AA184" s="5">
        <f>Table1[[#This Row],[o_gef_funding]]/SUM(Table1[[#This Row],[o_ghg_inventory ]:[o_undefined]])</f>
        <v>146500</v>
      </c>
      <c r="AB184" s="5">
        <f>Table1[[#This Row],[o_co_financing]]/SUM(Table1[[#This Row],[o_ghg_inventory ]:[o_undefined]])</f>
        <v>184000</v>
      </c>
      <c r="AC184" s="4" t="str" cm="1">
        <f t="array" ref="AC184">IF(Table1[[#This Row],[o_ghg_inventory ]]="",IF(AND(Table1[[#This Row],[o_undefined]:[o_undefined]]=1,Table1[[#This Row],[c_ghg_inventory]]=1),1,""),1)</f>
        <v/>
      </c>
      <c r="AD184" s="4" t="str" cm="1">
        <f t="array" ref="AD184">IF(Table1[[#This Row],[o_mitigation ]]="",IF(AND(Table1[[#This Row],[o_undefined]:[o_undefined]]=1,Table1[[#This Row],[c_mitigation]]=1),1,""),1)</f>
        <v/>
      </c>
      <c r="AE184" s="4" t="str" cm="1">
        <f t="array" ref="AE184">IF(Table1[[#This Row],[o_climate_change_impacts_and_adaptation ]]="",IF(AND(Table1[[#This Row],[o_undefined]:[o_undefined]]=1,Table1[[#This Row],[c_climate_change_impacts_and_adaptation]]=1),1,""),1)</f>
        <v/>
      </c>
      <c r="AF184" s="4" t="str" cm="1">
        <f t="array" ref="AF184">IF(Table1[[#This Row],[o_support_needed_and_received]]="",IF(AND(Table1[[#This Row],[o_undefined]:[o_undefined]]=1,Table1[[#This Row],[c_support_needed_and_received]]=1),1,""),1)</f>
        <v/>
      </c>
      <c r="AG184" s="4">
        <f>IF(SUM(Table1[[#This Row],[com_ghg_inventory]:[com_support_needed_and_received]])=0,1,"")</f>
        <v>1</v>
      </c>
      <c r="AH184" s="4" cm="1">
        <f t="array" ref="AH184">IF(Table1[[#This Row],[com_ghg_inventory]]="",0,IF(Table1[[#This Row],[com_undefined]:[com_undefined]]=1,0,Table1[[#This Row],[o_gef_funding]:[o_gef_funding]]/SUM(Table1[[#This Row],[com_ghg_inventory]:[com_support_needed_and_received]])))</f>
        <v>0</v>
      </c>
      <c r="AI184" s="4" cm="1">
        <f t="array" ref="AI184">IF(Table1[[#This Row],[com_mitigation]]="",0,IF(Table1[[#This Row],[com_undefined]:[com_undefined]]=1,0,Table1[[#This Row],[o_gef_funding]:[o_gef_funding]]/SUM(Table1[[#This Row],[com_ghg_inventory]:[com_support_needed_and_received]])))</f>
        <v>0</v>
      </c>
      <c r="AJ184" s="4" cm="1">
        <f t="array" ref="AJ184">IF(Table1[[#This Row],[com_climate_change_impacts_and_adaptation]]="",0,IF(Table1[[#This Row],[com_undefined]:[com_undefined]]=1,0,Table1[[#This Row],[o_gef_funding]:[o_gef_funding]]/SUM(Table1[[#This Row],[com_ghg_inventory]:[com_support_needed_and_received]])))</f>
        <v>0</v>
      </c>
      <c r="AK184" s="4" cm="1">
        <f t="array" ref="AK184">IF(Table1[[#This Row],[com_support_needed_and_received]]="",0,IF(Table1[[#This Row],[com_undefined]:[com_undefined]]=1,0,Table1[[#This Row],[o_gef_funding]:[o_gef_funding]]/SUM(Table1[[#This Row],[com_ghg_inventory]:[com_support_needed_and_received]])))</f>
        <v>0</v>
      </c>
      <c r="AL184" s="4">
        <f>IF(Table1[[#This Row],[com_undefined]]=1,Table1[[#This Row],[o_gef_funding]],0)</f>
        <v>146500</v>
      </c>
      <c r="AM184" s="4" cm="1">
        <f t="array" ref="AM184">IF(Table1[[#This Row],[com_ghg_inventory]]="",0,IF(Table1[[#This Row],[com_undefined]:[com_undefined]]=1,0,Table1[[#This Row],[o_co_financing]:[o_co_financing]]/SUM(Table1[[#This Row],[com_ghg_inventory]:[com_support_needed_and_received]])))</f>
        <v>0</v>
      </c>
      <c r="AN184" s="4" cm="1">
        <f t="array" ref="AN184">IF(Table1[[#This Row],[com_mitigation]]="",0,IF(Table1[[#This Row],[com_undefined]:[com_undefined]]=1,0,Table1[[#This Row],[o_co_financing]:[o_co_financing]]/SUM(Table1[[#This Row],[com_ghg_inventory]:[com_support_needed_and_received]])))</f>
        <v>0</v>
      </c>
      <c r="AO184" s="4" cm="1">
        <f t="array" ref="AO184">IF(Table1[[#This Row],[com_climate_change_impacts_and_adaptation]]="",0,IF(Table1[[#This Row],[com_undefined]:[com_undefined]]=1,0,Table1[[#This Row],[o_co_financing]:[o_co_financing]]/SUM(Table1[[#This Row],[com_ghg_inventory]:[com_support_needed_and_received]])))</f>
        <v>0</v>
      </c>
      <c r="AP184" s="4" cm="1">
        <f t="array" ref="AP184">IF(Table1[[#This Row],[com_support_needed_and_received]]="",0,IF(Table1[[#This Row],[com_undefined]:[com_undefined]]=1,0,Table1[[#This Row],[o_co_financing]:[o_co_financing]]/SUM(Table1[[#This Row],[com_ghg_inventory]:[com_support_needed_and_received]])))</f>
        <v>0</v>
      </c>
      <c r="AQ184" s="4">
        <f>IF(Table1[[#This Row],[com_undefined]]=1,Table1[[#This Row],[o_co_financing]],0)</f>
        <v>184000</v>
      </c>
      <c r="AR184" s="4" t="str">
        <f>IF(Table1[[#This Row],[o_gef_funding]]=SUM(Table1[[#This Row],[ghg_inventory_gef]:[undefined_gef]]),"Good", "Problem")</f>
        <v>Good</v>
      </c>
      <c r="AS184" s="4" t="str">
        <f>IF(Table1[[#This Row],[o_co_financing]]=SUM(Table1[[#This Row],[ghg_inventory_co_finance]:[undefined_co_finance]]),"Good", "Problem")</f>
        <v>Good</v>
      </c>
    </row>
    <row r="185" spans="1:45">
      <c r="A185" s="11">
        <v>21</v>
      </c>
      <c r="B185" s="3" t="s">
        <v>47</v>
      </c>
      <c r="C185" s="4" t="str">
        <f>VLOOKUP(Table1[[#This Row],[pif_id]], Table7[#All],2,FALSE)</f>
        <v>Europe</v>
      </c>
      <c r="D185" s="4" t="str">
        <f>VLOOKUP(Table1[[#This Row],[pif_id]], Table7[#All],3,FALSE)</f>
        <v>UNDP</v>
      </c>
      <c r="E185" s="4" t="str">
        <f>VLOOKUP(Table1[[#This Row],[pif_id]], Table7[#All],4,FALSE)</f>
        <v>2018</v>
      </c>
      <c r="F185" s="4" t="e">
        <f>VLOOKUP(Table1[[#This Row],[pif_id]], Table7[#All],5,FALSE)</f>
        <v>#REF!</v>
      </c>
      <c r="G185">
        <v>46</v>
      </c>
      <c r="H185" t="s">
        <v>372</v>
      </c>
      <c r="M185">
        <f>IF(SUM(Table1[[#This Row],[c_ghg_inventory]:[c_support_needed_and_received]])=0,1,"")</f>
        <v>1</v>
      </c>
      <c r="N185" s="6">
        <v>586000</v>
      </c>
      <c r="O185" s="6">
        <v>736000</v>
      </c>
      <c r="P185" s="6">
        <f>N185/SUM(Table1[[#This Row],[c_ghg_inventory]:[c_undefined]])</f>
        <v>586000</v>
      </c>
      <c r="Q185" s="6">
        <f>O185/SUM(Table1[[#This Row],[c_ghg_inventory]:[c_undefined]])</f>
        <v>736000</v>
      </c>
      <c r="R185">
        <v>182</v>
      </c>
      <c r="S185" s="4" t="s">
        <v>374</v>
      </c>
      <c r="T185" s="4"/>
      <c r="U185" s="4">
        <v>1</v>
      </c>
      <c r="V185" s="4"/>
      <c r="W185" s="4"/>
      <c r="X185" s="4" t="str">
        <f>IF(SUM(Table1[[#This Row],[o_ghg_inventory ]:[o_support_needed_and_received]])=0,1,"")</f>
        <v/>
      </c>
      <c r="Y185" s="5">
        <v>146500</v>
      </c>
      <c r="Z185" s="5">
        <v>184000</v>
      </c>
      <c r="AA185" s="5">
        <f>Table1[[#This Row],[o_gef_funding]]/SUM(Table1[[#This Row],[o_ghg_inventory ]:[o_undefined]])</f>
        <v>146500</v>
      </c>
      <c r="AB185" s="5">
        <f>Table1[[#This Row],[o_co_financing]]/SUM(Table1[[#This Row],[o_ghg_inventory ]:[o_undefined]])</f>
        <v>184000</v>
      </c>
      <c r="AC185" s="4" t="str" cm="1">
        <f t="array" ref="AC185">IF(Table1[[#This Row],[o_ghg_inventory ]]="",IF(AND(Table1[[#This Row],[o_undefined]:[o_undefined]]=1,Table1[[#This Row],[c_ghg_inventory]]=1),1,""),1)</f>
        <v/>
      </c>
      <c r="AD185" s="4" cm="1">
        <f t="array" ref="AD185">IF(Table1[[#This Row],[o_mitigation ]]="",IF(AND(Table1[[#This Row],[o_undefined]:[o_undefined]]=1,Table1[[#This Row],[c_mitigation]]=1),1,""),1)</f>
        <v>1</v>
      </c>
      <c r="AE185" s="4" t="str" cm="1">
        <f t="array" ref="AE185">IF(Table1[[#This Row],[o_climate_change_impacts_and_adaptation ]]="",IF(AND(Table1[[#This Row],[o_undefined]:[o_undefined]]=1,Table1[[#This Row],[c_climate_change_impacts_and_adaptation]]=1),1,""),1)</f>
        <v/>
      </c>
      <c r="AF185" s="4" t="str" cm="1">
        <f t="array" ref="AF185">IF(Table1[[#This Row],[o_support_needed_and_received]]="",IF(AND(Table1[[#This Row],[o_undefined]:[o_undefined]]=1,Table1[[#This Row],[c_support_needed_and_received]]=1),1,""),1)</f>
        <v/>
      </c>
      <c r="AG185" s="4" t="str">
        <f>IF(SUM(Table1[[#This Row],[com_ghg_inventory]:[com_support_needed_and_received]])=0,1,"")</f>
        <v/>
      </c>
      <c r="AH185" s="4" cm="1">
        <f t="array" ref="AH185">IF(Table1[[#This Row],[com_ghg_inventory]]="",0,IF(Table1[[#This Row],[com_undefined]:[com_undefined]]=1,0,Table1[[#This Row],[o_gef_funding]:[o_gef_funding]]/SUM(Table1[[#This Row],[com_ghg_inventory]:[com_support_needed_and_received]])))</f>
        <v>0</v>
      </c>
      <c r="AI185" s="4" cm="1">
        <f t="array" ref="AI185">IF(Table1[[#This Row],[com_mitigation]]="",0,IF(Table1[[#This Row],[com_undefined]:[com_undefined]]=1,0,Table1[[#This Row],[o_gef_funding]:[o_gef_funding]]/SUM(Table1[[#This Row],[com_ghg_inventory]:[com_support_needed_and_received]])))</f>
        <v>146500</v>
      </c>
      <c r="AJ185" s="4" cm="1">
        <f t="array" ref="AJ185">IF(Table1[[#This Row],[com_climate_change_impacts_and_adaptation]]="",0,IF(Table1[[#This Row],[com_undefined]:[com_undefined]]=1,0,Table1[[#This Row],[o_gef_funding]:[o_gef_funding]]/SUM(Table1[[#This Row],[com_ghg_inventory]:[com_support_needed_and_received]])))</f>
        <v>0</v>
      </c>
      <c r="AK185" s="4" cm="1">
        <f t="array" ref="AK185">IF(Table1[[#This Row],[com_support_needed_and_received]]="",0,IF(Table1[[#This Row],[com_undefined]:[com_undefined]]=1,0,Table1[[#This Row],[o_gef_funding]:[o_gef_funding]]/SUM(Table1[[#This Row],[com_ghg_inventory]:[com_support_needed_and_received]])))</f>
        <v>0</v>
      </c>
      <c r="AL185" s="4">
        <f>IF(Table1[[#This Row],[com_undefined]]=1,Table1[[#This Row],[o_gef_funding]],0)</f>
        <v>0</v>
      </c>
      <c r="AM185" s="4" cm="1">
        <f t="array" ref="AM185">IF(Table1[[#This Row],[com_ghg_inventory]]="",0,IF(Table1[[#This Row],[com_undefined]:[com_undefined]]=1,0,Table1[[#This Row],[o_co_financing]:[o_co_financing]]/SUM(Table1[[#This Row],[com_ghg_inventory]:[com_support_needed_and_received]])))</f>
        <v>0</v>
      </c>
      <c r="AN185" s="4" cm="1">
        <f t="array" ref="AN185">IF(Table1[[#This Row],[com_mitigation]]="",0,IF(Table1[[#This Row],[com_undefined]:[com_undefined]]=1,0,Table1[[#This Row],[o_co_financing]:[o_co_financing]]/SUM(Table1[[#This Row],[com_ghg_inventory]:[com_support_needed_and_received]])))</f>
        <v>184000</v>
      </c>
      <c r="AO185" s="4" cm="1">
        <f t="array" ref="AO185">IF(Table1[[#This Row],[com_climate_change_impacts_and_adaptation]]="",0,IF(Table1[[#This Row],[com_undefined]:[com_undefined]]=1,0,Table1[[#This Row],[o_co_financing]:[o_co_financing]]/SUM(Table1[[#This Row],[com_ghg_inventory]:[com_support_needed_and_received]])))</f>
        <v>0</v>
      </c>
      <c r="AP185" s="4" cm="1">
        <f t="array" ref="AP185">IF(Table1[[#This Row],[com_support_needed_and_received]]="",0,IF(Table1[[#This Row],[com_undefined]:[com_undefined]]=1,0,Table1[[#This Row],[o_co_financing]:[o_co_financing]]/SUM(Table1[[#This Row],[com_ghg_inventory]:[com_support_needed_and_received]])))</f>
        <v>0</v>
      </c>
      <c r="AQ185" s="4">
        <f>IF(Table1[[#This Row],[com_undefined]]=1,Table1[[#This Row],[o_co_financing]],0)</f>
        <v>0</v>
      </c>
      <c r="AR185" s="4" t="str">
        <f>IF(Table1[[#This Row],[o_gef_funding]]=SUM(Table1[[#This Row],[ghg_inventory_gef]:[undefined_gef]]),"Good", "Problem")</f>
        <v>Good</v>
      </c>
      <c r="AS185" s="4" t="str">
        <f>IF(Table1[[#This Row],[o_co_financing]]=SUM(Table1[[#This Row],[ghg_inventory_co_finance]:[undefined_co_finance]]),"Good", "Problem")</f>
        <v>Good</v>
      </c>
    </row>
    <row r="186" spans="1:45">
      <c r="A186" s="11">
        <v>21</v>
      </c>
      <c r="B186" s="3" t="s">
        <v>47</v>
      </c>
      <c r="C186" s="4" t="str">
        <f>VLOOKUP(Table1[[#This Row],[pif_id]], Table7[#All],2,FALSE)</f>
        <v>Europe</v>
      </c>
      <c r="D186" s="4" t="str">
        <f>VLOOKUP(Table1[[#This Row],[pif_id]], Table7[#All],3,FALSE)</f>
        <v>UNDP</v>
      </c>
      <c r="E186" s="4" t="str">
        <f>VLOOKUP(Table1[[#This Row],[pif_id]], Table7[#All],4,FALSE)</f>
        <v>2018</v>
      </c>
      <c r="F186" s="4" t="e">
        <f>VLOOKUP(Table1[[#This Row],[pif_id]], Table7[#All],5,FALSE)</f>
        <v>#REF!</v>
      </c>
      <c r="G186">
        <v>46</v>
      </c>
      <c r="H186" t="s">
        <v>372</v>
      </c>
      <c r="M186">
        <f>IF(SUM(Table1[[#This Row],[c_ghg_inventory]:[c_support_needed_and_received]])=0,1,"")</f>
        <v>1</v>
      </c>
      <c r="N186" s="6">
        <v>586000</v>
      </c>
      <c r="O186" s="6">
        <v>736000</v>
      </c>
      <c r="P186" s="6">
        <f>N186/SUM(Table1[[#This Row],[c_ghg_inventory]:[c_undefined]])</f>
        <v>586000</v>
      </c>
      <c r="Q186" s="6">
        <f>O186/SUM(Table1[[#This Row],[c_ghg_inventory]:[c_undefined]])</f>
        <v>736000</v>
      </c>
      <c r="R186">
        <v>183</v>
      </c>
      <c r="S186" s="4" t="s">
        <v>375</v>
      </c>
      <c r="T186" s="4"/>
      <c r="U186" s="4">
        <v>1</v>
      </c>
      <c r="V186" s="4"/>
      <c r="W186" s="4"/>
      <c r="X186" s="4" t="str">
        <f>IF(SUM(Table1[[#This Row],[o_ghg_inventory ]:[o_support_needed_and_received]])=0,1,"")</f>
        <v/>
      </c>
      <c r="Y186" s="5">
        <v>146500</v>
      </c>
      <c r="Z186" s="5">
        <v>184000</v>
      </c>
      <c r="AA186" s="5">
        <f>Table1[[#This Row],[o_gef_funding]]/SUM(Table1[[#This Row],[o_ghg_inventory ]:[o_undefined]])</f>
        <v>146500</v>
      </c>
      <c r="AB186" s="5">
        <f>Table1[[#This Row],[o_co_financing]]/SUM(Table1[[#This Row],[o_ghg_inventory ]:[o_undefined]])</f>
        <v>184000</v>
      </c>
      <c r="AC186" s="4" t="str" cm="1">
        <f t="array" ref="AC186">IF(Table1[[#This Row],[o_ghg_inventory ]]="",IF(AND(Table1[[#This Row],[o_undefined]:[o_undefined]]=1,Table1[[#This Row],[c_ghg_inventory]]=1),1,""),1)</f>
        <v/>
      </c>
      <c r="AD186" s="4" cm="1">
        <f t="array" ref="AD186">IF(Table1[[#This Row],[o_mitigation ]]="",IF(AND(Table1[[#This Row],[o_undefined]:[o_undefined]]=1,Table1[[#This Row],[c_mitigation]]=1),1,""),1)</f>
        <v>1</v>
      </c>
      <c r="AE186" s="4" t="str" cm="1">
        <f t="array" ref="AE186">IF(Table1[[#This Row],[o_climate_change_impacts_and_adaptation ]]="",IF(AND(Table1[[#This Row],[o_undefined]:[o_undefined]]=1,Table1[[#This Row],[c_climate_change_impacts_and_adaptation]]=1),1,""),1)</f>
        <v/>
      </c>
      <c r="AF186" s="4" t="str" cm="1">
        <f t="array" ref="AF186">IF(Table1[[#This Row],[o_support_needed_and_received]]="",IF(AND(Table1[[#This Row],[o_undefined]:[o_undefined]]=1,Table1[[#This Row],[c_support_needed_and_received]]=1),1,""),1)</f>
        <v/>
      </c>
      <c r="AG186" s="4" t="str">
        <f>IF(SUM(Table1[[#This Row],[com_ghg_inventory]:[com_support_needed_and_received]])=0,1,"")</f>
        <v/>
      </c>
      <c r="AH186" s="4" cm="1">
        <f t="array" ref="AH186">IF(Table1[[#This Row],[com_ghg_inventory]]="",0,IF(Table1[[#This Row],[com_undefined]:[com_undefined]]=1,0,Table1[[#This Row],[o_gef_funding]:[o_gef_funding]]/SUM(Table1[[#This Row],[com_ghg_inventory]:[com_support_needed_and_received]])))</f>
        <v>0</v>
      </c>
      <c r="AI186" s="4" cm="1">
        <f t="array" ref="AI186">IF(Table1[[#This Row],[com_mitigation]]="",0,IF(Table1[[#This Row],[com_undefined]:[com_undefined]]=1,0,Table1[[#This Row],[o_gef_funding]:[o_gef_funding]]/SUM(Table1[[#This Row],[com_ghg_inventory]:[com_support_needed_and_received]])))</f>
        <v>146500</v>
      </c>
      <c r="AJ186" s="4" cm="1">
        <f t="array" ref="AJ186">IF(Table1[[#This Row],[com_climate_change_impacts_and_adaptation]]="",0,IF(Table1[[#This Row],[com_undefined]:[com_undefined]]=1,0,Table1[[#This Row],[o_gef_funding]:[o_gef_funding]]/SUM(Table1[[#This Row],[com_ghg_inventory]:[com_support_needed_and_received]])))</f>
        <v>0</v>
      </c>
      <c r="AK186" s="4" cm="1">
        <f t="array" ref="AK186">IF(Table1[[#This Row],[com_support_needed_and_received]]="",0,IF(Table1[[#This Row],[com_undefined]:[com_undefined]]=1,0,Table1[[#This Row],[o_gef_funding]:[o_gef_funding]]/SUM(Table1[[#This Row],[com_ghg_inventory]:[com_support_needed_and_received]])))</f>
        <v>0</v>
      </c>
      <c r="AL186" s="4">
        <f>IF(Table1[[#This Row],[com_undefined]]=1,Table1[[#This Row],[o_gef_funding]],0)</f>
        <v>0</v>
      </c>
      <c r="AM186" s="4" cm="1">
        <f t="array" ref="AM186">IF(Table1[[#This Row],[com_ghg_inventory]]="",0,IF(Table1[[#This Row],[com_undefined]:[com_undefined]]=1,0,Table1[[#This Row],[o_co_financing]:[o_co_financing]]/SUM(Table1[[#This Row],[com_ghg_inventory]:[com_support_needed_and_received]])))</f>
        <v>0</v>
      </c>
      <c r="AN186" s="4" cm="1">
        <f t="array" ref="AN186">IF(Table1[[#This Row],[com_mitigation]]="",0,IF(Table1[[#This Row],[com_undefined]:[com_undefined]]=1,0,Table1[[#This Row],[o_co_financing]:[o_co_financing]]/SUM(Table1[[#This Row],[com_ghg_inventory]:[com_support_needed_and_received]])))</f>
        <v>184000</v>
      </c>
      <c r="AO186" s="4" cm="1">
        <f t="array" ref="AO186">IF(Table1[[#This Row],[com_climate_change_impacts_and_adaptation]]="",0,IF(Table1[[#This Row],[com_undefined]:[com_undefined]]=1,0,Table1[[#This Row],[o_co_financing]:[o_co_financing]]/SUM(Table1[[#This Row],[com_ghg_inventory]:[com_support_needed_and_received]])))</f>
        <v>0</v>
      </c>
      <c r="AP186" s="4" cm="1">
        <f t="array" ref="AP186">IF(Table1[[#This Row],[com_support_needed_and_received]]="",0,IF(Table1[[#This Row],[com_undefined]:[com_undefined]]=1,0,Table1[[#This Row],[o_co_financing]:[o_co_financing]]/SUM(Table1[[#This Row],[com_ghg_inventory]:[com_support_needed_and_received]])))</f>
        <v>0</v>
      </c>
      <c r="AQ186" s="4">
        <f>IF(Table1[[#This Row],[com_undefined]]=1,Table1[[#This Row],[o_co_financing]],0)</f>
        <v>0</v>
      </c>
      <c r="AR186" s="4" t="str">
        <f>IF(Table1[[#This Row],[o_gef_funding]]=SUM(Table1[[#This Row],[ghg_inventory_gef]:[undefined_gef]]),"Good", "Problem")</f>
        <v>Good</v>
      </c>
      <c r="AS186" s="4" t="str">
        <f>IF(Table1[[#This Row],[o_co_financing]]=SUM(Table1[[#This Row],[ghg_inventory_co_finance]:[undefined_co_finance]]),"Good", "Problem")</f>
        <v>Good</v>
      </c>
    </row>
    <row r="187" spans="1:45">
      <c r="A187" s="11">
        <v>21</v>
      </c>
      <c r="B187" s="3" t="s">
        <v>47</v>
      </c>
      <c r="C187" s="4" t="str">
        <f>VLOOKUP(Table1[[#This Row],[pif_id]], Table7[#All],2,FALSE)</f>
        <v>Europe</v>
      </c>
      <c r="D187" s="4" t="str">
        <f>VLOOKUP(Table1[[#This Row],[pif_id]], Table7[#All],3,FALSE)</f>
        <v>UNDP</v>
      </c>
      <c r="E187" s="4" t="str">
        <f>VLOOKUP(Table1[[#This Row],[pif_id]], Table7[#All],4,FALSE)</f>
        <v>2018</v>
      </c>
      <c r="F187" s="4" t="e">
        <f>VLOOKUP(Table1[[#This Row],[pif_id]], Table7[#All],5,FALSE)</f>
        <v>#REF!</v>
      </c>
      <c r="G187">
        <v>46</v>
      </c>
      <c r="H187" t="s">
        <v>372</v>
      </c>
      <c r="M187">
        <f>IF(SUM(Table1[[#This Row],[c_ghg_inventory]:[c_support_needed_and_received]])=0,1,"")</f>
        <v>1</v>
      </c>
      <c r="N187" s="6">
        <v>586000</v>
      </c>
      <c r="O187" s="6">
        <v>736000</v>
      </c>
      <c r="P187" s="6">
        <f>N187/SUM(Table1[[#This Row],[c_ghg_inventory]:[c_undefined]])</f>
        <v>586000</v>
      </c>
      <c r="Q187" s="6">
        <f>O187/SUM(Table1[[#This Row],[c_ghg_inventory]:[c_undefined]])</f>
        <v>736000</v>
      </c>
      <c r="R187">
        <v>184</v>
      </c>
      <c r="S187" s="4" t="s">
        <v>376</v>
      </c>
      <c r="T187" s="4"/>
      <c r="U187" s="4"/>
      <c r="V187" s="4"/>
      <c r="W187" s="4"/>
      <c r="X187" s="4">
        <f>IF(SUM(Table1[[#This Row],[o_ghg_inventory ]:[o_support_needed_and_received]])=0,1,"")</f>
        <v>1</v>
      </c>
      <c r="Y187" s="5">
        <v>146500</v>
      </c>
      <c r="Z187" s="5">
        <v>184000</v>
      </c>
      <c r="AA187" s="5">
        <f>Table1[[#This Row],[o_gef_funding]]/SUM(Table1[[#This Row],[o_ghg_inventory ]:[o_undefined]])</f>
        <v>146500</v>
      </c>
      <c r="AB187" s="5">
        <f>Table1[[#This Row],[o_co_financing]]/SUM(Table1[[#This Row],[o_ghg_inventory ]:[o_undefined]])</f>
        <v>184000</v>
      </c>
      <c r="AC187" s="4" t="str" cm="1">
        <f t="array" ref="AC187">IF(Table1[[#This Row],[o_ghg_inventory ]]="",IF(AND(Table1[[#This Row],[o_undefined]:[o_undefined]]=1,Table1[[#This Row],[c_ghg_inventory]]=1),1,""),1)</f>
        <v/>
      </c>
      <c r="AD187" s="4" t="str" cm="1">
        <f t="array" ref="AD187">IF(Table1[[#This Row],[o_mitigation ]]="",IF(AND(Table1[[#This Row],[o_undefined]:[o_undefined]]=1,Table1[[#This Row],[c_mitigation]]=1),1,""),1)</f>
        <v/>
      </c>
      <c r="AE187" s="4" t="str" cm="1">
        <f t="array" ref="AE187">IF(Table1[[#This Row],[o_climate_change_impacts_and_adaptation ]]="",IF(AND(Table1[[#This Row],[o_undefined]:[o_undefined]]=1,Table1[[#This Row],[c_climate_change_impacts_and_adaptation]]=1),1,""),1)</f>
        <v/>
      </c>
      <c r="AF187" s="4" t="str" cm="1">
        <f t="array" ref="AF187">IF(Table1[[#This Row],[o_support_needed_and_received]]="",IF(AND(Table1[[#This Row],[o_undefined]:[o_undefined]]=1,Table1[[#This Row],[c_support_needed_and_received]]=1),1,""),1)</f>
        <v/>
      </c>
      <c r="AG187" s="4">
        <f>IF(SUM(Table1[[#This Row],[com_ghg_inventory]:[com_support_needed_and_received]])=0,1,"")</f>
        <v>1</v>
      </c>
      <c r="AH187" s="4" cm="1">
        <f t="array" ref="AH187">IF(Table1[[#This Row],[com_ghg_inventory]]="",0,IF(Table1[[#This Row],[com_undefined]:[com_undefined]]=1,0,Table1[[#This Row],[o_gef_funding]:[o_gef_funding]]/SUM(Table1[[#This Row],[com_ghg_inventory]:[com_support_needed_and_received]])))</f>
        <v>0</v>
      </c>
      <c r="AI187" s="4" cm="1">
        <f t="array" ref="AI187">IF(Table1[[#This Row],[com_mitigation]]="",0,IF(Table1[[#This Row],[com_undefined]:[com_undefined]]=1,0,Table1[[#This Row],[o_gef_funding]:[o_gef_funding]]/SUM(Table1[[#This Row],[com_ghg_inventory]:[com_support_needed_and_received]])))</f>
        <v>0</v>
      </c>
      <c r="AJ187" s="4" cm="1">
        <f t="array" ref="AJ187">IF(Table1[[#This Row],[com_climate_change_impacts_and_adaptation]]="",0,IF(Table1[[#This Row],[com_undefined]:[com_undefined]]=1,0,Table1[[#This Row],[o_gef_funding]:[o_gef_funding]]/SUM(Table1[[#This Row],[com_ghg_inventory]:[com_support_needed_and_received]])))</f>
        <v>0</v>
      </c>
      <c r="AK187" s="4" cm="1">
        <f t="array" ref="AK187">IF(Table1[[#This Row],[com_support_needed_and_received]]="",0,IF(Table1[[#This Row],[com_undefined]:[com_undefined]]=1,0,Table1[[#This Row],[o_gef_funding]:[o_gef_funding]]/SUM(Table1[[#This Row],[com_ghg_inventory]:[com_support_needed_and_received]])))</f>
        <v>0</v>
      </c>
      <c r="AL187" s="4">
        <f>IF(Table1[[#This Row],[com_undefined]]=1,Table1[[#This Row],[o_gef_funding]],0)</f>
        <v>146500</v>
      </c>
      <c r="AM187" s="4" cm="1">
        <f t="array" ref="AM187">IF(Table1[[#This Row],[com_ghg_inventory]]="",0,IF(Table1[[#This Row],[com_undefined]:[com_undefined]]=1,0,Table1[[#This Row],[o_co_financing]:[o_co_financing]]/SUM(Table1[[#This Row],[com_ghg_inventory]:[com_support_needed_and_received]])))</f>
        <v>0</v>
      </c>
      <c r="AN187" s="4" cm="1">
        <f t="array" ref="AN187">IF(Table1[[#This Row],[com_mitigation]]="",0,IF(Table1[[#This Row],[com_undefined]:[com_undefined]]=1,0,Table1[[#This Row],[o_co_financing]:[o_co_financing]]/SUM(Table1[[#This Row],[com_ghg_inventory]:[com_support_needed_and_received]])))</f>
        <v>0</v>
      </c>
      <c r="AO187" s="4" cm="1">
        <f t="array" ref="AO187">IF(Table1[[#This Row],[com_climate_change_impacts_and_adaptation]]="",0,IF(Table1[[#This Row],[com_undefined]:[com_undefined]]=1,0,Table1[[#This Row],[o_co_financing]:[o_co_financing]]/SUM(Table1[[#This Row],[com_ghg_inventory]:[com_support_needed_and_received]])))</f>
        <v>0</v>
      </c>
      <c r="AP187" s="4" cm="1">
        <f t="array" ref="AP187">IF(Table1[[#This Row],[com_support_needed_and_received]]="",0,IF(Table1[[#This Row],[com_undefined]:[com_undefined]]=1,0,Table1[[#This Row],[o_co_financing]:[o_co_financing]]/SUM(Table1[[#This Row],[com_ghg_inventory]:[com_support_needed_and_received]])))</f>
        <v>0</v>
      </c>
      <c r="AQ187" s="4">
        <f>IF(Table1[[#This Row],[com_undefined]]=1,Table1[[#This Row],[o_co_financing]],0)</f>
        <v>184000</v>
      </c>
      <c r="AR187" s="4" t="str">
        <f>IF(Table1[[#This Row],[o_gef_funding]]=SUM(Table1[[#This Row],[ghg_inventory_gef]:[undefined_gef]]),"Good", "Problem")</f>
        <v>Good</v>
      </c>
      <c r="AS187" s="4" t="str">
        <f>IF(Table1[[#This Row],[o_co_financing]]=SUM(Table1[[#This Row],[ghg_inventory_co_finance]:[undefined_co_finance]]),"Good", "Problem")</f>
        <v>Good</v>
      </c>
    </row>
    <row r="188" spans="1:45">
      <c r="A188" s="11">
        <v>22</v>
      </c>
      <c r="B188" s="4" t="s">
        <v>48</v>
      </c>
      <c r="C188" s="4" t="str">
        <f>VLOOKUP(Table1[[#This Row],[pif_id]], Table7[#All],2,FALSE)</f>
        <v>Africa</v>
      </c>
      <c r="D188" s="4" t="str">
        <f>VLOOKUP(Table1[[#This Row],[pif_id]], Table7[#All],3,FALSE)</f>
        <v>CI</v>
      </c>
      <c r="E188" s="4" t="str">
        <f>VLOOKUP(Table1[[#This Row],[pif_id]], Table7[#All],4,FALSE)</f>
        <v>2017</v>
      </c>
      <c r="F188" s="4" t="e">
        <f>VLOOKUP(Table1[[#This Row],[pif_id]], Table7[#All],5,FALSE)</f>
        <v>#REF!</v>
      </c>
      <c r="G188">
        <v>47</v>
      </c>
      <c r="H188" s="9" t="s">
        <v>377</v>
      </c>
      <c r="J188">
        <v>1</v>
      </c>
      <c r="M188" t="str">
        <f>IF(SUM(Table1[[#This Row],[c_ghg_inventory]:[c_support_needed_and_received]])=0,1,"")</f>
        <v/>
      </c>
      <c r="N188" s="6">
        <v>605023</v>
      </c>
      <c r="O188" s="6">
        <v>500000</v>
      </c>
      <c r="P188" s="6">
        <f>N188/SUM(Table1[[#This Row],[c_ghg_inventory]:[c_undefined]])</f>
        <v>605023</v>
      </c>
      <c r="Q188" s="6">
        <f>O188/SUM(Table1[[#This Row],[c_ghg_inventory]:[c_undefined]])</f>
        <v>500000</v>
      </c>
      <c r="R188">
        <v>185</v>
      </c>
      <c r="S188" s="4" t="s">
        <v>378</v>
      </c>
      <c r="T188" s="4"/>
      <c r="U188" s="4"/>
      <c r="V188" s="4"/>
      <c r="W188" s="4"/>
      <c r="X188" s="4">
        <f>IF(SUM(Table1[[#This Row],[o_ghg_inventory ]:[o_support_needed_and_received]])=0,1,"")</f>
        <v>1</v>
      </c>
      <c r="Y188" s="5">
        <v>121004.6</v>
      </c>
      <c r="Z188" s="5">
        <v>100000</v>
      </c>
      <c r="AA188" s="5">
        <f>Table1[[#This Row],[o_gef_funding]]/SUM(Table1[[#This Row],[o_ghg_inventory ]:[o_undefined]])</f>
        <v>121004.6</v>
      </c>
      <c r="AB188" s="5">
        <f>Table1[[#This Row],[o_co_financing]]/SUM(Table1[[#This Row],[o_ghg_inventory ]:[o_undefined]])</f>
        <v>100000</v>
      </c>
      <c r="AC188" s="4" t="str" cm="1">
        <f t="array" ref="AC188">IF(Table1[[#This Row],[o_ghg_inventory ]]="",IF(AND(Table1[[#This Row],[o_undefined]:[o_undefined]]=1,Table1[[#This Row],[c_ghg_inventory]]=1),1,""),1)</f>
        <v/>
      </c>
      <c r="AD188" s="4" cm="1">
        <f t="array" ref="AD188">IF(Table1[[#This Row],[o_mitigation ]]="",IF(AND(Table1[[#This Row],[o_undefined]:[o_undefined]]=1,Table1[[#This Row],[c_mitigation]]=1),1,""),1)</f>
        <v>1</v>
      </c>
      <c r="AE188" s="4" t="str" cm="1">
        <f t="array" ref="AE188">IF(Table1[[#This Row],[o_climate_change_impacts_and_adaptation ]]="",IF(AND(Table1[[#This Row],[o_undefined]:[o_undefined]]=1,Table1[[#This Row],[c_climate_change_impacts_and_adaptation]]=1),1,""),1)</f>
        <v/>
      </c>
      <c r="AF188" s="4" t="str" cm="1">
        <f t="array" ref="AF188">IF(Table1[[#This Row],[o_support_needed_and_received]]="",IF(AND(Table1[[#This Row],[o_undefined]:[o_undefined]]=1,Table1[[#This Row],[c_support_needed_and_received]]=1),1,""),1)</f>
        <v/>
      </c>
      <c r="AG188" s="4" t="str">
        <f>IF(SUM(Table1[[#This Row],[com_ghg_inventory]:[com_support_needed_and_received]])=0,1,"")</f>
        <v/>
      </c>
      <c r="AH188" s="4" cm="1">
        <f t="array" ref="AH188">IF(Table1[[#This Row],[com_ghg_inventory]]="",0,IF(Table1[[#This Row],[com_undefined]:[com_undefined]]=1,0,Table1[[#This Row],[o_gef_funding]:[o_gef_funding]]/SUM(Table1[[#This Row],[com_ghg_inventory]:[com_support_needed_and_received]])))</f>
        <v>0</v>
      </c>
      <c r="AI188" s="4" cm="1">
        <f t="array" ref="AI188">IF(Table1[[#This Row],[com_mitigation]]="",0,IF(Table1[[#This Row],[com_undefined]:[com_undefined]]=1,0,Table1[[#This Row],[o_gef_funding]:[o_gef_funding]]/SUM(Table1[[#This Row],[com_ghg_inventory]:[com_support_needed_and_received]])))</f>
        <v>121004.6</v>
      </c>
      <c r="AJ188" s="4" cm="1">
        <f t="array" ref="AJ188">IF(Table1[[#This Row],[com_climate_change_impacts_and_adaptation]]="",0,IF(Table1[[#This Row],[com_undefined]:[com_undefined]]=1,0,Table1[[#This Row],[o_gef_funding]:[o_gef_funding]]/SUM(Table1[[#This Row],[com_ghg_inventory]:[com_support_needed_and_received]])))</f>
        <v>0</v>
      </c>
      <c r="AK188" s="4" cm="1">
        <f t="array" ref="AK188">IF(Table1[[#This Row],[com_support_needed_and_received]]="",0,IF(Table1[[#This Row],[com_undefined]:[com_undefined]]=1,0,Table1[[#This Row],[o_gef_funding]:[o_gef_funding]]/SUM(Table1[[#This Row],[com_ghg_inventory]:[com_support_needed_and_received]])))</f>
        <v>0</v>
      </c>
      <c r="AL188" s="4">
        <f>IF(Table1[[#This Row],[com_undefined]]=1,Table1[[#This Row],[o_gef_funding]],0)</f>
        <v>0</v>
      </c>
      <c r="AM188" s="4" cm="1">
        <f t="array" ref="AM188">IF(Table1[[#This Row],[com_ghg_inventory]]="",0,IF(Table1[[#This Row],[com_undefined]:[com_undefined]]=1,0,Table1[[#This Row],[o_co_financing]:[o_co_financing]]/SUM(Table1[[#This Row],[com_ghg_inventory]:[com_support_needed_and_received]])))</f>
        <v>0</v>
      </c>
      <c r="AN188" s="4" cm="1">
        <f t="array" ref="AN188">IF(Table1[[#This Row],[com_mitigation]]="",0,IF(Table1[[#This Row],[com_undefined]:[com_undefined]]=1,0,Table1[[#This Row],[o_co_financing]:[o_co_financing]]/SUM(Table1[[#This Row],[com_ghg_inventory]:[com_support_needed_and_received]])))</f>
        <v>100000</v>
      </c>
      <c r="AO188" s="4" cm="1">
        <f t="array" ref="AO188">IF(Table1[[#This Row],[com_climate_change_impacts_and_adaptation]]="",0,IF(Table1[[#This Row],[com_undefined]:[com_undefined]]=1,0,Table1[[#This Row],[o_co_financing]:[o_co_financing]]/SUM(Table1[[#This Row],[com_ghg_inventory]:[com_support_needed_and_received]])))</f>
        <v>0</v>
      </c>
      <c r="AP188" s="4" cm="1">
        <f t="array" ref="AP188">IF(Table1[[#This Row],[com_support_needed_and_received]]="",0,IF(Table1[[#This Row],[com_undefined]:[com_undefined]]=1,0,Table1[[#This Row],[o_co_financing]:[o_co_financing]]/SUM(Table1[[#This Row],[com_ghg_inventory]:[com_support_needed_and_received]])))</f>
        <v>0</v>
      </c>
      <c r="AQ188" s="4">
        <f>IF(Table1[[#This Row],[com_undefined]]=1,Table1[[#This Row],[o_co_financing]],0)</f>
        <v>0</v>
      </c>
      <c r="AR188" s="4" t="str">
        <f>IF(Table1[[#This Row],[o_gef_funding]]=SUM(Table1[[#This Row],[ghg_inventory_gef]:[undefined_gef]]),"Good", "Problem")</f>
        <v>Good</v>
      </c>
      <c r="AS188" s="4" t="str">
        <f>IF(Table1[[#This Row],[o_co_financing]]=SUM(Table1[[#This Row],[ghg_inventory_co_finance]:[undefined_co_finance]]),"Good", "Problem")</f>
        <v>Good</v>
      </c>
    </row>
    <row r="189" spans="1:45">
      <c r="A189" s="11">
        <v>22</v>
      </c>
      <c r="B189" s="4" t="s">
        <v>48</v>
      </c>
      <c r="C189" s="4" t="str">
        <f>VLOOKUP(Table1[[#This Row],[pif_id]], Table7[#All],2,FALSE)</f>
        <v>Africa</v>
      </c>
      <c r="D189" s="4" t="str">
        <f>VLOOKUP(Table1[[#This Row],[pif_id]], Table7[#All],3,FALSE)</f>
        <v>CI</v>
      </c>
      <c r="E189" s="4" t="str">
        <f>VLOOKUP(Table1[[#This Row],[pif_id]], Table7[#All],4,FALSE)</f>
        <v>2017</v>
      </c>
      <c r="F189" s="4" t="e">
        <f>VLOOKUP(Table1[[#This Row],[pif_id]], Table7[#All],5,FALSE)</f>
        <v>#REF!</v>
      </c>
      <c r="G189">
        <v>47</v>
      </c>
      <c r="H189" s="9" t="s">
        <v>377</v>
      </c>
      <c r="J189">
        <v>1</v>
      </c>
      <c r="M189" t="str">
        <f>IF(SUM(Table1[[#This Row],[c_ghg_inventory]:[c_support_needed_and_received]])=0,1,"")</f>
        <v/>
      </c>
      <c r="N189" s="6">
        <v>605023</v>
      </c>
      <c r="O189" s="6">
        <v>500000</v>
      </c>
      <c r="P189" s="6">
        <f>N189/SUM(Table1[[#This Row],[c_ghg_inventory]:[c_undefined]])</f>
        <v>605023</v>
      </c>
      <c r="Q189" s="6">
        <f>O189/SUM(Table1[[#This Row],[c_ghg_inventory]:[c_undefined]])</f>
        <v>500000</v>
      </c>
      <c r="R189">
        <v>186</v>
      </c>
      <c r="S189" s="4" t="s">
        <v>379</v>
      </c>
      <c r="T189" s="4">
        <v>1</v>
      </c>
      <c r="U189" s="4"/>
      <c r="V189" s="4"/>
      <c r="W189" s="4"/>
      <c r="X189" s="4" t="str">
        <f>IF(SUM(Table1[[#This Row],[o_ghg_inventory ]:[o_support_needed_and_received]])=0,1,"")</f>
        <v/>
      </c>
      <c r="Y189" s="5">
        <v>121004.6</v>
      </c>
      <c r="Z189" s="5">
        <v>100000</v>
      </c>
      <c r="AA189" s="5">
        <f>Table1[[#This Row],[o_gef_funding]]/SUM(Table1[[#This Row],[o_ghg_inventory ]:[o_undefined]])</f>
        <v>121004.6</v>
      </c>
      <c r="AB189" s="5">
        <f>Table1[[#This Row],[o_co_financing]]/SUM(Table1[[#This Row],[o_ghg_inventory ]:[o_undefined]])</f>
        <v>100000</v>
      </c>
      <c r="AC189" s="4" cm="1">
        <f t="array" ref="AC189">IF(Table1[[#This Row],[o_ghg_inventory ]]="",IF(AND(Table1[[#This Row],[o_undefined]:[o_undefined]]=1,Table1[[#This Row],[c_ghg_inventory]]=1),1,""),1)</f>
        <v>1</v>
      </c>
      <c r="AD189" s="4" t="str" cm="1">
        <f t="array" ref="AD189">IF(Table1[[#This Row],[o_mitigation ]]="",IF(AND(Table1[[#This Row],[o_undefined]:[o_undefined]]=1,Table1[[#This Row],[c_mitigation]]=1),1,""),1)</f>
        <v/>
      </c>
      <c r="AE189" s="4" t="str" cm="1">
        <f t="array" ref="AE189">IF(Table1[[#This Row],[o_climate_change_impacts_and_adaptation ]]="",IF(AND(Table1[[#This Row],[o_undefined]:[o_undefined]]=1,Table1[[#This Row],[c_climate_change_impacts_and_adaptation]]=1),1,""),1)</f>
        <v/>
      </c>
      <c r="AF189" s="4" t="str" cm="1">
        <f t="array" ref="AF189">IF(Table1[[#This Row],[o_support_needed_and_received]]="",IF(AND(Table1[[#This Row],[o_undefined]:[o_undefined]]=1,Table1[[#This Row],[c_support_needed_and_received]]=1),1,""),1)</f>
        <v/>
      </c>
      <c r="AG189" s="4" t="str">
        <f>IF(SUM(Table1[[#This Row],[com_ghg_inventory]:[com_support_needed_and_received]])=0,1,"")</f>
        <v/>
      </c>
      <c r="AH189" s="4" cm="1">
        <f t="array" ref="AH189">IF(Table1[[#This Row],[com_ghg_inventory]]="",0,IF(Table1[[#This Row],[com_undefined]:[com_undefined]]=1,0,Table1[[#This Row],[o_gef_funding]:[o_gef_funding]]/SUM(Table1[[#This Row],[com_ghg_inventory]:[com_support_needed_and_received]])))</f>
        <v>121004.6</v>
      </c>
      <c r="AI189" s="4" cm="1">
        <f t="array" ref="AI189">IF(Table1[[#This Row],[com_mitigation]]="",0,IF(Table1[[#This Row],[com_undefined]:[com_undefined]]=1,0,Table1[[#This Row],[o_gef_funding]:[o_gef_funding]]/SUM(Table1[[#This Row],[com_ghg_inventory]:[com_support_needed_and_received]])))</f>
        <v>0</v>
      </c>
      <c r="AJ189" s="4" cm="1">
        <f t="array" ref="AJ189">IF(Table1[[#This Row],[com_climate_change_impacts_and_adaptation]]="",0,IF(Table1[[#This Row],[com_undefined]:[com_undefined]]=1,0,Table1[[#This Row],[o_gef_funding]:[o_gef_funding]]/SUM(Table1[[#This Row],[com_ghg_inventory]:[com_support_needed_and_received]])))</f>
        <v>0</v>
      </c>
      <c r="AK189" s="4" cm="1">
        <f t="array" ref="AK189">IF(Table1[[#This Row],[com_support_needed_and_received]]="",0,IF(Table1[[#This Row],[com_undefined]:[com_undefined]]=1,0,Table1[[#This Row],[o_gef_funding]:[o_gef_funding]]/SUM(Table1[[#This Row],[com_ghg_inventory]:[com_support_needed_and_received]])))</f>
        <v>0</v>
      </c>
      <c r="AL189" s="4">
        <f>IF(Table1[[#This Row],[com_undefined]]=1,Table1[[#This Row],[o_gef_funding]],0)</f>
        <v>0</v>
      </c>
      <c r="AM189" s="4" cm="1">
        <f t="array" ref="AM189">IF(Table1[[#This Row],[com_ghg_inventory]]="",0,IF(Table1[[#This Row],[com_undefined]:[com_undefined]]=1,0,Table1[[#This Row],[o_co_financing]:[o_co_financing]]/SUM(Table1[[#This Row],[com_ghg_inventory]:[com_support_needed_and_received]])))</f>
        <v>100000</v>
      </c>
      <c r="AN189" s="4" cm="1">
        <f t="array" ref="AN189">IF(Table1[[#This Row],[com_mitigation]]="",0,IF(Table1[[#This Row],[com_undefined]:[com_undefined]]=1,0,Table1[[#This Row],[o_co_financing]:[o_co_financing]]/SUM(Table1[[#This Row],[com_ghg_inventory]:[com_support_needed_and_received]])))</f>
        <v>0</v>
      </c>
      <c r="AO189" s="4" cm="1">
        <f t="array" ref="AO189">IF(Table1[[#This Row],[com_climate_change_impacts_and_adaptation]]="",0,IF(Table1[[#This Row],[com_undefined]:[com_undefined]]=1,0,Table1[[#This Row],[o_co_financing]:[o_co_financing]]/SUM(Table1[[#This Row],[com_ghg_inventory]:[com_support_needed_and_received]])))</f>
        <v>0</v>
      </c>
      <c r="AP189" s="4" cm="1">
        <f t="array" ref="AP189">IF(Table1[[#This Row],[com_support_needed_and_received]]="",0,IF(Table1[[#This Row],[com_undefined]:[com_undefined]]=1,0,Table1[[#This Row],[o_co_financing]:[o_co_financing]]/SUM(Table1[[#This Row],[com_ghg_inventory]:[com_support_needed_and_received]])))</f>
        <v>0</v>
      </c>
      <c r="AQ189" s="4">
        <f>IF(Table1[[#This Row],[com_undefined]]=1,Table1[[#This Row],[o_co_financing]],0)</f>
        <v>0</v>
      </c>
      <c r="AR189" s="4" t="str">
        <f>IF(Table1[[#This Row],[o_gef_funding]]=SUM(Table1[[#This Row],[ghg_inventory_gef]:[undefined_gef]]),"Good", "Problem")</f>
        <v>Good</v>
      </c>
      <c r="AS189" s="4" t="str">
        <f>IF(Table1[[#This Row],[o_co_financing]]=SUM(Table1[[#This Row],[ghg_inventory_co_finance]:[undefined_co_finance]]),"Good", "Problem")</f>
        <v>Good</v>
      </c>
    </row>
    <row r="190" spans="1:45">
      <c r="A190" s="11">
        <v>22</v>
      </c>
      <c r="B190" s="4" t="s">
        <v>48</v>
      </c>
      <c r="C190" s="4" t="str">
        <f>VLOOKUP(Table1[[#This Row],[pif_id]], Table7[#All],2,FALSE)</f>
        <v>Africa</v>
      </c>
      <c r="D190" s="4" t="str">
        <f>VLOOKUP(Table1[[#This Row],[pif_id]], Table7[#All],3,FALSE)</f>
        <v>CI</v>
      </c>
      <c r="E190" s="4" t="str">
        <f>VLOOKUP(Table1[[#This Row],[pif_id]], Table7[#All],4,FALSE)</f>
        <v>2017</v>
      </c>
      <c r="F190" s="4" t="e">
        <f>VLOOKUP(Table1[[#This Row],[pif_id]], Table7[#All],5,FALSE)</f>
        <v>#REF!</v>
      </c>
      <c r="G190">
        <v>47</v>
      </c>
      <c r="H190" s="9" t="s">
        <v>377</v>
      </c>
      <c r="J190">
        <v>1</v>
      </c>
      <c r="M190" t="str">
        <f>IF(SUM(Table1[[#This Row],[c_ghg_inventory]:[c_support_needed_and_received]])=0,1,"")</f>
        <v/>
      </c>
      <c r="N190" s="6">
        <v>605023</v>
      </c>
      <c r="O190" s="6">
        <v>500000</v>
      </c>
      <c r="P190" s="6">
        <f>N190/SUM(Table1[[#This Row],[c_ghg_inventory]:[c_undefined]])</f>
        <v>605023</v>
      </c>
      <c r="Q190" s="6">
        <f>O190/SUM(Table1[[#This Row],[c_ghg_inventory]:[c_undefined]])</f>
        <v>500000</v>
      </c>
      <c r="R190">
        <v>187</v>
      </c>
      <c r="S190" s="4" t="s">
        <v>380</v>
      </c>
      <c r="T190" s="4"/>
      <c r="U190" s="4"/>
      <c r="V190" s="4"/>
      <c r="W190" s="4"/>
      <c r="X190" s="4">
        <f>IF(SUM(Table1[[#This Row],[o_ghg_inventory ]:[o_support_needed_and_received]])=0,1,"")</f>
        <v>1</v>
      </c>
      <c r="Y190" s="5">
        <v>121004.6</v>
      </c>
      <c r="Z190" s="5">
        <v>100000</v>
      </c>
      <c r="AA190" s="5">
        <f>Table1[[#This Row],[o_gef_funding]]/SUM(Table1[[#This Row],[o_ghg_inventory ]:[o_undefined]])</f>
        <v>121004.6</v>
      </c>
      <c r="AB190" s="5">
        <f>Table1[[#This Row],[o_co_financing]]/SUM(Table1[[#This Row],[o_ghg_inventory ]:[o_undefined]])</f>
        <v>100000</v>
      </c>
      <c r="AC190" s="4" t="str" cm="1">
        <f t="array" ref="AC190">IF(Table1[[#This Row],[o_ghg_inventory ]]="",IF(AND(Table1[[#This Row],[o_undefined]:[o_undefined]]=1,Table1[[#This Row],[c_ghg_inventory]]=1),1,""),1)</f>
        <v/>
      </c>
      <c r="AD190" s="4" cm="1">
        <f t="array" ref="AD190">IF(Table1[[#This Row],[o_mitigation ]]="",IF(AND(Table1[[#This Row],[o_undefined]:[o_undefined]]=1,Table1[[#This Row],[c_mitigation]]=1),1,""),1)</f>
        <v>1</v>
      </c>
      <c r="AE190" s="4" t="str" cm="1">
        <f t="array" ref="AE190">IF(Table1[[#This Row],[o_climate_change_impacts_and_adaptation ]]="",IF(AND(Table1[[#This Row],[o_undefined]:[o_undefined]]=1,Table1[[#This Row],[c_climate_change_impacts_and_adaptation]]=1),1,""),1)</f>
        <v/>
      </c>
      <c r="AF190" s="4" t="str" cm="1">
        <f t="array" ref="AF190">IF(Table1[[#This Row],[o_support_needed_and_received]]="",IF(AND(Table1[[#This Row],[o_undefined]:[o_undefined]]=1,Table1[[#This Row],[c_support_needed_and_received]]=1),1,""),1)</f>
        <v/>
      </c>
      <c r="AG190" s="4" t="str">
        <f>IF(SUM(Table1[[#This Row],[com_ghg_inventory]:[com_support_needed_and_received]])=0,1,"")</f>
        <v/>
      </c>
      <c r="AH190" s="4" cm="1">
        <f t="array" ref="AH190">IF(Table1[[#This Row],[com_ghg_inventory]]="",0,IF(Table1[[#This Row],[com_undefined]:[com_undefined]]=1,0,Table1[[#This Row],[o_gef_funding]:[o_gef_funding]]/SUM(Table1[[#This Row],[com_ghg_inventory]:[com_support_needed_and_received]])))</f>
        <v>0</v>
      </c>
      <c r="AI190" s="4" cm="1">
        <f t="array" ref="AI190">IF(Table1[[#This Row],[com_mitigation]]="",0,IF(Table1[[#This Row],[com_undefined]:[com_undefined]]=1,0,Table1[[#This Row],[o_gef_funding]:[o_gef_funding]]/SUM(Table1[[#This Row],[com_ghg_inventory]:[com_support_needed_and_received]])))</f>
        <v>121004.6</v>
      </c>
      <c r="AJ190" s="4" cm="1">
        <f t="array" ref="AJ190">IF(Table1[[#This Row],[com_climate_change_impacts_and_adaptation]]="",0,IF(Table1[[#This Row],[com_undefined]:[com_undefined]]=1,0,Table1[[#This Row],[o_gef_funding]:[o_gef_funding]]/SUM(Table1[[#This Row],[com_ghg_inventory]:[com_support_needed_and_received]])))</f>
        <v>0</v>
      </c>
      <c r="AK190" s="4" cm="1">
        <f t="array" ref="AK190">IF(Table1[[#This Row],[com_support_needed_and_received]]="",0,IF(Table1[[#This Row],[com_undefined]:[com_undefined]]=1,0,Table1[[#This Row],[o_gef_funding]:[o_gef_funding]]/SUM(Table1[[#This Row],[com_ghg_inventory]:[com_support_needed_and_received]])))</f>
        <v>0</v>
      </c>
      <c r="AL190" s="4">
        <f>IF(Table1[[#This Row],[com_undefined]]=1,Table1[[#This Row],[o_gef_funding]],0)</f>
        <v>0</v>
      </c>
      <c r="AM190" s="4" cm="1">
        <f t="array" ref="AM190">IF(Table1[[#This Row],[com_ghg_inventory]]="",0,IF(Table1[[#This Row],[com_undefined]:[com_undefined]]=1,0,Table1[[#This Row],[o_co_financing]:[o_co_financing]]/SUM(Table1[[#This Row],[com_ghg_inventory]:[com_support_needed_and_received]])))</f>
        <v>0</v>
      </c>
      <c r="AN190" s="4" cm="1">
        <f t="array" ref="AN190">IF(Table1[[#This Row],[com_mitigation]]="",0,IF(Table1[[#This Row],[com_undefined]:[com_undefined]]=1,0,Table1[[#This Row],[o_co_financing]:[o_co_financing]]/SUM(Table1[[#This Row],[com_ghg_inventory]:[com_support_needed_and_received]])))</f>
        <v>100000</v>
      </c>
      <c r="AO190" s="4" cm="1">
        <f t="array" ref="AO190">IF(Table1[[#This Row],[com_climate_change_impacts_and_adaptation]]="",0,IF(Table1[[#This Row],[com_undefined]:[com_undefined]]=1,0,Table1[[#This Row],[o_co_financing]:[o_co_financing]]/SUM(Table1[[#This Row],[com_ghg_inventory]:[com_support_needed_and_received]])))</f>
        <v>0</v>
      </c>
      <c r="AP190" s="4" cm="1">
        <f t="array" ref="AP190">IF(Table1[[#This Row],[com_support_needed_and_received]]="",0,IF(Table1[[#This Row],[com_undefined]:[com_undefined]]=1,0,Table1[[#This Row],[o_co_financing]:[o_co_financing]]/SUM(Table1[[#This Row],[com_ghg_inventory]:[com_support_needed_and_received]])))</f>
        <v>0</v>
      </c>
      <c r="AQ190" s="4">
        <f>IF(Table1[[#This Row],[com_undefined]]=1,Table1[[#This Row],[o_co_financing]],0)</f>
        <v>0</v>
      </c>
      <c r="AR190" s="4" t="str">
        <f>IF(Table1[[#This Row],[o_gef_funding]]=SUM(Table1[[#This Row],[ghg_inventory_gef]:[undefined_gef]]),"Good", "Problem")</f>
        <v>Good</v>
      </c>
      <c r="AS190" s="4" t="str">
        <f>IF(Table1[[#This Row],[o_co_financing]]=SUM(Table1[[#This Row],[ghg_inventory_co_finance]:[undefined_co_finance]]),"Good", "Problem")</f>
        <v>Good</v>
      </c>
    </row>
    <row r="191" spans="1:45">
      <c r="A191" s="11">
        <v>22</v>
      </c>
      <c r="B191" s="4" t="s">
        <v>48</v>
      </c>
      <c r="C191" s="4" t="str">
        <f>VLOOKUP(Table1[[#This Row],[pif_id]], Table7[#All],2,FALSE)</f>
        <v>Africa</v>
      </c>
      <c r="D191" s="4" t="str">
        <f>VLOOKUP(Table1[[#This Row],[pif_id]], Table7[#All],3,FALSE)</f>
        <v>CI</v>
      </c>
      <c r="E191" s="4" t="str">
        <f>VLOOKUP(Table1[[#This Row],[pif_id]], Table7[#All],4,FALSE)</f>
        <v>2017</v>
      </c>
      <c r="F191" s="4" t="e">
        <f>VLOOKUP(Table1[[#This Row],[pif_id]], Table7[#All],5,FALSE)</f>
        <v>#REF!</v>
      </c>
      <c r="G191">
        <v>47</v>
      </c>
      <c r="H191" s="9" t="s">
        <v>377</v>
      </c>
      <c r="J191">
        <v>1</v>
      </c>
      <c r="M191" t="str">
        <f>IF(SUM(Table1[[#This Row],[c_ghg_inventory]:[c_support_needed_and_received]])=0,1,"")</f>
        <v/>
      </c>
      <c r="N191" s="6">
        <v>605023</v>
      </c>
      <c r="O191" s="6">
        <v>500000</v>
      </c>
      <c r="P191" s="6">
        <f>N191/SUM(Table1[[#This Row],[c_ghg_inventory]:[c_undefined]])</f>
        <v>605023</v>
      </c>
      <c r="Q191" s="6">
        <f>O191/SUM(Table1[[#This Row],[c_ghg_inventory]:[c_undefined]])</f>
        <v>500000</v>
      </c>
      <c r="R191">
        <v>188</v>
      </c>
      <c r="S191" s="4" t="s">
        <v>381</v>
      </c>
      <c r="T191" s="4"/>
      <c r="U191" s="4"/>
      <c r="V191" s="4"/>
      <c r="W191" s="4"/>
      <c r="X191" s="4">
        <f>IF(SUM(Table1[[#This Row],[o_ghg_inventory ]:[o_support_needed_and_received]])=0,1,"")</f>
        <v>1</v>
      </c>
      <c r="Y191" s="5">
        <v>121004.6</v>
      </c>
      <c r="Z191" s="5">
        <v>100000</v>
      </c>
      <c r="AA191" s="5">
        <f>Table1[[#This Row],[o_gef_funding]]/SUM(Table1[[#This Row],[o_ghg_inventory ]:[o_undefined]])</f>
        <v>121004.6</v>
      </c>
      <c r="AB191" s="5">
        <f>Table1[[#This Row],[o_co_financing]]/SUM(Table1[[#This Row],[o_ghg_inventory ]:[o_undefined]])</f>
        <v>100000</v>
      </c>
      <c r="AC191" s="4" t="str" cm="1">
        <f t="array" ref="AC191">IF(Table1[[#This Row],[o_ghg_inventory ]]="",IF(AND(Table1[[#This Row],[o_undefined]:[o_undefined]]=1,Table1[[#This Row],[c_ghg_inventory]]=1),1,""),1)</f>
        <v/>
      </c>
      <c r="AD191" s="4" cm="1">
        <f t="array" ref="AD191">IF(Table1[[#This Row],[o_mitigation ]]="",IF(AND(Table1[[#This Row],[o_undefined]:[o_undefined]]=1,Table1[[#This Row],[c_mitigation]]=1),1,""),1)</f>
        <v>1</v>
      </c>
      <c r="AE191" s="4" t="str" cm="1">
        <f t="array" ref="AE191">IF(Table1[[#This Row],[o_climate_change_impacts_and_adaptation ]]="",IF(AND(Table1[[#This Row],[o_undefined]:[o_undefined]]=1,Table1[[#This Row],[c_climate_change_impacts_and_adaptation]]=1),1,""),1)</f>
        <v/>
      </c>
      <c r="AF191" s="4" t="str" cm="1">
        <f t="array" ref="AF191">IF(Table1[[#This Row],[o_support_needed_and_received]]="",IF(AND(Table1[[#This Row],[o_undefined]:[o_undefined]]=1,Table1[[#This Row],[c_support_needed_and_received]]=1),1,""),1)</f>
        <v/>
      </c>
      <c r="AG191" s="4" t="str">
        <f>IF(SUM(Table1[[#This Row],[com_ghg_inventory]:[com_support_needed_and_received]])=0,1,"")</f>
        <v/>
      </c>
      <c r="AH191" s="4" cm="1">
        <f t="array" ref="AH191">IF(Table1[[#This Row],[com_ghg_inventory]]="",0,IF(Table1[[#This Row],[com_undefined]:[com_undefined]]=1,0,Table1[[#This Row],[o_gef_funding]:[o_gef_funding]]/SUM(Table1[[#This Row],[com_ghg_inventory]:[com_support_needed_and_received]])))</f>
        <v>0</v>
      </c>
      <c r="AI191" s="4" cm="1">
        <f t="array" ref="AI191">IF(Table1[[#This Row],[com_mitigation]]="",0,IF(Table1[[#This Row],[com_undefined]:[com_undefined]]=1,0,Table1[[#This Row],[o_gef_funding]:[o_gef_funding]]/SUM(Table1[[#This Row],[com_ghg_inventory]:[com_support_needed_and_received]])))</f>
        <v>121004.6</v>
      </c>
      <c r="AJ191" s="4" cm="1">
        <f t="array" ref="AJ191">IF(Table1[[#This Row],[com_climate_change_impacts_and_adaptation]]="",0,IF(Table1[[#This Row],[com_undefined]:[com_undefined]]=1,0,Table1[[#This Row],[o_gef_funding]:[o_gef_funding]]/SUM(Table1[[#This Row],[com_ghg_inventory]:[com_support_needed_and_received]])))</f>
        <v>0</v>
      </c>
      <c r="AK191" s="4" cm="1">
        <f t="array" ref="AK191">IF(Table1[[#This Row],[com_support_needed_and_received]]="",0,IF(Table1[[#This Row],[com_undefined]:[com_undefined]]=1,0,Table1[[#This Row],[o_gef_funding]:[o_gef_funding]]/SUM(Table1[[#This Row],[com_ghg_inventory]:[com_support_needed_and_received]])))</f>
        <v>0</v>
      </c>
      <c r="AL191" s="4">
        <f>IF(Table1[[#This Row],[com_undefined]]=1,Table1[[#This Row],[o_gef_funding]],0)</f>
        <v>0</v>
      </c>
      <c r="AM191" s="4" cm="1">
        <f t="array" ref="AM191">IF(Table1[[#This Row],[com_ghg_inventory]]="",0,IF(Table1[[#This Row],[com_undefined]:[com_undefined]]=1,0,Table1[[#This Row],[o_co_financing]:[o_co_financing]]/SUM(Table1[[#This Row],[com_ghg_inventory]:[com_support_needed_and_received]])))</f>
        <v>0</v>
      </c>
      <c r="AN191" s="4" cm="1">
        <f t="array" ref="AN191">IF(Table1[[#This Row],[com_mitigation]]="",0,IF(Table1[[#This Row],[com_undefined]:[com_undefined]]=1,0,Table1[[#This Row],[o_co_financing]:[o_co_financing]]/SUM(Table1[[#This Row],[com_ghg_inventory]:[com_support_needed_and_received]])))</f>
        <v>100000</v>
      </c>
      <c r="AO191" s="4" cm="1">
        <f t="array" ref="AO191">IF(Table1[[#This Row],[com_climate_change_impacts_and_adaptation]]="",0,IF(Table1[[#This Row],[com_undefined]:[com_undefined]]=1,0,Table1[[#This Row],[o_co_financing]:[o_co_financing]]/SUM(Table1[[#This Row],[com_ghg_inventory]:[com_support_needed_and_received]])))</f>
        <v>0</v>
      </c>
      <c r="AP191" s="4" cm="1">
        <f t="array" ref="AP191">IF(Table1[[#This Row],[com_support_needed_and_received]]="",0,IF(Table1[[#This Row],[com_undefined]:[com_undefined]]=1,0,Table1[[#This Row],[o_co_financing]:[o_co_financing]]/SUM(Table1[[#This Row],[com_ghg_inventory]:[com_support_needed_and_received]])))</f>
        <v>0</v>
      </c>
      <c r="AQ191" s="4">
        <f>IF(Table1[[#This Row],[com_undefined]]=1,Table1[[#This Row],[o_co_financing]],0)</f>
        <v>0</v>
      </c>
      <c r="AR191" s="4" t="str">
        <f>IF(Table1[[#This Row],[o_gef_funding]]=SUM(Table1[[#This Row],[ghg_inventory_gef]:[undefined_gef]]),"Good", "Problem")</f>
        <v>Good</v>
      </c>
      <c r="AS191" s="4" t="str">
        <f>IF(Table1[[#This Row],[o_co_financing]]=SUM(Table1[[#This Row],[ghg_inventory_co_finance]:[undefined_co_finance]]),"Good", "Problem")</f>
        <v>Good</v>
      </c>
    </row>
    <row r="192" spans="1:45">
      <c r="A192" s="11">
        <v>22</v>
      </c>
      <c r="B192" s="4" t="s">
        <v>48</v>
      </c>
      <c r="C192" s="4" t="str">
        <f>VLOOKUP(Table1[[#This Row],[pif_id]], Table7[#All],2,FALSE)</f>
        <v>Africa</v>
      </c>
      <c r="D192" s="4" t="str">
        <f>VLOOKUP(Table1[[#This Row],[pif_id]], Table7[#All],3,FALSE)</f>
        <v>CI</v>
      </c>
      <c r="E192" s="4" t="str">
        <f>VLOOKUP(Table1[[#This Row],[pif_id]], Table7[#All],4,FALSE)</f>
        <v>2017</v>
      </c>
      <c r="F192" s="4" t="e">
        <f>VLOOKUP(Table1[[#This Row],[pif_id]], Table7[#All],5,FALSE)</f>
        <v>#REF!</v>
      </c>
      <c r="G192">
        <v>47</v>
      </c>
      <c r="H192" s="9" t="s">
        <v>377</v>
      </c>
      <c r="J192">
        <v>1</v>
      </c>
      <c r="M192" t="str">
        <f>IF(SUM(Table1[[#This Row],[c_ghg_inventory]:[c_support_needed_and_received]])=0,1,"")</f>
        <v/>
      </c>
      <c r="N192" s="6">
        <v>605023</v>
      </c>
      <c r="O192" s="6">
        <v>500000</v>
      </c>
      <c r="P192" s="6">
        <f>N192/SUM(Table1[[#This Row],[c_ghg_inventory]:[c_undefined]])</f>
        <v>605023</v>
      </c>
      <c r="Q192" s="6">
        <f>O192/SUM(Table1[[#This Row],[c_ghg_inventory]:[c_undefined]])</f>
        <v>500000</v>
      </c>
      <c r="R192">
        <v>189</v>
      </c>
      <c r="S192" s="4" t="s">
        <v>382</v>
      </c>
      <c r="T192" s="4"/>
      <c r="U192" s="4"/>
      <c r="V192" s="4"/>
      <c r="W192" s="4"/>
      <c r="X192" s="4">
        <f>IF(SUM(Table1[[#This Row],[o_ghg_inventory ]:[o_support_needed_and_received]])=0,1,"")</f>
        <v>1</v>
      </c>
      <c r="Y192" s="5">
        <v>121004.6</v>
      </c>
      <c r="Z192" s="5">
        <v>100000</v>
      </c>
      <c r="AA192" s="5">
        <f>Table1[[#This Row],[o_gef_funding]]/SUM(Table1[[#This Row],[o_ghg_inventory ]:[o_undefined]])</f>
        <v>121004.6</v>
      </c>
      <c r="AB192" s="5">
        <f>Table1[[#This Row],[o_co_financing]]/SUM(Table1[[#This Row],[o_ghg_inventory ]:[o_undefined]])</f>
        <v>100000</v>
      </c>
      <c r="AC192" s="4" t="str" cm="1">
        <f t="array" ref="AC192">IF(Table1[[#This Row],[o_ghg_inventory ]]="",IF(AND(Table1[[#This Row],[o_undefined]:[o_undefined]]=1,Table1[[#This Row],[c_ghg_inventory]]=1),1,""),1)</f>
        <v/>
      </c>
      <c r="AD192" s="4" cm="1">
        <f t="array" ref="AD192">IF(Table1[[#This Row],[o_mitigation ]]="",IF(AND(Table1[[#This Row],[o_undefined]:[o_undefined]]=1,Table1[[#This Row],[c_mitigation]]=1),1,""),1)</f>
        <v>1</v>
      </c>
      <c r="AE192" s="4" t="str" cm="1">
        <f t="array" ref="AE192">IF(Table1[[#This Row],[o_climate_change_impacts_and_adaptation ]]="",IF(AND(Table1[[#This Row],[o_undefined]:[o_undefined]]=1,Table1[[#This Row],[c_climate_change_impacts_and_adaptation]]=1),1,""),1)</f>
        <v/>
      </c>
      <c r="AF192" s="4" t="str" cm="1">
        <f t="array" ref="AF192">IF(Table1[[#This Row],[o_support_needed_and_received]]="",IF(AND(Table1[[#This Row],[o_undefined]:[o_undefined]]=1,Table1[[#This Row],[c_support_needed_and_received]]=1),1,""),1)</f>
        <v/>
      </c>
      <c r="AG192" s="4" t="str">
        <f>IF(SUM(Table1[[#This Row],[com_ghg_inventory]:[com_support_needed_and_received]])=0,1,"")</f>
        <v/>
      </c>
      <c r="AH192" s="4" cm="1">
        <f t="array" ref="AH192">IF(Table1[[#This Row],[com_ghg_inventory]]="",0,IF(Table1[[#This Row],[com_undefined]:[com_undefined]]=1,0,Table1[[#This Row],[o_gef_funding]:[o_gef_funding]]/SUM(Table1[[#This Row],[com_ghg_inventory]:[com_support_needed_and_received]])))</f>
        <v>0</v>
      </c>
      <c r="AI192" s="4" cm="1">
        <f t="array" ref="AI192">IF(Table1[[#This Row],[com_mitigation]]="",0,IF(Table1[[#This Row],[com_undefined]:[com_undefined]]=1,0,Table1[[#This Row],[o_gef_funding]:[o_gef_funding]]/SUM(Table1[[#This Row],[com_ghg_inventory]:[com_support_needed_and_received]])))</f>
        <v>121004.6</v>
      </c>
      <c r="AJ192" s="4" cm="1">
        <f t="array" ref="AJ192">IF(Table1[[#This Row],[com_climate_change_impacts_and_adaptation]]="",0,IF(Table1[[#This Row],[com_undefined]:[com_undefined]]=1,0,Table1[[#This Row],[o_gef_funding]:[o_gef_funding]]/SUM(Table1[[#This Row],[com_ghg_inventory]:[com_support_needed_and_received]])))</f>
        <v>0</v>
      </c>
      <c r="AK192" s="4" cm="1">
        <f t="array" ref="AK192">IF(Table1[[#This Row],[com_support_needed_and_received]]="",0,IF(Table1[[#This Row],[com_undefined]:[com_undefined]]=1,0,Table1[[#This Row],[o_gef_funding]:[o_gef_funding]]/SUM(Table1[[#This Row],[com_ghg_inventory]:[com_support_needed_and_received]])))</f>
        <v>0</v>
      </c>
      <c r="AL192" s="4">
        <f>IF(Table1[[#This Row],[com_undefined]]=1,Table1[[#This Row],[o_gef_funding]],0)</f>
        <v>0</v>
      </c>
      <c r="AM192" s="4" cm="1">
        <f t="array" ref="AM192">IF(Table1[[#This Row],[com_ghg_inventory]]="",0,IF(Table1[[#This Row],[com_undefined]:[com_undefined]]=1,0,Table1[[#This Row],[o_co_financing]:[o_co_financing]]/SUM(Table1[[#This Row],[com_ghg_inventory]:[com_support_needed_and_received]])))</f>
        <v>0</v>
      </c>
      <c r="AN192" s="4" cm="1">
        <f t="array" ref="AN192">IF(Table1[[#This Row],[com_mitigation]]="",0,IF(Table1[[#This Row],[com_undefined]:[com_undefined]]=1,0,Table1[[#This Row],[o_co_financing]:[o_co_financing]]/SUM(Table1[[#This Row],[com_ghg_inventory]:[com_support_needed_and_received]])))</f>
        <v>100000</v>
      </c>
      <c r="AO192" s="4" cm="1">
        <f t="array" ref="AO192">IF(Table1[[#This Row],[com_climate_change_impacts_and_adaptation]]="",0,IF(Table1[[#This Row],[com_undefined]:[com_undefined]]=1,0,Table1[[#This Row],[o_co_financing]:[o_co_financing]]/SUM(Table1[[#This Row],[com_ghg_inventory]:[com_support_needed_and_received]])))</f>
        <v>0</v>
      </c>
      <c r="AP192" s="4" cm="1">
        <f t="array" ref="AP192">IF(Table1[[#This Row],[com_support_needed_and_received]]="",0,IF(Table1[[#This Row],[com_undefined]:[com_undefined]]=1,0,Table1[[#This Row],[o_co_financing]:[o_co_financing]]/SUM(Table1[[#This Row],[com_ghg_inventory]:[com_support_needed_and_received]])))</f>
        <v>0</v>
      </c>
      <c r="AQ192" s="4">
        <f>IF(Table1[[#This Row],[com_undefined]]=1,Table1[[#This Row],[o_co_financing]],0)</f>
        <v>0</v>
      </c>
      <c r="AR192" s="4" t="str">
        <f>IF(Table1[[#This Row],[o_gef_funding]]=SUM(Table1[[#This Row],[ghg_inventory_gef]:[undefined_gef]]),"Good", "Problem")</f>
        <v>Good</v>
      </c>
      <c r="AS192" s="4" t="str">
        <f>IF(Table1[[#This Row],[o_co_financing]]=SUM(Table1[[#This Row],[ghg_inventory_co_finance]:[undefined_co_finance]]),"Good", "Problem")</f>
        <v>Good</v>
      </c>
    </row>
    <row r="193" spans="1:45">
      <c r="A193" s="11">
        <v>22</v>
      </c>
      <c r="B193" s="4" t="s">
        <v>48</v>
      </c>
      <c r="C193" s="4" t="str">
        <f>VLOOKUP(Table1[[#This Row],[pif_id]], Table7[#All],2,FALSE)</f>
        <v>Africa</v>
      </c>
      <c r="D193" s="4" t="str">
        <f>VLOOKUP(Table1[[#This Row],[pif_id]], Table7[#All],3,FALSE)</f>
        <v>CI</v>
      </c>
      <c r="E193" s="4" t="str">
        <f>VLOOKUP(Table1[[#This Row],[pif_id]], Table7[#All],4,FALSE)</f>
        <v>2017</v>
      </c>
      <c r="F193" s="4" t="e">
        <f>VLOOKUP(Table1[[#This Row],[pif_id]], Table7[#All],5,FALSE)</f>
        <v>#REF!</v>
      </c>
      <c r="G193">
        <v>48</v>
      </c>
      <c r="H193" t="s">
        <v>383</v>
      </c>
      <c r="M193">
        <f>IF(SUM(Table1[[#This Row],[c_ghg_inventory]:[c_support_needed_and_received]])=0,1,"")</f>
        <v>1</v>
      </c>
      <c r="N193" s="6">
        <v>181507</v>
      </c>
      <c r="O193" s="6">
        <v>450000</v>
      </c>
      <c r="P193" s="6">
        <f>N193/SUM(Table1[[#This Row],[c_ghg_inventory]:[c_undefined]])</f>
        <v>181507</v>
      </c>
      <c r="Q193" s="6">
        <f>O193/SUM(Table1[[#This Row],[c_ghg_inventory]:[c_undefined]])</f>
        <v>450000</v>
      </c>
      <c r="R193">
        <v>190</v>
      </c>
      <c r="S193" s="4" t="s">
        <v>384</v>
      </c>
      <c r="T193" s="4"/>
      <c r="U193" s="4"/>
      <c r="V193" s="4"/>
      <c r="W193" s="4"/>
      <c r="X193" s="4">
        <f>IF(SUM(Table1[[#This Row],[o_ghg_inventory ]:[o_support_needed_and_received]])=0,1,"")</f>
        <v>1</v>
      </c>
      <c r="Y193" s="5">
        <v>90753.5</v>
      </c>
      <c r="Z193" s="5">
        <v>225000</v>
      </c>
      <c r="AA193" s="5">
        <f>Table1[[#This Row],[o_gef_funding]]/SUM(Table1[[#This Row],[o_ghg_inventory ]:[o_undefined]])</f>
        <v>90753.5</v>
      </c>
      <c r="AB193" s="5">
        <f>Table1[[#This Row],[o_co_financing]]/SUM(Table1[[#This Row],[o_ghg_inventory ]:[o_undefined]])</f>
        <v>225000</v>
      </c>
      <c r="AC193" s="4" t="str" cm="1">
        <f t="array" ref="AC193">IF(Table1[[#This Row],[o_ghg_inventory ]]="",IF(AND(Table1[[#This Row],[o_undefined]:[o_undefined]]=1,Table1[[#This Row],[c_ghg_inventory]]=1),1,""),1)</f>
        <v/>
      </c>
      <c r="AD193" s="4" t="str" cm="1">
        <f t="array" ref="AD193">IF(Table1[[#This Row],[o_mitigation ]]="",IF(AND(Table1[[#This Row],[o_undefined]:[o_undefined]]=1,Table1[[#This Row],[c_mitigation]]=1),1,""),1)</f>
        <v/>
      </c>
      <c r="AE193" s="4" t="str" cm="1">
        <f t="array" ref="AE193">IF(Table1[[#This Row],[o_climate_change_impacts_and_adaptation ]]="",IF(AND(Table1[[#This Row],[o_undefined]:[o_undefined]]=1,Table1[[#This Row],[c_climate_change_impacts_and_adaptation]]=1),1,""),1)</f>
        <v/>
      </c>
      <c r="AF193" s="4" t="str" cm="1">
        <f t="array" ref="AF193">IF(Table1[[#This Row],[o_support_needed_and_received]]="",IF(AND(Table1[[#This Row],[o_undefined]:[o_undefined]]=1,Table1[[#This Row],[c_support_needed_and_received]]=1),1,""),1)</f>
        <v/>
      </c>
      <c r="AG193" s="4">
        <f>IF(SUM(Table1[[#This Row],[com_ghg_inventory]:[com_support_needed_and_received]])=0,1,"")</f>
        <v>1</v>
      </c>
      <c r="AH193" s="4" cm="1">
        <f t="array" ref="AH193">IF(Table1[[#This Row],[com_ghg_inventory]]="",0,IF(Table1[[#This Row],[com_undefined]:[com_undefined]]=1,0,Table1[[#This Row],[o_gef_funding]:[o_gef_funding]]/SUM(Table1[[#This Row],[com_ghg_inventory]:[com_support_needed_and_received]])))</f>
        <v>0</v>
      </c>
      <c r="AI193" s="4" cm="1">
        <f t="array" ref="AI193">IF(Table1[[#This Row],[com_mitigation]]="",0,IF(Table1[[#This Row],[com_undefined]:[com_undefined]]=1,0,Table1[[#This Row],[o_gef_funding]:[o_gef_funding]]/SUM(Table1[[#This Row],[com_ghg_inventory]:[com_support_needed_and_received]])))</f>
        <v>0</v>
      </c>
      <c r="AJ193" s="4" cm="1">
        <f t="array" ref="AJ193">IF(Table1[[#This Row],[com_climate_change_impacts_and_adaptation]]="",0,IF(Table1[[#This Row],[com_undefined]:[com_undefined]]=1,0,Table1[[#This Row],[o_gef_funding]:[o_gef_funding]]/SUM(Table1[[#This Row],[com_ghg_inventory]:[com_support_needed_and_received]])))</f>
        <v>0</v>
      </c>
      <c r="AK193" s="4" cm="1">
        <f t="array" ref="AK193">IF(Table1[[#This Row],[com_support_needed_and_received]]="",0,IF(Table1[[#This Row],[com_undefined]:[com_undefined]]=1,0,Table1[[#This Row],[o_gef_funding]:[o_gef_funding]]/SUM(Table1[[#This Row],[com_ghg_inventory]:[com_support_needed_and_received]])))</f>
        <v>0</v>
      </c>
      <c r="AL193" s="4">
        <f>IF(Table1[[#This Row],[com_undefined]]=1,Table1[[#This Row],[o_gef_funding]],0)</f>
        <v>90753.5</v>
      </c>
      <c r="AM193" s="4" cm="1">
        <f t="array" ref="AM193">IF(Table1[[#This Row],[com_ghg_inventory]]="",0,IF(Table1[[#This Row],[com_undefined]:[com_undefined]]=1,0,Table1[[#This Row],[o_co_financing]:[o_co_financing]]/SUM(Table1[[#This Row],[com_ghg_inventory]:[com_support_needed_and_received]])))</f>
        <v>0</v>
      </c>
      <c r="AN193" s="4" cm="1">
        <f t="array" ref="AN193">IF(Table1[[#This Row],[com_mitigation]]="",0,IF(Table1[[#This Row],[com_undefined]:[com_undefined]]=1,0,Table1[[#This Row],[o_co_financing]:[o_co_financing]]/SUM(Table1[[#This Row],[com_ghg_inventory]:[com_support_needed_and_received]])))</f>
        <v>0</v>
      </c>
      <c r="AO193" s="4" cm="1">
        <f t="array" ref="AO193">IF(Table1[[#This Row],[com_climate_change_impacts_and_adaptation]]="",0,IF(Table1[[#This Row],[com_undefined]:[com_undefined]]=1,0,Table1[[#This Row],[o_co_financing]:[o_co_financing]]/SUM(Table1[[#This Row],[com_ghg_inventory]:[com_support_needed_and_received]])))</f>
        <v>0</v>
      </c>
      <c r="AP193" s="4" cm="1">
        <f t="array" ref="AP193">IF(Table1[[#This Row],[com_support_needed_and_received]]="",0,IF(Table1[[#This Row],[com_undefined]:[com_undefined]]=1,0,Table1[[#This Row],[o_co_financing]:[o_co_financing]]/SUM(Table1[[#This Row],[com_ghg_inventory]:[com_support_needed_and_received]])))</f>
        <v>0</v>
      </c>
      <c r="AQ193" s="4">
        <f>IF(Table1[[#This Row],[com_undefined]]=1,Table1[[#This Row],[o_co_financing]],0)</f>
        <v>225000</v>
      </c>
      <c r="AR193" s="4" t="str">
        <f>IF(Table1[[#This Row],[o_gef_funding]]=SUM(Table1[[#This Row],[ghg_inventory_gef]:[undefined_gef]]),"Good", "Problem")</f>
        <v>Good</v>
      </c>
      <c r="AS193" s="4" t="str">
        <f>IF(Table1[[#This Row],[o_co_financing]]=SUM(Table1[[#This Row],[ghg_inventory_co_finance]:[undefined_co_finance]]),"Good", "Problem")</f>
        <v>Good</v>
      </c>
    </row>
    <row r="194" spans="1:45">
      <c r="A194" s="11">
        <v>22</v>
      </c>
      <c r="B194" s="4" t="s">
        <v>48</v>
      </c>
      <c r="C194" s="4" t="str">
        <f>VLOOKUP(Table1[[#This Row],[pif_id]], Table7[#All],2,FALSE)</f>
        <v>Africa</v>
      </c>
      <c r="D194" s="4" t="str">
        <f>VLOOKUP(Table1[[#This Row],[pif_id]], Table7[#All],3,FALSE)</f>
        <v>CI</v>
      </c>
      <c r="E194" s="4" t="str">
        <f>VLOOKUP(Table1[[#This Row],[pif_id]], Table7[#All],4,FALSE)</f>
        <v>2017</v>
      </c>
      <c r="F194" s="4" t="e">
        <f>VLOOKUP(Table1[[#This Row],[pif_id]], Table7[#All],5,FALSE)</f>
        <v>#REF!</v>
      </c>
      <c r="G194">
        <v>48</v>
      </c>
      <c r="H194" t="s">
        <v>383</v>
      </c>
      <c r="M194">
        <f>IF(SUM(Table1[[#This Row],[c_ghg_inventory]:[c_support_needed_and_received]])=0,1,"")</f>
        <v>1</v>
      </c>
      <c r="N194" s="6">
        <v>181507</v>
      </c>
      <c r="O194" s="6">
        <v>450000</v>
      </c>
      <c r="P194" s="6">
        <f>N194/SUM(Table1[[#This Row],[c_ghg_inventory]:[c_undefined]])</f>
        <v>181507</v>
      </c>
      <c r="Q194" s="6">
        <f>O194/SUM(Table1[[#This Row],[c_ghg_inventory]:[c_undefined]])</f>
        <v>450000</v>
      </c>
      <c r="R194">
        <v>191</v>
      </c>
      <c r="S194" s="4" t="s">
        <v>385</v>
      </c>
      <c r="T194" s="4"/>
      <c r="U194" s="4">
        <v>1</v>
      </c>
      <c r="V194" s="4"/>
      <c r="W194" s="4"/>
      <c r="X194" s="4" t="str">
        <f>IF(SUM(Table1[[#This Row],[o_ghg_inventory ]:[o_support_needed_and_received]])=0,1,"")</f>
        <v/>
      </c>
      <c r="Y194" s="5">
        <v>90753.5</v>
      </c>
      <c r="Z194" s="5">
        <v>225000</v>
      </c>
      <c r="AA194" s="5">
        <f>Table1[[#This Row],[o_gef_funding]]/SUM(Table1[[#This Row],[o_ghg_inventory ]:[o_undefined]])</f>
        <v>90753.5</v>
      </c>
      <c r="AB194" s="5">
        <f>Table1[[#This Row],[o_co_financing]]/SUM(Table1[[#This Row],[o_ghg_inventory ]:[o_undefined]])</f>
        <v>225000</v>
      </c>
      <c r="AC194" s="4" t="str" cm="1">
        <f t="array" ref="AC194">IF(Table1[[#This Row],[o_ghg_inventory ]]="",IF(AND(Table1[[#This Row],[o_undefined]:[o_undefined]]=1,Table1[[#This Row],[c_ghg_inventory]]=1),1,""),1)</f>
        <v/>
      </c>
      <c r="AD194" s="4" cm="1">
        <f t="array" ref="AD194">IF(Table1[[#This Row],[o_mitigation ]]="",IF(AND(Table1[[#This Row],[o_undefined]:[o_undefined]]=1,Table1[[#This Row],[c_mitigation]]=1),1,""),1)</f>
        <v>1</v>
      </c>
      <c r="AE194" s="4" t="str" cm="1">
        <f t="array" ref="AE194">IF(Table1[[#This Row],[o_climate_change_impacts_and_adaptation ]]="",IF(AND(Table1[[#This Row],[o_undefined]:[o_undefined]]=1,Table1[[#This Row],[c_climate_change_impacts_and_adaptation]]=1),1,""),1)</f>
        <v/>
      </c>
      <c r="AF194" s="4" t="str" cm="1">
        <f t="array" ref="AF194">IF(Table1[[#This Row],[o_support_needed_and_received]]="",IF(AND(Table1[[#This Row],[o_undefined]:[o_undefined]]=1,Table1[[#This Row],[c_support_needed_and_received]]=1),1,""),1)</f>
        <v/>
      </c>
      <c r="AG194" s="4" t="str">
        <f>IF(SUM(Table1[[#This Row],[com_ghg_inventory]:[com_support_needed_and_received]])=0,1,"")</f>
        <v/>
      </c>
      <c r="AH194" s="4" cm="1">
        <f t="array" ref="AH194">IF(Table1[[#This Row],[com_ghg_inventory]]="",0,IF(Table1[[#This Row],[com_undefined]:[com_undefined]]=1,0,Table1[[#This Row],[o_gef_funding]:[o_gef_funding]]/SUM(Table1[[#This Row],[com_ghg_inventory]:[com_support_needed_and_received]])))</f>
        <v>0</v>
      </c>
      <c r="AI194" s="4" cm="1">
        <f t="array" ref="AI194">IF(Table1[[#This Row],[com_mitigation]]="",0,IF(Table1[[#This Row],[com_undefined]:[com_undefined]]=1,0,Table1[[#This Row],[o_gef_funding]:[o_gef_funding]]/SUM(Table1[[#This Row],[com_ghg_inventory]:[com_support_needed_and_received]])))</f>
        <v>90753.5</v>
      </c>
      <c r="AJ194" s="4" cm="1">
        <f t="array" ref="AJ194">IF(Table1[[#This Row],[com_climate_change_impacts_and_adaptation]]="",0,IF(Table1[[#This Row],[com_undefined]:[com_undefined]]=1,0,Table1[[#This Row],[o_gef_funding]:[o_gef_funding]]/SUM(Table1[[#This Row],[com_ghg_inventory]:[com_support_needed_and_received]])))</f>
        <v>0</v>
      </c>
      <c r="AK194" s="4" cm="1">
        <f t="array" ref="AK194">IF(Table1[[#This Row],[com_support_needed_and_received]]="",0,IF(Table1[[#This Row],[com_undefined]:[com_undefined]]=1,0,Table1[[#This Row],[o_gef_funding]:[o_gef_funding]]/SUM(Table1[[#This Row],[com_ghg_inventory]:[com_support_needed_and_received]])))</f>
        <v>0</v>
      </c>
      <c r="AL194" s="4">
        <f>IF(Table1[[#This Row],[com_undefined]]=1,Table1[[#This Row],[o_gef_funding]],0)</f>
        <v>0</v>
      </c>
      <c r="AM194" s="4" cm="1">
        <f t="array" ref="AM194">IF(Table1[[#This Row],[com_ghg_inventory]]="",0,IF(Table1[[#This Row],[com_undefined]:[com_undefined]]=1,0,Table1[[#This Row],[o_co_financing]:[o_co_financing]]/SUM(Table1[[#This Row],[com_ghg_inventory]:[com_support_needed_and_received]])))</f>
        <v>0</v>
      </c>
      <c r="AN194" s="4" cm="1">
        <f t="array" ref="AN194">IF(Table1[[#This Row],[com_mitigation]]="",0,IF(Table1[[#This Row],[com_undefined]:[com_undefined]]=1,0,Table1[[#This Row],[o_co_financing]:[o_co_financing]]/SUM(Table1[[#This Row],[com_ghg_inventory]:[com_support_needed_and_received]])))</f>
        <v>225000</v>
      </c>
      <c r="AO194" s="4" cm="1">
        <f t="array" ref="AO194">IF(Table1[[#This Row],[com_climate_change_impacts_and_adaptation]]="",0,IF(Table1[[#This Row],[com_undefined]:[com_undefined]]=1,0,Table1[[#This Row],[o_co_financing]:[o_co_financing]]/SUM(Table1[[#This Row],[com_ghg_inventory]:[com_support_needed_and_received]])))</f>
        <v>0</v>
      </c>
      <c r="AP194" s="4" cm="1">
        <f t="array" ref="AP194">IF(Table1[[#This Row],[com_support_needed_and_received]]="",0,IF(Table1[[#This Row],[com_undefined]:[com_undefined]]=1,0,Table1[[#This Row],[o_co_financing]:[o_co_financing]]/SUM(Table1[[#This Row],[com_ghg_inventory]:[com_support_needed_and_received]])))</f>
        <v>0</v>
      </c>
      <c r="AQ194" s="4">
        <f>IF(Table1[[#This Row],[com_undefined]]=1,Table1[[#This Row],[o_co_financing]],0)</f>
        <v>0</v>
      </c>
      <c r="AR194" s="4" t="str">
        <f>IF(Table1[[#This Row],[o_gef_funding]]=SUM(Table1[[#This Row],[ghg_inventory_gef]:[undefined_gef]]),"Good", "Problem")</f>
        <v>Good</v>
      </c>
      <c r="AS194" s="4" t="str">
        <f>IF(Table1[[#This Row],[o_co_financing]]=SUM(Table1[[#This Row],[ghg_inventory_co_finance]:[undefined_co_finance]]),"Good", "Problem")</f>
        <v>Good</v>
      </c>
    </row>
    <row r="195" spans="1:45">
      <c r="A195" s="11">
        <v>22</v>
      </c>
      <c r="B195" s="4" t="s">
        <v>48</v>
      </c>
      <c r="C195" s="4" t="str">
        <f>VLOOKUP(Table1[[#This Row],[pif_id]], Table7[#All],2,FALSE)</f>
        <v>Africa</v>
      </c>
      <c r="D195" s="4" t="str">
        <f>VLOOKUP(Table1[[#This Row],[pif_id]], Table7[#All],3,FALSE)</f>
        <v>CI</v>
      </c>
      <c r="E195" s="4" t="str">
        <f>VLOOKUP(Table1[[#This Row],[pif_id]], Table7[#All],4,FALSE)</f>
        <v>2017</v>
      </c>
      <c r="F195" s="4" t="e">
        <f>VLOOKUP(Table1[[#This Row],[pif_id]], Table7[#All],5,FALSE)</f>
        <v>#REF!</v>
      </c>
      <c r="G195">
        <v>49</v>
      </c>
      <c r="H195" t="s">
        <v>386</v>
      </c>
      <c r="M195">
        <f>IF(SUM(Table1[[#This Row],[c_ghg_inventory]:[c_support_needed_and_received]])=0,1,"")</f>
        <v>1</v>
      </c>
      <c r="N195" s="6">
        <v>435558</v>
      </c>
      <c r="O195" s="6">
        <v>450000</v>
      </c>
      <c r="P195" s="6">
        <f>N195/SUM(Table1[[#This Row],[c_ghg_inventory]:[c_undefined]])</f>
        <v>435558</v>
      </c>
      <c r="Q195" s="6">
        <f>O195/SUM(Table1[[#This Row],[c_ghg_inventory]:[c_undefined]])</f>
        <v>450000</v>
      </c>
      <c r="R195">
        <v>192</v>
      </c>
      <c r="S195" s="4" t="s">
        <v>387</v>
      </c>
      <c r="T195" s="4">
        <v>1</v>
      </c>
      <c r="U195" s="4"/>
      <c r="V195" s="4"/>
      <c r="W195" s="4"/>
      <c r="X195" s="4" t="str">
        <f>IF(SUM(Table1[[#This Row],[o_ghg_inventory ]:[o_support_needed_and_received]])=0,1,"")</f>
        <v/>
      </c>
      <c r="Y195" s="5">
        <v>217779</v>
      </c>
      <c r="Z195" s="5">
        <v>225000</v>
      </c>
      <c r="AA195" s="5">
        <f>Table1[[#This Row],[o_gef_funding]]/SUM(Table1[[#This Row],[o_ghg_inventory ]:[o_undefined]])</f>
        <v>217779</v>
      </c>
      <c r="AB195" s="5">
        <f>Table1[[#This Row],[o_co_financing]]/SUM(Table1[[#This Row],[o_ghg_inventory ]:[o_undefined]])</f>
        <v>225000</v>
      </c>
      <c r="AC195" s="4" cm="1">
        <f t="array" ref="AC195">IF(Table1[[#This Row],[o_ghg_inventory ]]="",IF(AND(Table1[[#This Row],[o_undefined]:[o_undefined]]=1,Table1[[#This Row],[c_ghg_inventory]]=1),1,""),1)</f>
        <v>1</v>
      </c>
      <c r="AD195" s="4" t="str" cm="1">
        <f t="array" ref="AD195">IF(Table1[[#This Row],[o_mitigation ]]="",IF(AND(Table1[[#This Row],[o_undefined]:[o_undefined]]=1,Table1[[#This Row],[c_mitigation]]=1),1,""),1)</f>
        <v/>
      </c>
      <c r="AE195" s="4" t="str" cm="1">
        <f t="array" ref="AE195">IF(Table1[[#This Row],[o_climate_change_impacts_and_adaptation ]]="",IF(AND(Table1[[#This Row],[o_undefined]:[o_undefined]]=1,Table1[[#This Row],[c_climate_change_impacts_and_adaptation]]=1),1,""),1)</f>
        <v/>
      </c>
      <c r="AF195" s="4" t="str" cm="1">
        <f t="array" ref="AF195">IF(Table1[[#This Row],[o_support_needed_and_received]]="",IF(AND(Table1[[#This Row],[o_undefined]:[o_undefined]]=1,Table1[[#This Row],[c_support_needed_and_received]]=1),1,""),1)</f>
        <v/>
      </c>
      <c r="AG195" s="4" t="str">
        <f>IF(SUM(Table1[[#This Row],[com_ghg_inventory]:[com_support_needed_and_received]])=0,1,"")</f>
        <v/>
      </c>
      <c r="AH195" s="4" cm="1">
        <f t="array" ref="AH195">IF(Table1[[#This Row],[com_ghg_inventory]]="",0,IF(Table1[[#This Row],[com_undefined]:[com_undefined]]=1,0,Table1[[#This Row],[o_gef_funding]:[o_gef_funding]]/SUM(Table1[[#This Row],[com_ghg_inventory]:[com_support_needed_and_received]])))</f>
        <v>217779</v>
      </c>
      <c r="AI195" s="4" cm="1">
        <f t="array" ref="AI195">IF(Table1[[#This Row],[com_mitigation]]="",0,IF(Table1[[#This Row],[com_undefined]:[com_undefined]]=1,0,Table1[[#This Row],[o_gef_funding]:[o_gef_funding]]/SUM(Table1[[#This Row],[com_ghg_inventory]:[com_support_needed_and_received]])))</f>
        <v>0</v>
      </c>
      <c r="AJ195" s="4" cm="1">
        <f t="array" ref="AJ195">IF(Table1[[#This Row],[com_climate_change_impacts_and_adaptation]]="",0,IF(Table1[[#This Row],[com_undefined]:[com_undefined]]=1,0,Table1[[#This Row],[o_gef_funding]:[o_gef_funding]]/SUM(Table1[[#This Row],[com_ghg_inventory]:[com_support_needed_and_received]])))</f>
        <v>0</v>
      </c>
      <c r="AK195" s="4" cm="1">
        <f t="array" ref="AK195">IF(Table1[[#This Row],[com_support_needed_and_received]]="",0,IF(Table1[[#This Row],[com_undefined]:[com_undefined]]=1,0,Table1[[#This Row],[o_gef_funding]:[o_gef_funding]]/SUM(Table1[[#This Row],[com_ghg_inventory]:[com_support_needed_and_received]])))</f>
        <v>0</v>
      </c>
      <c r="AL195" s="4">
        <f>IF(Table1[[#This Row],[com_undefined]]=1,Table1[[#This Row],[o_gef_funding]],0)</f>
        <v>0</v>
      </c>
      <c r="AM195" s="4" cm="1">
        <f t="array" ref="AM195">IF(Table1[[#This Row],[com_ghg_inventory]]="",0,IF(Table1[[#This Row],[com_undefined]:[com_undefined]]=1,0,Table1[[#This Row],[o_co_financing]:[o_co_financing]]/SUM(Table1[[#This Row],[com_ghg_inventory]:[com_support_needed_and_received]])))</f>
        <v>225000</v>
      </c>
      <c r="AN195" s="4" cm="1">
        <f t="array" ref="AN195">IF(Table1[[#This Row],[com_mitigation]]="",0,IF(Table1[[#This Row],[com_undefined]:[com_undefined]]=1,0,Table1[[#This Row],[o_co_financing]:[o_co_financing]]/SUM(Table1[[#This Row],[com_ghg_inventory]:[com_support_needed_and_received]])))</f>
        <v>0</v>
      </c>
      <c r="AO195" s="4" cm="1">
        <f t="array" ref="AO195">IF(Table1[[#This Row],[com_climate_change_impacts_and_adaptation]]="",0,IF(Table1[[#This Row],[com_undefined]:[com_undefined]]=1,0,Table1[[#This Row],[o_co_financing]:[o_co_financing]]/SUM(Table1[[#This Row],[com_ghg_inventory]:[com_support_needed_and_received]])))</f>
        <v>0</v>
      </c>
      <c r="AP195" s="4" cm="1">
        <f t="array" ref="AP195">IF(Table1[[#This Row],[com_support_needed_and_received]]="",0,IF(Table1[[#This Row],[com_undefined]:[com_undefined]]=1,0,Table1[[#This Row],[o_co_financing]:[o_co_financing]]/SUM(Table1[[#This Row],[com_ghg_inventory]:[com_support_needed_and_received]])))</f>
        <v>0</v>
      </c>
      <c r="AQ195" s="4">
        <f>IF(Table1[[#This Row],[com_undefined]]=1,Table1[[#This Row],[o_co_financing]],0)</f>
        <v>0</v>
      </c>
      <c r="AR195" s="4" t="str">
        <f>IF(Table1[[#This Row],[o_gef_funding]]=SUM(Table1[[#This Row],[ghg_inventory_gef]:[undefined_gef]]),"Good", "Problem")</f>
        <v>Good</v>
      </c>
      <c r="AS195" s="4" t="str">
        <f>IF(Table1[[#This Row],[o_co_financing]]=SUM(Table1[[#This Row],[ghg_inventory_co_finance]:[undefined_co_finance]]),"Good", "Problem")</f>
        <v>Good</v>
      </c>
    </row>
    <row r="196" spans="1:45">
      <c r="A196" s="11">
        <v>22</v>
      </c>
      <c r="B196" s="4" t="s">
        <v>48</v>
      </c>
      <c r="C196" s="4" t="str">
        <f>VLOOKUP(Table1[[#This Row],[pif_id]], Table7[#All],2,FALSE)</f>
        <v>Africa</v>
      </c>
      <c r="D196" s="4" t="str">
        <f>VLOOKUP(Table1[[#This Row],[pif_id]], Table7[#All],3,FALSE)</f>
        <v>CI</v>
      </c>
      <c r="E196" s="4" t="str">
        <f>VLOOKUP(Table1[[#This Row],[pif_id]], Table7[#All],4,FALSE)</f>
        <v>2017</v>
      </c>
      <c r="F196" s="4" t="e">
        <f>VLOOKUP(Table1[[#This Row],[pif_id]], Table7[#All],5,FALSE)</f>
        <v>#REF!</v>
      </c>
      <c r="G196">
        <v>49</v>
      </c>
      <c r="H196" t="s">
        <v>386</v>
      </c>
      <c r="M196">
        <f>IF(SUM(Table1[[#This Row],[c_ghg_inventory]:[c_support_needed_and_received]])=0,1,"")</f>
        <v>1</v>
      </c>
      <c r="N196" s="6">
        <v>435558</v>
      </c>
      <c r="O196" s="6">
        <v>450000</v>
      </c>
      <c r="P196" s="6">
        <f>N196/SUM(Table1[[#This Row],[c_ghg_inventory]:[c_undefined]])</f>
        <v>435558</v>
      </c>
      <c r="Q196" s="6">
        <f>O196/SUM(Table1[[#This Row],[c_ghg_inventory]:[c_undefined]])</f>
        <v>450000</v>
      </c>
      <c r="R196">
        <v>193</v>
      </c>
      <c r="S196" s="4" t="s">
        <v>388</v>
      </c>
      <c r="T196" s="4">
        <v>1</v>
      </c>
      <c r="U196" s="4"/>
      <c r="V196" s="4"/>
      <c r="W196" s="4"/>
      <c r="X196" s="4" t="str">
        <f>IF(SUM(Table1[[#This Row],[o_ghg_inventory ]:[o_support_needed_and_received]])=0,1,"")</f>
        <v/>
      </c>
      <c r="Y196" s="5">
        <v>217779</v>
      </c>
      <c r="Z196" s="5">
        <v>225000</v>
      </c>
      <c r="AA196" s="5">
        <f>Table1[[#This Row],[o_gef_funding]]/SUM(Table1[[#This Row],[o_ghg_inventory ]:[o_undefined]])</f>
        <v>217779</v>
      </c>
      <c r="AB196" s="5">
        <f>Table1[[#This Row],[o_co_financing]]/SUM(Table1[[#This Row],[o_ghg_inventory ]:[o_undefined]])</f>
        <v>225000</v>
      </c>
      <c r="AC196" s="4" cm="1">
        <f t="array" ref="AC196">IF(Table1[[#This Row],[o_ghg_inventory ]]="",IF(AND(Table1[[#This Row],[o_undefined]:[o_undefined]]=1,Table1[[#This Row],[c_ghg_inventory]]=1),1,""),1)</f>
        <v>1</v>
      </c>
      <c r="AD196" s="4" t="str" cm="1">
        <f t="array" ref="AD196">IF(Table1[[#This Row],[o_mitigation ]]="",IF(AND(Table1[[#This Row],[o_undefined]:[o_undefined]]=1,Table1[[#This Row],[c_mitigation]]=1),1,""),1)</f>
        <v/>
      </c>
      <c r="AE196" s="4" t="str" cm="1">
        <f t="array" ref="AE196">IF(Table1[[#This Row],[o_climate_change_impacts_and_adaptation ]]="",IF(AND(Table1[[#This Row],[o_undefined]:[o_undefined]]=1,Table1[[#This Row],[c_climate_change_impacts_and_adaptation]]=1),1,""),1)</f>
        <v/>
      </c>
      <c r="AF196" s="4" t="str" cm="1">
        <f t="array" ref="AF196">IF(Table1[[#This Row],[o_support_needed_and_received]]="",IF(AND(Table1[[#This Row],[o_undefined]:[o_undefined]]=1,Table1[[#This Row],[c_support_needed_and_received]]=1),1,""),1)</f>
        <v/>
      </c>
      <c r="AG196" s="4" t="str">
        <f>IF(SUM(Table1[[#This Row],[com_ghg_inventory]:[com_support_needed_and_received]])=0,1,"")</f>
        <v/>
      </c>
      <c r="AH196" s="4" cm="1">
        <f t="array" ref="AH196">IF(Table1[[#This Row],[com_ghg_inventory]]="",0,IF(Table1[[#This Row],[com_undefined]:[com_undefined]]=1,0,Table1[[#This Row],[o_gef_funding]:[o_gef_funding]]/SUM(Table1[[#This Row],[com_ghg_inventory]:[com_support_needed_and_received]])))</f>
        <v>217779</v>
      </c>
      <c r="AI196" s="4" cm="1">
        <f t="array" ref="AI196">IF(Table1[[#This Row],[com_mitigation]]="",0,IF(Table1[[#This Row],[com_undefined]:[com_undefined]]=1,0,Table1[[#This Row],[o_gef_funding]:[o_gef_funding]]/SUM(Table1[[#This Row],[com_ghg_inventory]:[com_support_needed_and_received]])))</f>
        <v>0</v>
      </c>
      <c r="AJ196" s="4" cm="1">
        <f t="array" ref="AJ196">IF(Table1[[#This Row],[com_climate_change_impacts_and_adaptation]]="",0,IF(Table1[[#This Row],[com_undefined]:[com_undefined]]=1,0,Table1[[#This Row],[o_gef_funding]:[o_gef_funding]]/SUM(Table1[[#This Row],[com_ghg_inventory]:[com_support_needed_and_received]])))</f>
        <v>0</v>
      </c>
      <c r="AK196" s="4" cm="1">
        <f t="array" ref="AK196">IF(Table1[[#This Row],[com_support_needed_and_received]]="",0,IF(Table1[[#This Row],[com_undefined]:[com_undefined]]=1,0,Table1[[#This Row],[o_gef_funding]:[o_gef_funding]]/SUM(Table1[[#This Row],[com_ghg_inventory]:[com_support_needed_and_received]])))</f>
        <v>0</v>
      </c>
      <c r="AL196" s="4">
        <f>IF(Table1[[#This Row],[com_undefined]]=1,Table1[[#This Row],[o_gef_funding]],0)</f>
        <v>0</v>
      </c>
      <c r="AM196" s="4" cm="1">
        <f t="array" ref="AM196">IF(Table1[[#This Row],[com_ghg_inventory]]="",0,IF(Table1[[#This Row],[com_undefined]:[com_undefined]]=1,0,Table1[[#This Row],[o_co_financing]:[o_co_financing]]/SUM(Table1[[#This Row],[com_ghg_inventory]:[com_support_needed_and_received]])))</f>
        <v>225000</v>
      </c>
      <c r="AN196" s="4" cm="1">
        <f t="array" ref="AN196">IF(Table1[[#This Row],[com_mitigation]]="",0,IF(Table1[[#This Row],[com_undefined]:[com_undefined]]=1,0,Table1[[#This Row],[o_co_financing]:[o_co_financing]]/SUM(Table1[[#This Row],[com_ghg_inventory]:[com_support_needed_and_received]])))</f>
        <v>0</v>
      </c>
      <c r="AO196" s="4" cm="1">
        <f t="array" ref="AO196">IF(Table1[[#This Row],[com_climate_change_impacts_and_adaptation]]="",0,IF(Table1[[#This Row],[com_undefined]:[com_undefined]]=1,0,Table1[[#This Row],[o_co_financing]:[o_co_financing]]/SUM(Table1[[#This Row],[com_ghg_inventory]:[com_support_needed_and_received]])))</f>
        <v>0</v>
      </c>
      <c r="AP196" s="4" cm="1">
        <f t="array" ref="AP196">IF(Table1[[#This Row],[com_support_needed_and_received]]="",0,IF(Table1[[#This Row],[com_undefined]:[com_undefined]]=1,0,Table1[[#This Row],[o_co_financing]:[o_co_financing]]/SUM(Table1[[#This Row],[com_ghg_inventory]:[com_support_needed_and_received]])))</f>
        <v>0</v>
      </c>
      <c r="AQ196" s="4">
        <f>IF(Table1[[#This Row],[com_undefined]]=1,Table1[[#This Row],[o_co_financing]],0)</f>
        <v>0</v>
      </c>
      <c r="AR196" s="4" t="str">
        <f>IF(Table1[[#This Row],[o_gef_funding]]=SUM(Table1[[#This Row],[ghg_inventory_gef]:[undefined_gef]]),"Good", "Problem")</f>
        <v>Good</v>
      </c>
      <c r="AS196" s="4" t="str">
        <f>IF(Table1[[#This Row],[o_co_financing]]=SUM(Table1[[#This Row],[ghg_inventory_co_finance]:[undefined_co_finance]]),"Good", "Problem")</f>
        <v>Good</v>
      </c>
    </row>
    <row r="197" spans="1:45">
      <c r="A197" s="11">
        <v>23</v>
      </c>
      <c r="B197" s="4" t="s">
        <v>49</v>
      </c>
      <c r="C197" s="4" t="str">
        <f>VLOOKUP(Table1[[#This Row],[pif_id]], Table7[#All],2,FALSE)</f>
        <v>America</v>
      </c>
      <c r="D197" s="4" t="str">
        <f>VLOOKUP(Table1[[#This Row],[pif_id]], Table7[#All],3,FALSE)</f>
        <v>UNDP</v>
      </c>
      <c r="E197" s="4" t="str">
        <f>VLOOKUP(Table1[[#This Row],[pif_id]], Table7[#All],4,FALSE)</f>
        <v>2017</v>
      </c>
      <c r="F197" s="4" t="e">
        <f>VLOOKUP(Table1[[#This Row],[pif_id]], Table7[#All],5,FALSE)</f>
        <v>#REF!</v>
      </c>
      <c r="G197">
        <v>50</v>
      </c>
      <c r="H197" t="s">
        <v>389</v>
      </c>
      <c r="M197">
        <f>IF(SUM(Table1[[#This Row],[c_ghg_inventory]:[c_support_needed_and_received]])=0,1,"")</f>
        <v>1</v>
      </c>
      <c r="N197" s="6">
        <v>300000</v>
      </c>
      <c r="O197" s="6">
        <v>200000</v>
      </c>
      <c r="P197" s="6">
        <f>N197/SUM(Table1[[#This Row],[c_ghg_inventory]:[c_undefined]])</f>
        <v>300000</v>
      </c>
      <c r="Q197" s="6">
        <f>O197/SUM(Table1[[#This Row],[c_ghg_inventory]:[c_undefined]])</f>
        <v>200000</v>
      </c>
      <c r="R197">
        <v>194</v>
      </c>
      <c r="S197" s="4" t="s">
        <v>390</v>
      </c>
      <c r="T197" s="4"/>
      <c r="U197" s="4"/>
      <c r="V197" s="4"/>
      <c r="W197" s="4"/>
      <c r="X197" s="4">
        <f>IF(SUM(Table1[[#This Row],[o_ghg_inventory ]:[o_support_needed_and_received]])=0,1,"")</f>
        <v>1</v>
      </c>
      <c r="Y197" s="5">
        <v>75000</v>
      </c>
      <c r="Z197" s="5">
        <v>50000</v>
      </c>
      <c r="AA197" s="5">
        <f>Table1[[#This Row],[o_gef_funding]]/SUM(Table1[[#This Row],[o_ghg_inventory ]:[o_undefined]])</f>
        <v>75000</v>
      </c>
      <c r="AB197" s="5">
        <f>Table1[[#This Row],[o_co_financing]]/SUM(Table1[[#This Row],[o_ghg_inventory ]:[o_undefined]])</f>
        <v>50000</v>
      </c>
      <c r="AC197" s="4" t="str" cm="1">
        <f t="array" ref="AC197">IF(Table1[[#This Row],[o_ghg_inventory ]]="",IF(AND(Table1[[#This Row],[o_undefined]:[o_undefined]]=1,Table1[[#This Row],[c_ghg_inventory]]=1),1,""),1)</f>
        <v/>
      </c>
      <c r="AD197" s="4" t="str" cm="1">
        <f t="array" ref="AD197">IF(Table1[[#This Row],[o_mitigation ]]="",IF(AND(Table1[[#This Row],[o_undefined]:[o_undefined]]=1,Table1[[#This Row],[c_mitigation]]=1),1,""),1)</f>
        <v/>
      </c>
      <c r="AE197" s="4" t="str" cm="1">
        <f t="array" ref="AE197">IF(Table1[[#This Row],[o_climate_change_impacts_and_adaptation ]]="",IF(AND(Table1[[#This Row],[o_undefined]:[o_undefined]]=1,Table1[[#This Row],[c_climate_change_impacts_and_adaptation]]=1),1,""),1)</f>
        <v/>
      </c>
      <c r="AF197" s="4" t="str" cm="1">
        <f t="array" ref="AF197">IF(Table1[[#This Row],[o_support_needed_and_received]]="",IF(AND(Table1[[#This Row],[o_undefined]:[o_undefined]]=1,Table1[[#This Row],[c_support_needed_and_received]]=1),1,""),1)</f>
        <v/>
      </c>
      <c r="AG197" s="4">
        <f>IF(SUM(Table1[[#This Row],[com_ghg_inventory]:[com_support_needed_and_received]])=0,1,"")</f>
        <v>1</v>
      </c>
      <c r="AH197" s="4" cm="1">
        <f t="array" ref="AH197">IF(Table1[[#This Row],[com_ghg_inventory]]="",0,IF(Table1[[#This Row],[com_undefined]:[com_undefined]]=1,0,Table1[[#This Row],[o_gef_funding]:[o_gef_funding]]/SUM(Table1[[#This Row],[com_ghg_inventory]:[com_support_needed_and_received]])))</f>
        <v>0</v>
      </c>
      <c r="AI197" s="4" cm="1">
        <f t="array" ref="AI197">IF(Table1[[#This Row],[com_mitigation]]="",0,IF(Table1[[#This Row],[com_undefined]:[com_undefined]]=1,0,Table1[[#This Row],[o_gef_funding]:[o_gef_funding]]/SUM(Table1[[#This Row],[com_ghg_inventory]:[com_support_needed_and_received]])))</f>
        <v>0</v>
      </c>
      <c r="AJ197" s="4" cm="1">
        <f t="array" ref="AJ197">IF(Table1[[#This Row],[com_climate_change_impacts_and_adaptation]]="",0,IF(Table1[[#This Row],[com_undefined]:[com_undefined]]=1,0,Table1[[#This Row],[o_gef_funding]:[o_gef_funding]]/SUM(Table1[[#This Row],[com_ghg_inventory]:[com_support_needed_and_received]])))</f>
        <v>0</v>
      </c>
      <c r="AK197" s="4" cm="1">
        <f t="array" ref="AK197">IF(Table1[[#This Row],[com_support_needed_and_received]]="",0,IF(Table1[[#This Row],[com_undefined]:[com_undefined]]=1,0,Table1[[#This Row],[o_gef_funding]:[o_gef_funding]]/SUM(Table1[[#This Row],[com_ghg_inventory]:[com_support_needed_and_received]])))</f>
        <v>0</v>
      </c>
      <c r="AL197" s="4">
        <f>IF(Table1[[#This Row],[com_undefined]]=1,Table1[[#This Row],[o_gef_funding]],0)</f>
        <v>75000</v>
      </c>
      <c r="AM197" s="4" cm="1">
        <f t="array" ref="AM197">IF(Table1[[#This Row],[com_ghg_inventory]]="",0,IF(Table1[[#This Row],[com_undefined]:[com_undefined]]=1,0,Table1[[#This Row],[o_co_financing]:[o_co_financing]]/SUM(Table1[[#This Row],[com_ghg_inventory]:[com_support_needed_and_received]])))</f>
        <v>0</v>
      </c>
      <c r="AN197" s="4" cm="1">
        <f t="array" ref="AN197">IF(Table1[[#This Row],[com_mitigation]]="",0,IF(Table1[[#This Row],[com_undefined]:[com_undefined]]=1,0,Table1[[#This Row],[o_co_financing]:[o_co_financing]]/SUM(Table1[[#This Row],[com_ghg_inventory]:[com_support_needed_and_received]])))</f>
        <v>0</v>
      </c>
      <c r="AO197" s="4" cm="1">
        <f t="array" ref="AO197">IF(Table1[[#This Row],[com_climate_change_impacts_and_adaptation]]="",0,IF(Table1[[#This Row],[com_undefined]:[com_undefined]]=1,0,Table1[[#This Row],[o_co_financing]:[o_co_financing]]/SUM(Table1[[#This Row],[com_ghg_inventory]:[com_support_needed_and_received]])))</f>
        <v>0</v>
      </c>
      <c r="AP197" s="4" cm="1">
        <f t="array" ref="AP197">IF(Table1[[#This Row],[com_support_needed_and_received]]="",0,IF(Table1[[#This Row],[com_undefined]:[com_undefined]]=1,0,Table1[[#This Row],[o_co_financing]:[o_co_financing]]/SUM(Table1[[#This Row],[com_ghg_inventory]:[com_support_needed_and_received]])))</f>
        <v>0</v>
      </c>
      <c r="AQ197" s="4">
        <f>IF(Table1[[#This Row],[com_undefined]]=1,Table1[[#This Row],[o_co_financing]],0)</f>
        <v>50000</v>
      </c>
      <c r="AR197" s="4" t="str">
        <f>IF(Table1[[#This Row],[o_gef_funding]]=SUM(Table1[[#This Row],[ghg_inventory_gef]:[undefined_gef]]),"Good", "Problem")</f>
        <v>Good</v>
      </c>
      <c r="AS197" s="4" t="str">
        <f>IF(Table1[[#This Row],[o_co_financing]]=SUM(Table1[[#This Row],[ghg_inventory_co_finance]:[undefined_co_finance]]),"Good", "Problem")</f>
        <v>Good</v>
      </c>
    </row>
    <row r="198" spans="1:45">
      <c r="A198" s="11">
        <v>23</v>
      </c>
      <c r="B198" s="4" t="s">
        <v>49</v>
      </c>
      <c r="C198" s="4" t="str">
        <f>VLOOKUP(Table1[[#This Row],[pif_id]], Table7[#All],2,FALSE)</f>
        <v>America</v>
      </c>
      <c r="D198" s="4" t="str">
        <f>VLOOKUP(Table1[[#This Row],[pif_id]], Table7[#All],3,FALSE)</f>
        <v>UNDP</v>
      </c>
      <c r="E198" s="4" t="str">
        <f>VLOOKUP(Table1[[#This Row],[pif_id]], Table7[#All],4,FALSE)</f>
        <v>2017</v>
      </c>
      <c r="F198" s="4" t="e">
        <f>VLOOKUP(Table1[[#This Row],[pif_id]], Table7[#All],5,FALSE)</f>
        <v>#REF!</v>
      </c>
      <c r="G198">
        <v>50</v>
      </c>
      <c r="H198" t="s">
        <v>389</v>
      </c>
      <c r="M198">
        <f>IF(SUM(Table1[[#This Row],[c_ghg_inventory]:[c_support_needed_and_received]])=0,1,"")</f>
        <v>1</v>
      </c>
      <c r="N198" s="6">
        <v>300000</v>
      </c>
      <c r="O198" s="6">
        <v>200000</v>
      </c>
      <c r="P198" s="6">
        <f>N198/SUM(Table1[[#This Row],[c_ghg_inventory]:[c_undefined]])</f>
        <v>300000</v>
      </c>
      <c r="Q198" s="6">
        <f>O198/SUM(Table1[[#This Row],[c_ghg_inventory]:[c_undefined]])</f>
        <v>200000</v>
      </c>
      <c r="R198">
        <v>195</v>
      </c>
      <c r="S198" s="4" t="s">
        <v>391</v>
      </c>
      <c r="T198" s="4"/>
      <c r="U198" s="4"/>
      <c r="V198" s="4"/>
      <c r="W198" s="4"/>
      <c r="X198" s="4">
        <f>IF(SUM(Table1[[#This Row],[o_ghg_inventory ]:[o_support_needed_and_received]])=0,1,"")</f>
        <v>1</v>
      </c>
      <c r="Y198" s="5">
        <v>75000</v>
      </c>
      <c r="Z198" s="5">
        <v>50000</v>
      </c>
      <c r="AA198" s="5">
        <f>Table1[[#This Row],[o_gef_funding]]/SUM(Table1[[#This Row],[o_ghg_inventory ]:[o_undefined]])</f>
        <v>75000</v>
      </c>
      <c r="AB198" s="5">
        <f>Table1[[#This Row],[o_co_financing]]/SUM(Table1[[#This Row],[o_ghg_inventory ]:[o_undefined]])</f>
        <v>50000</v>
      </c>
      <c r="AC198" s="4" t="str" cm="1">
        <f t="array" ref="AC198">IF(Table1[[#This Row],[o_ghg_inventory ]]="",IF(AND(Table1[[#This Row],[o_undefined]:[o_undefined]]=1,Table1[[#This Row],[c_ghg_inventory]]=1),1,""),1)</f>
        <v/>
      </c>
      <c r="AD198" s="4" t="str" cm="1">
        <f t="array" ref="AD198">IF(Table1[[#This Row],[o_mitigation ]]="",IF(AND(Table1[[#This Row],[o_undefined]:[o_undefined]]=1,Table1[[#This Row],[c_mitigation]]=1),1,""),1)</f>
        <v/>
      </c>
      <c r="AE198" s="4" t="str" cm="1">
        <f t="array" ref="AE198">IF(Table1[[#This Row],[o_climate_change_impacts_and_adaptation ]]="",IF(AND(Table1[[#This Row],[o_undefined]:[o_undefined]]=1,Table1[[#This Row],[c_climate_change_impacts_and_adaptation]]=1),1,""),1)</f>
        <v/>
      </c>
      <c r="AF198" s="4" t="str" cm="1">
        <f t="array" ref="AF198">IF(Table1[[#This Row],[o_support_needed_and_received]]="",IF(AND(Table1[[#This Row],[o_undefined]:[o_undefined]]=1,Table1[[#This Row],[c_support_needed_and_received]]=1),1,""),1)</f>
        <v/>
      </c>
      <c r="AG198" s="4">
        <f>IF(SUM(Table1[[#This Row],[com_ghg_inventory]:[com_support_needed_and_received]])=0,1,"")</f>
        <v>1</v>
      </c>
      <c r="AH198" s="4" cm="1">
        <f t="array" ref="AH198">IF(Table1[[#This Row],[com_ghg_inventory]]="",0,IF(Table1[[#This Row],[com_undefined]:[com_undefined]]=1,0,Table1[[#This Row],[o_gef_funding]:[o_gef_funding]]/SUM(Table1[[#This Row],[com_ghg_inventory]:[com_support_needed_and_received]])))</f>
        <v>0</v>
      </c>
      <c r="AI198" s="4" cm="1">
        <f t="array" ref="AI198">IF(Table1[[#This Row],[com_mitigation]]="",0,IF(Table1[[#This Row],[com_undefined]:[com_undefined]]=1,0,Table1[[#This Row],[o_gef_funding]:[o_gef_funding]]/SUM(Table1[[#This Row],[com_ghg_inventory]:[com_support_needed_and_received]])))</f>
        <v>0</v>
      </c>
      <c r="AJ198" s="4" cm="1">
        <f t="array" ref="AJ198">IF(Table1[[#This Row],[com_climate_change_impacts_and_adaptation]]="",0,IF(Table1[[#This Row],[com_undefined]:[com_undefined]]=1,0,Table1[[#This Row],[o_gef_funding]:[o_gef_funding]]/SUM(Table1[[#This Row],[com_ghg_inventory]:[com_support_needed_and_received]])))</f>
        <v>0</v>
      </c>
      <c r="AK198" s="4" cm="1">
        <f t="array" ref="AK198">IF(Table1[[#This Row],[com_support_needed_and_received]]="",0,IF(Table1[[#This Row],[com_undefined]:[com_undefined]]=1,0,Table1[[#This Row],[o_gef_funding]:[o_gef_funding]]/SUM(Table1[[#This Row],[com_ghg_inventory]:[com_support_needed_and_received]])))</f>
        <v>0</v>
      </c>
      <c r="AL198" s="4">
        <f>IF(Table1[[#This Row],[com_undefined]]=1,Table1[[#This Row],[o_gef_funding]],0)</f>
        <v>75000</v>
      </c>
      <c r="AM198" s="4" cm="1">
        <f t="array" ref="AM198">IF(Table1[[#This Row],[com_ghg_inventory]]="",0,IF(Table1[[#This Row],[com_undefined]:[com_undefined]]=1,0,Table1[[#This Row],[o_co_financing]:[o_co_financing]]/SUM(Table1[[#This Row],[com_ghg_inventory]:[com_support_needed_and_received]])))</f>
        <v>0</v>
      </c>
      <c r="AN198" s="4" cm="1">
        <f t="array" ref="AN198">IF(Table1[[#This Row],[com_mitigation]]="",0,IF(Table1[[#This Row],[com_undefined]:[com_undefined]]=1,0,Table1[[#This Row],[o_co_financing]:[o_co_financing]]/SUM(Table1[[#This Row],[com_ghg_inventory]:[com_support_needed_and_received]])))</f>
        <v>0</v>
      </c>
      <c r="AO198" s="4" cm="1">
        <f t="array" ref="AO198">IF(Table1[[#This Row],[com_climate_change_impacts_and_adaptation]]="",0,IF(Table1[[#This Row],[com_undefined]:[com_undefined]]=1,0,Table1[[#This Row],[o_co_financing]:[o_co_financing]]/SUM(Table1[[#This Row],[com_ghg_inventory]:[com_support_needed_and_received]])))</f>
        <v>0</v>
      </c>
      <c r="AP198" s="4" cm="1">
        <f t="array" ref="AP198">IF(Table1[[#This Row],[com_support_needed_and_received]]="",0,IF(Table1[[#This Row],[com_undefined]:[com_undefined]]=1,0,Table1[[#This Row],[o_co_financing]:[o_co_financing]]/SUM(Table1[[#This Row],[com_ghg_inventory]:[com_support_needed_and_received]])))</f>
        <v>0</v>
      </c>
      <c r="AQ198" s="4">
        <f>IF(Table1[[#This Row],[com_undefined]]=1,Table1[[#This Row],[o_co_financing]],0)</f>
        <v>50000</v>
      </c>
      <c r="AR198" s="4" t="str">
        <f>IF(Table1[[#This Row],[o_gef_funding]]=SUM(Table1[[#This Row],[ghg_inventory_gef]:[undefined_gef]]),"Good", "Problem")</f>
        <v>Good</v>
      </c>
      <c r="AS198" s="4" t="str">
        <f>IF(Table1[[#This Row],[o_co_financing]]=SUM(Table1[[#This Row],[ghg_inventory_co_finance]:[undefined_co_finance]]),"Good", "Problem")</f>
        <v>Good</v>
      </c>
    </row>
    <row r="199" spans="1:45">
      <c r="A199" s="11">
        <v>23</v>
      </c>
      <c r="B199" s="4" t="s">
        <v>49</v>
      </c>
      <c r="C199" s="4" t="str">
        <f>VLOOKUP(Table1[[#This Row],[pif_id]], Table7[#All],2,FALSE)</f>
        <v>America</v>
      </c>
      <c r="D199" s="4" t="str">
        <f>VLOOKUP(Table1[[#This Row],[pif_id]], Table7[#All],3,FALSE)</f>
        <v>UNDP</v>
      </c>
      <c r="E199" s="4" t="str">
        <f>VLOOKUP(Table1[[#This Row],[pif_id]], Table7[#All],4,FALSE)</f>
        <v>2017</v>
      </c>
      <c r="F199" s="4" t="e">
        <f>VLOOKUP(Table1[[#This Row],[pif_id]], Table7[#All],5,FALSE)</f>
        <v>#REF!</v>
      </c>
      <c r="G199">
        <v>50</v>
      </c>
      <c r="H199" t="s">
        <v>389</v>
      </c>
      <c r="M199">
        <f>IF(SUM(Table1[[#This Row],[c_ghg_inventory]:[c_support_needed_and_received]])=0,1,"")</f>
        <v>1</v>
      </c>
      <c r="N199" s="6">
        <v>300000</v>
      </c>
      <c r="O199" s="6">
        <v>200000</v>
      </c>
      <c r="P199" s="6">
        <f>N199/SUM(Table1[[#This Row],[c_ghg_inventory]:[c_undefined]])</f>
        <v>300000</v>
      </c>
      <c r="Q199" s="6">
        <f>O199/SUM(Table1[[#This Row],[c_ghg_inventory]:[c_undefined]])</f>
        <v>200000</v>
      </c>
      <c r="R199">
        <v>196</v>
      </c>
      <c r="S199" s="4" t="s">
        <v>392</v>
      </c>
      <c r="T199" s="4"/>
      <c r="U199" s="4">
        <v>1</v>
      </c>
      <c r="V199" s="4">
        <v>1</v>
      </c>
      <c r="W199" s="4"/>
      <c r="X199" s="4" t="str">
        <f>IF(SUM(Table1[[#This Row],[o_ghg_inventory ]:[o_support_needed_and_received]])=0,1,"")</f>
        <v/>
      </c>
      <c r="Y199" s="5">
        <v>75000</v>
      </c>
      <c r="Z199" s="5">
        <v>50000</v>
      </c>
      <c r="AA199" s="5">
        <f>Table1[[#This Row],[o_gef_funding]]/SUM(Table1[[#This Row],[o_ghg_inventory ]:[o_undefined]])</f>
        <v>37500</v>
      </c>
      <c r="AB199" s="5">
        <f>Table1[[#This Row],[o_co_financing]]/SUM(Table1[[#This Row],[o_ghg_inventory ]:[o_undefined]])</f>
        <v>25000</v>
      </c>
      <c r="AC199" s="4" t="str" cm="1">
        <f t="array" ref="AC199">IF(Table1[[#This Row],[o_ghg_inventory ]]="",IF(AND(Table1[[#This Row],[o_undefined]:[o_undefined]]=1,Table1[[#This Row],[c_ghg_inventory]]=1),1,""),1)</f>
        <v/>
      </c>
      <c r="AD199" s="4" cm="1">
        <f t="array" ref="AD199">IF(Table1[[#This Row],[o_mitigation ]]="",IF(AND(Table1[[#This Row],[o_undefined]:[o_undefined]]=1,Table1[[#This Row],[c_mitigation]]=1),1,""),1)</f>
        <v>1</v>
      </c>
      <c r="AE199" s="4" cm="1">
        <f t="array" ref="AE199">IF(Table1[[#This Row],[o_climate_change_impacts_and_adaptation ]]="",IF(AND(Table1[[#This Row],[o_undefined]:[o_undefined]]=1,Table1[[#This Row],[c_climate_change_impacts_and_adaptation]]=1),1,""),1)</f>
        <v>1</v>
      </c>
      <c r="AF199" s="4" t="str" cm="1">
        <f t="array" ref="AF199">IF(Table1[[#This Row],[o_support_needed_and_received]]="",IF(AND(Table1[[#This Row],[o_undefined]:[o_undefined]]=1,Table1[[#This Row],[c_support_needed_and_received]]=1),1,""),1)</f>
        <v/>
      </c>
      <c r="AG199" s="4" t="str">
        <f>IF(SUM(Table1[[#This Row],[com_ghg_inventory]:[com_support_needed_and_received]])=0,1,"")</f>
        <v/>
      </c>
      <c r="AH199" s="4" cm="1">
        <f t="array" ref="AH199">IF(Table1[[#This Row],[com_ghg_inventory]]="",0,IF(Table1[[#This Row],[com_undefined]:[com_undefined]]=1,0,Table1[[#This Row],[o_gef_funding]:[o_gef_funding]]/SUM(Table1[[#This Row],[com_ghg_inventory]:[com_support_needed_and_received]])))</f>
        <v>0</v>
      </c>
      <c r="AI199" s="4" cm="1">
        <f t="array" ref="AI199">IF(Table1[[#This Row],[com_mitigation]]="",0,IF(Table1[[#This Row],[com_undefined]:[com_undefined]]=1,0,Table1[[#This Row],[o_gef_funding]:[o_gef_funding]]/SUM(Table1[[#This Row],[com_ghg_inventory]:[com_support_needed_and_received]])))</f>
        <v>37500</v>
      </c>
      <c r="AJ199" s="4" cm="1">
        <f t="array" ref="AJ199">IF(Table1[[#This Row],[com_climate_change_impacts_and_adaptation]]="",0,IF(Table1[[#This Row],[com_undefined]:[com_undefined]]=1,0,Table1[[#This Row],[o_gef_funding]:[o_gef_funding]]/SUM(Table1[[#This Row],[com_ghg_inventory]:[com_support_needed_and_received]])))</f>
        <v>37500</v>
      </c>
      <c r="AK199" s="4" cm="1">
        <f t="array" ref="AK199">IF(Table1[[#This Row],[com_support_needed_and_received]]="",0,IF(Table1[[#This Row],[com_undefined]:[com_undefined]]=1,0,Table1[[#This Row],[o_gef_funding]:[o_gef_funding]]/SUM(Table1[[#This Row],[com_ghg_inventory]:[com_support_needed_and_received]])))</f>
        <v>0</v>
      </c>
      <c r="AL199" s="4">
        <f>IF(Table1[[#This Row],[com_undefined]]=1,Table1[[#This Row],[o_gef_funding]],0)</f>
        <v>0</v>
      </c>
      <c r="AM199" s="4" cm="1">
        <f t="array" ref="AM199">IF(Table1[[#This Row],[com_ghg_inventory]]="",0,IF(Table1[[#This Row],[com_undefined]:[com_undefined]]=1,0,Table1[[#This Row],[o_co_financing]:[o_co_financing]]/SUM(Table1[[#This Row],[com_ghg_inventory]:[com_support_needed_and_received]])))</f>
        <v>0</v>
      </c>
      <c r="AN199" s="4" cm="1">
        <f t="array" ref="AN199">IF(Table1[[#This Row],[com_mitigation]]="",0,IF(Table1[[#This Row],[com_undefined]:[com_undefined]]=1,0,Table1[[#This Row],[o_co_financing]:[o_co_financing]]/SUM(Table1[[#This Row],[com_ghg_inventory]:[com_support_needed_and_received]])))</f>
        <v>25000</v>
      </c>
      <c r="AO199" s="4" cm="1">
        <f t="array" ref="AO199">IF(Table1[[#This Row],[com_climate_change_impacts_and_adaptation]]="",0,IF(Table1[[#This Row],[com_undefined]:[com_undefined]]=1,0,Table1[[#This Row],[o_co_financing]:[o_co_financing]]/SUM(Table1[[#This Row],[com_ghg_inventory]:[com_support_needed_and_received]])))</f>
        <v>25000</v>
      </c>
      <c r="AP199" s="4" cm="1">
        <f t="array" ref="AP199">IF(Table1[[#This Row],[com_support_needed_and_received]]="",0,IF(Table1[[#This Row],[com_undefined]:[com_undefined]]=1,0,Table1[[#This Row],[o_co_financing]:[o_co_financing]]/SUM(Table1[[#This Row],[com_ghg_inventory]:[com_support_needed_and_received]])))</f>
        <v>0</v>
      </c>
      <c r="AQ199" s="4">
        <f>IF(Table1[[#This Row],[com_undefined]]=1,Table1[[#This Row],[o_co_financing]],0)</f>
        <v>0</v>
      </c>
      <c r="AR199" s="4" t="str">
        <f>IF(Table1[[#This Row],[o_gef_funding]]=SUM(Table1[[#This Row],[ghg_inventory_gef]:[undefined_gef]]),"Good", "Problem")</f>
        <v>Good</v>
      </c>
      <c r="AS199" s="4" t="str">
        <f>IF(Table1[[#This Row],[o_co_financing]]=SUM(Table1[[#This Row],[ghg_inventory_co_finance]:[undefined_co_finance]]),"Good", "Problem")</f>
        <v>Good</v>
      </c>
    </row>
    <row r="200" spans="1:45">
      <c r="A200" s="11">
        <v>23</v>
      </c>
      <c r="B200" s="4" t="s">
        <v>49</v>
      </c>
      <c r="C200" s="4" t="str">
        <f>VLOOKUP(Table1[[#This Row],[pif_id]], Table7[#All],2,FALSE)</f>
        <v>America</v>
      </c>
      <c r="D200" s="4" t="str">
        <f>VLOOKUP(Table1[[#This Row],[pif_id]], Table7[#All],3,FALSE)</f>
        <v>UNDP</v>
      </c>
      <c r="E200" s="4" t="str">
        <f>VLOOKUP(Table1[[#This Row],[pif_id]], Table7[#All],4,FALSE)</f>
        <v>2017</v>
      </c>
      <c r="F200" s="4" t="e">
        <f>VLOOKUP(Table1[[#This Row],[pif_id]], Table7[#All],5,FALSE)</f>
        <v>#REF!</v>
      </c>
      <c r="G200">
        <v>50</v>
      </c>
      <c r="H200" t="s">
        <v>389</v>
      </c>
      <c r="M200">
        <f>IF(SUM(Table1[[#This Row],[c_ghg_inventory]:[c_support_needed_and_received]])=0,1,"")</f>
        <v>1</v>
      </c>
      <c r="N200" s="6">
        <v>300000</v>
      </c>
      <c r="O200" s="6">
        <v>200000</v>
      </c>
      <c r="P200" s="6">
        <f>N200/SUM(Table1[[#This Row],[c_ghg_inventory]:[c_undefined]])</f>
        <v>300000</v>
      </c>
      <c r="Q200" s="6">
        <f>O200/SUM(Table1[[#This Row],[c_ghg_inventory]:[c_undefined]])</f>
        <v>200000</v>
      </c>
      <c r="R200">
        <v>197</v>
      </c>
      <c r="S200" s="4" t="s">
        <v>393</v>
      </c>
      <c r="T200" s="4">
        <v>1</v>
      </c>
      <c r="U200" s="4">
        <v>1</v>
      </c>
      <c r="V200" s="4">
        <v>1</v>
      </c>
      <c r="W200" s="4"/>
      <c r="X200" s="4" t="str">
        <f>IF(SUM(Table1[[#This Row],[o_ghg_inventory ]:[o_support_needed_and_received]])=0,1,"")</f>
        <v/>
      </c>
      <c r="Y200" s="5">
        <v>75000</v>
      </c>
      <c r="Z200" s="5">
        <v>50000</v>
      </c>
      <c r="AA200" s="5">
        <f>Table1[[#This Row],[o_gef_funding]]/SUM(Table1[[#This Row],[o_ghg_inventory ]:[o_undefined]])</f>
        <v>25000</v>
      </c>
      <c r="AB200" s="5">
        <f>Table1[[#This Row],[o_co_financing]]/SUM(Table1[[#This Row],[o_ghg_inventory ]:[o_undefined]])</f>
        <v>16666.666666666668</v>
      </c>
      <c r="AC200" s="4" cm="1">
        <f t="array" ref="AC200">IF(Table1[[#This Row],[o_ghg_inventory ]]="",IF(AND(Table1[[#This Row],[o_undefined]:[o_undefined]]=1,Table1[[#This Row],[c_ghg_inventory]]=1),1,""),1)</f>
        <v>1</v>
      </c>
      <c r="AD200" s="4" cm="1">
        <f t="array" ref="AD200">IF(Table1[[#This Row],[o_mitigation ]]="",IF(AND(Table1[[#This Row],[o_undefined]:[o_undefined]]=1,Table1[[#This Row],[c_mitigation]]=1),1,""),1)</f>
        <v>1</v>
      </c>
      <c r="AE200" s="4" cm="1">
        <f t="array" ref="AE200">IF(Table1[[#This Row],[o_climate_change_impacts_and_adaptation ]]="",IF(AND(Table1[[#This Row],[o_undefined]:[o_undefined]]=1,Table1[[#This Row],[c_climate_change_impacts_and_adaptation]]=1),1,""),1)</f>
        <v>1</v>
      </c>
      <c r="AF200" s="4" t="str" cm="1">
        <f t="array" ref="AF200">IF(Table1[[#This Row],[o_support_needed_and_received]]="",IF(AND(Table1[[#This Row],[o_undefined]:[o_undefined]]=1,Table1[[#This Row],[c_support_needed_and_received]]=1),1,""),1)</f>
        <v/>
      </c>
      <c r="AG200" s="4" t="str">
        <f>IF(SUM(Table1[[#This Row],[com_ghg_inventory]:[com_support_needed_and_received]])=0,1,"")</f>
        <v/>
      </c>
      <c r="AH200" s="4" cm="1">
        <f t="array" ref="AH200">IF(Table1[[#This Row],[com_ghg_inventory]]="",0,IF(Table1[[#This Row],[com_undefined]:[com_undefined]]=1,0,Table1[[#This Row],[o_gef_funding]:[o_gef_funding]]/SUM(Table1[[#This Row],[com_ghg_inventory]:[com_support_needed_and_received]])))</f>
        <v>25000</v>
      </c>
      <c r="AI200" s="4" cm="1">
        <f t="array" ref="AI200">IF(Table1[[#This Row],[com_mitigation]]="",0,IF(Table1[[#This Row],[com_undefined]:[com_undefined]]=1,0,Table1[[#This Row],[o_gef_funding]:[o_gef_funding]]/SUM(Table1[[#This Row],[com_ghg_inventory]:[com_support_needed_and_received]])))</f>
        <v>25000</v>
      </c>
      <c r="AJ200" s="4" cm="1">
        <f t="array" ref="AJ200">IF(Table1[[#This Row],[com_climate_change_impacts_and_adaptation]]="",0,IF(Table1[[#This Row],[com_undefined]:[com_undefined]]=1,0,Table1[[#This Row],[o_gef_funding]:[o_gef_funding]]/SUM(Table1[[#This Row],[com_ghg_inventory]:[com_support_needed_and_received]])))</f>
        <v>25000</v>
      </c>
      <c r="AK200" s="4" cm="1">
        <f t="array" ref="AK200">IF(Table1[[#This Row],[com_support_needed_and_received]]="",0,IF(Table1[[#This Row],[com_undefined]:[com_undefined]]=1,0,Table1[[#This Row],[o_gef_funding]:[o_gef_funding]]/SUM(Table1[[#This Row],[com_ghg_inventory]:[com_support_needed_and_received]])))</f>
        <v>0</v>
      </c>
      <c r="AL200" s="4">
        <f>IF(Table1[[#This Row],[com_undefined]]=1,Table1[[#This Row],[o_gef_funding]],0)</f>
        <v>0</v>
      </c>
      <c r="AM200" s="4" cm="1">
        <f t="array" ref="AM200">IF(Table1[[#This Row],[com_ghg_inventory]]="",0,IF(Table1[[#This Row],[com_undefined]:[com_undefined]]=1,0,Table1[[#This Row],[o_co_financing]:[o_co_financing]]/SUM(Table1[[#This Row],[com_ghg_inventory]:[com_support_needed_and_received]])))</f>
        <v>16666.666666666668</v>
      </c>
      <c r="AN200" s="4" cm="1">
        <f t="array" ref="AN200">IF(Table1[[#This Row],[com_mitigation]]="",0,IF(Table1[[#This Row],[com_undefined]:[com_undefined]]=1,0,Table1[[#This Row],[o_co_financing]:[o_co_financing]]/SUM(Table1[[#This Row],[com_ghg_inventory]:[com_support_needed_and_received]])))</f>
        <v>16666.666666666668</v>
      </c>
      <c r="AO200" s="4" cm="1">
        <f t="array" ref="AO200">IF(Table1[[#This Row],[com_climate_change_impacts_and_adaptation]]="",0,IF(Table1[[#This Row],[com_undefined]:[com_undefined]]=1,0,Table1[[#This Row],[o_co_financing]:[o_co_financing]]/SUM(Table1[[#This Row],[com_ghg_inventory]:[com_support_needed_and_received]])))</f>
        <v>16666.666666666668</v>
      </c>
      <c r="AP200" s="4" cm="1">
        <f t="array" ref="AP200">IF(Table1[[#This Row],[com_support_needed_and_received]]="",0,IF(Table1[[#This Row],[com_undefined]:[com_undefined]]=1,0,Table1[[#This Row],[o_co_financing]:[o_co_financing]]/SUM(Table1[[#This Row],[com_ghg_inventory]:[com_support_needed_and_received]])))</f>
        <v>0</v>
      </c>
      <c r="AQ200" s="4">
        <f>IF(Table1[[#This Row],[com_undefined]]=1,Table1[[#This Row],[o_co_financing]],0)</f>
        <v>0</v>
      </c>
      <c r="AR200" s="4" t="str">
        <f>IF(Table1[[#This Row],[o_gef_funding]]=SUM(Table1[[#This Row],[ghg_inventory_gef]:[undefined_gef]]),"Good", "Problem")</f>
        <v>Good</v>
      </c>
      <c r="AS200" s="4" t="str">
        <f>IF(Table1[[#This Row],[o_co_financing]]=SUM(Table1[[#This Row],[ghg_inventory_co_finance]:[undefined_co_finance]]),"Good", "Problem")</f>
        <v>Good</v>
      </c>
    </row>
    <row r="201" spans="1:45">
      <c r="A201" s="11">
        <v>23</v>
      </c>
      <c r="B201" s="4" t="s">
        <v>49</v>
      </c>
      <c r="C201" s="4" t="str">
        <f>VLOOKUP(Table1[[#This Row],[pif_id]], Table7[#All],2,FALSE)</f>
        <v>America</v>
      </c>
      <c r="D201" s="4" t="str">
        <f>VLOOKUP(Table1[[#This Row],[pif_id]], Table7[#All],3,FALSE)</f>
        <v>UNDP</v>
      </c>
      <c r="E201" s="4" t="str">
        <f>VLOOKUP(Table1[[#This Row],[pif_id]], Table7[#All],4,FALSE)</f>
        <v>2017</v>
      </c>
      <c r="F201" s="4" t="e">
        <f>VLOOKUP(Table1[[#This Row],[pif_id]], Table7[#All],5,FALSE)</f>
        <v>#REF!</v>
      </c>
      <c r="G201">
        <v>51</v>
      </c>
      <c r="H201" t="s">
        <v>394</v>
      </c>
      <c r="M201">
        <f>IF(SUM(Table1[[#This Row],[c_ghg_inventory]:[c_support_needed_and_received]])=0,1,"")</f>
        <v>1</v>
      </c>
      <c r="N201" s="6">
        <v>700000</v>
      </c>
      <c r="O201" s="6">
        <v>500000</v>
      </c>
      <c r="P201" s="6">
        <f>N201/SUM(Table1[[#This Row],[c_ghg_inventory]:[c_undefined]])</f>
        <v>700000</v>
      </c>
      <c r="Q201" s="6">
        <f>O201/SUM(Table1[[#This Row],[c_ghg_inventory]:[c_undefined]])</f>
        <v>500000</v>
      </c>
      <c r="R201">
        <v>198</v>
      </c>
      <c r="S201" s="4" t="s">
        <v>395</v>
      </c>
      <c r="T201" s="4"/>
      <c r="U201" s="4">
        <v>1</v>
      </c>
      <c r="V201" s="4"/>
      <c r="W201" s="4"/>
      <c r="X201" s="4" t="str">
        <f>IF(SUM(Table1[[#This Row],[o_ghg_inventory ]:[o_support_needed_and_received]])=0,1,"")</f>
        <v/>
      </c>
      <c r="Y201" s="5">
        <v>63636.36363636364</v>
      </c>
      <c r="Z201" s="5">
        <v>45454.545454545456</v>
      </c>
      <c r="AA201" s="5">
        <f>Table1[[#This Row],[o_gef_funding]]/SUM(Table1[[#This Row],[o_ghg_inventory ]:[o_undefined]])</f>
        <v>63636.36363636364</v>
      </c>
      <c r="AB201" s="5">
        <f>Table1[[#This Row],[o_co_financing]]/SUM(Table1[[#This Row],[o_ghg_inventory ]:[o_undefined]])</f>
        <v>45454.545454545456</v>
      </c>
      <c r="AC201" s="4" t="str" cm="1">
        <f t="array" ref="AC201">IF(Table1[[#This Row],[o_ghg_inventory ]]="",IF(AND(Table1[[#This Row],[o_undefined]:[o_undefined]]=1,Table1[[#This Row],[c_ghg_inventory]]=1),1,""),1)</f>
        <v/>
      </c>
      <c r="AD201" s="4" cm="1">
        <f t="array" ref="AD201">IF(Table1[[#This Row],[o_mitigation ]]="",IF(AND(Table1[[#This Row],[o_undefined]:[o_undefined]]=1,Table1[[#This Row],[c_mitigation]]=1),1,""),1)</f>
        <v>1</v>
      </c>
      <c r="AE201" s="4" t="str" cm="1">
        <f t="array" ref="AE201">IF(Table1[[#This Row],[o_climate_change_impacts_and_adaptation ]]="",IF(AND(Table1[[#This Row],[o_undefined]:[o_undefined]]=1,Table1[[#This Row],[c_climate_change_impacts_and_adaptation]]=1),1,""),1)</f>
        <v/>
      </c>
      <c r="AF201" s="4" t="str" cm="1">
        <f t="array" ref="AF201">IF(Table1[[#This Row],[o_support_needed_and_received]]="",IF(AND(Table1[[#This Row],[o_undefined]:[o_undefined]]=1,Table1[[#This Row],[c_support_needed_and_received]]=1),1,""),1)</f>
        <v/>
      </c>
      <c r="AG201" s="4" t="str">
        <f>IF(SUM(Table1[[#This Row],[com_ghg_inventory]:[com_support_needed_and_received]])=0,1,"")</f>
        <v/>
      </c>
      <c r="AH201" s="4" cm="1">
        <f t="array" ref="AH201">IF(Table1[[#This Row],[com_ghg_inventory]]="",0,IF(Table1[[#This Row],[com_undefined]:[com_undefined]]=1,0,Table1[[#This Row],[o_gef_funding]:[o_gef_funding]]/SUM(Table1[[#This Row],[com_ghg_inventory]:[com_support_needed_and_received]])))</f>
        <v>0</v>
      </c>
      <c r="AI201" s="4" cm="1">
        <f t="array" ref="AI201">IF(Table1[[#This Row],[com_mitigation]]="",0,IF(Table1[[#This Row],[com_undefined]:[com_undefined]]=1,0,Table1[[#This Row],[o_gef_funding]:[o_gef_funding]]/SUM(Table1[[#This Row],[com_ghg_inventory]:[com_support_needed_and_received]])))</f>
        <v>63636.36363636364</v>
      </c>
      <c r="AJ201" s="4" cm="1">
        <f t="array" ref="AJ201">IF(Table1[[#This Row],[com_climate_change_impacts_and_adaptation]]="",0,IF(Table1[[#This Row],[com_undefined]:[com_undefined]]=1,0,Table1[[#This Row],[o_gef_funding]:[o_gef_funding]]/SUM(Table1[[#This Row],[com_ghg_inventory]:[com_support_needed_and_received]])))</f>
        <v>0</v>
      </c>
      <c r="AK201" s="4" cm="1">
        <f t="array" ref="AK201">IF(Table1[[#This Row],[com_support_needed_and_received]]="",0,IF(Table1[[#This Row],[com_undefined]:[com_undefined]]=1,0,Table1[[#This Row],[o_gef_funding]:[o_gef_funding]]/SUM(Table1[[#This Row],[com_ghg_inventory]:[com_support_needed_and_received]])))</f>
        <v>0</v>
      </c>
      <c r="AL201" s="4">
        <f>IF(Table1[[#This Row],[com_undefined]]=1,Table1[[#This Row],[o_gef_funding]],0)</f>
        <v>0</v>
      </c>
      <c r="AM201" s="4" cm="1">
        <f t="array" ref="AM201">IF(Table1[[#This Row],[com_ghg_inventory]]="",0,IF(Table1[[#This Row],[com_undefined]:[com_undefined]]=1,0,Table1[[#This Row],[o_co_financing]:[o_co_financing]]/SUM(Table1[[#This Row],[com_ghg_inventory]:[com_support_needed_and_received]])))</f>
        <v>0</v>
      </c>
      <c r="AN201" s="4" cm="1">
        <f t="array" ref="AN201">IF(Table1[[#This Row],[com_mitigation]]="",0,IF(Table1[[#This Row],[com_undefined]:[com_undefined]]=1,0,Table1[[#This Row],[o_co_financing]:[o_co_financing]]/SUM(Table1[[#This Row],[com_ghg_inventory]:[com_support_needed_and_received]])))</f>
        <v>45454.545454545456</v>
      </c>
      <c r="AO201" s="4" cm="1">
        <f t="array" ref="AO201">IF(Table1[[#This Row],[com_climate_change_impacts_and_adaptation]]="",0,IF(Table1[[#This Row],[com_undefined]:[com_undefined]]=1,0,Table1[[#This Row],[o_co_financing]:[o_co_financing]]/SUM(Table1[[#This Row],[com_ghg_inventory]:[com_support_needed_and_received]])))</f>
        <v>0</v>
      </c>
      <c r="AP201" s="4" cm="1">
        <f t="array" ref="AP201">IF(Table1[[#This Row],[com_support_needed_and_received]]="",0,IF(Table1[[#This Row],[com_undefined]:[com_undefined]]=1,0,Table1[[#This Row],[o_co_financing]:[o_co_financing]]/SUM(Table1[[#This Row],[com_ghg_inventory]:[com_support_needed_and_received]])))</f>
        <v>0</v>
      </c>
      <c r="AQ201" s="4">
        <f>IF(Table1[[#This Row],[com_undefined]]=1,Table1[[#This Row],[o_co_financing]],0)</f>
        <v>0</v>
      </c>
      <c r="AR201" s="4" t="str">
        <f>IF(Table1[[#This Row],[o_gef_funding]]=SUM(Table1[[#This Row],[ghg_inventory_gef]:[undefined_gef]]),"Good", "Problem")</f>
        <v>Good</v>
      </c>
      <c r="AS201" s="4" t="str">
        <f>IF(Table1[[#This Row],[o_co_financing]]=SUM(Table1[[#This Row],[ghg_inventory_co_finance]:[undefined_co_finance]]),"Good", "Problem")</f>
        <v>Good</v>
      </c>
    </row>
    <row r="202" spans="1:45">
      <c r="A202" s="11">
        <v>23</v>
      </c>
      <c r="B202" s="4" t="s">
        <v>49</v>
      </c>
      <c r="C202" s="4" t="str">
        <f>VLOOKUP(Table1[[#This Row],[pif_id]], Table7[#All],2,FALSE)</f>
        <v>America</v>
      </c>
      <c r="D202" s="4" t="str">
        <f>VLOOKUP(Table1[[#This Row],[pif_id]], Table7[#All],3,FALSE)</f>
        <v>UNDP</v>
      </c>
      <c r="E202" s="4" t="str">
        <f>VLOOKUP(Table1[[#This Row],[pif_id]], Table7[#All],4,FALSE)</f>
        <v>2017</v>
      </c>
      <c r="F202" s="4" t="e">
        <f>VLOOKUP(Table1[[#This Row],[pif_id]], Table7[#All],5,FALSE)</f>
        <v>#REF!</v>
      </c>
      <c r="G202">
        <v>51</v>
      </c>
      <c r="H202" t="s">
        <v>394</v>
      </c>
      <c r="M202">
        <f>IF(SUM(Table1[[#This Row],[c_ghg_inventory]:[c_support_needed_and_received]])=0,1,"")</f>
        <v>1</v>
      </c>
      <c r="N202" s="6">
        <v>700000</v>
      </c>
      <c r="O202" s="6">
        <v>500000</v>
      </c>
      <c r="P202" s="6">
        <f>N202/SUM(Table1[[#This Row],[c_ghg_inventory]:[c_undefined]])</f>
        <v>700000</v>
      </c>
      <c r="Q202" s="6">
        <f>O202/SUM(Table1[[#This Row],[c_ghg_inventory]:[c_undefined]])</f>
        <v>500000</v>
      </c>
      <c r="R202">
        <v>199</v>
      </c>
      <c r="S202" s="4" t="s">
        <v>396</v>
      </c>
      <c r="T202" s="4"/>
      <c r="U202" s="4">
        <v>1</v>
      </c>
      <c r="V202" s="4"/>
      <c r="W202" s="4"/>
      <c r="X202" s="4" t="str">
        <f>IF(SUM(Table1[[#This Row],[o_ghg_inventory ]:[o_support_needed_and_received]])=0,1,"")</f>
        <v/>
      </c>
      <c r="Y202" s="5">
        <v>63636.36363636364</v>
      </c>
      <c r="Z202" s="5">
        <v>45454.545454545456</v>
      </c>
      <c r="AA202" s="5">
        <f>Table1[[#This Row],[o_gef_funding]]/SUM(Table1[[#This Row],[o_ghg_inventory ]:[o_undefined]])</f>
        <v>63636.36363636364</v>
      </c>
      <c r="AB202" s="5">
        <f>Table1[[#This Row],[o_co_financing]]/SUM(Table1[[#This Row],[o_ghg_inventory ]:[o_undefined]])</f>
        <v>45454.545454545456</v>
      </c>
      <c r="AC202" s="4" t="str" cm="1">
        <f t="array" ref="AC202">IF(Table1[[#This Row],[o_ghg_inventory ]]="",IF(AND(Table1[[#This Row],[o_undefined]:[o_undefined]]=1,Table1[[#This Row],[c_ghg_inventory]]=1),1,""),1)</f>
        <v/>
      </c>
      <c r="AD202" s="4" cm="1">
        <f t="array" ref="AD202">IF(Table1[[#This Row],[o_mitigation ]]="",IF(AND(Table1[[#This Row],[o_undefined]:[o_undefined]]=1,Table1[[#This Row],[c_mitigation]]=1),1,""),1)</f>
        <v>1</v>
      </c>
      <c r="AE202" s="4" t="str" cm="1">
        <f t="array" ref="AE202">IF(Table1[[#This Row],[o_climate_change_impacts_and_adaptation ]]="",IF(AND(Table1[[#This Row],[o_undefined]:[o_undefined]]=1,Table1[[#This Row],[c_climate_change_impacts_and_adaptation]]=1),1,""),1)</f>
        <v/>
      </c>
      <c r="AF202" s="4" t="str" cm="1">
        <f t="array" ref="AF202">IF(Table1[[#This Row],[o_support_needed_and_received]]="",IF(AND(Table1[[#This Row],[o_undefined]:[o_undefined]]=1,Table1[[#This Row],[c_support_needed_and_received]]=1),1,""),1)</f>
        <v/>
      </c>
      <c r="AG202" s="4" t="str">
        <f>IF(SUM(Table1[[#This Row],[com_ghg_inventory]:[com_support_needed_and_received]])=0,1,"")</f>
        <v/>
      </c>
      <c r="AH202" s="4" cm="1">
        <f t="array" ref="AH202">IF(Table1[[#This Row],[com_ghg_inventory]]="",0,IF(Table1[[#This Row],[com_undefined]:[com_undefined]]=1,0,Table1[[#This Row],[o_gef_funding]:[o_gef_funding]]/SUM(Table1[[#This Row],[com_ghg_inventory]:[com_support_needed_and_received]])))</f>
        <v>0</v>
      </c>
      <c r="AI202" s="4" cm="1">
        <f t="array" ref="AI202">IF(Table1[[#This Row],[com_mitigation]]="",0,IF(Table1[[#This Row],[com_undefined]:[com_undefined]]=1,0,Table1[[#This Row],[o_gef_funding]:[o_gef_funding]]/SUM(Table1[[#This Row],[com_ghg_inventory]:[com_support_needed_and_received]])))</f>
        <v>63636.36363636364</v>
      </c>
      <c r="AJ202" s="4" cm="1">
        <f t="array" ref="AJ202">IF(Table1[[#This Row],[com_climate_change_impacts_and_adaptation]]="",0,IF(Table1[[#This Row],[com_undefined]:[com_undefined]]=1,0,Table1[[#This Row],[o_gef_funding]:[o_gef_funding]]/SUM(Table1[[#This Row],[com_ghg_inventory]:[com_support_needed_and_received]])))</f>
        <v>0</v>
      </c>
      <c r="AK202" s="4" cm="1">
        <f t="array" ref="AK202">IF(Table1[[#This Row],[com_support_needed_and_received]]="",0,IF(Table1[[#This Row],[com_undefined]:[com_undefined]]=1,0,Table1[[#This Row],[o_gef_funding]:[o_gef_funding]]/SUM(Table1[[#This Row],[com_ghg_inventory]:[com_support_needed_and_received]])))</f>
        <v>0</v>
      </c>
      <c r="AL202" s="4">
        <f>IF(Table1[[#This Row],[com_undefined]]=1,Table1[[#This Row],[o_gef_funding]],0)</f>
        <v>0</v>
      </c>
      <c r="AM202" s="4" cm="1">
        <f t="array" ref="AM202">IF(Table1[[#This Row],[com_ghg_inventory]]="",0,IF(Table1[[#This Row],[com_undefined]:[com_undefined]]=1,0,Table1[[#This Row],[o_co_financing]:[o_co_financing]]/SUM(Table1[[#This Row],[com_ghg_inventory]:[com_support_needed_and_received]])))</f>
        <v>0</v>
      </c>
      <c r="AN202" s="4" cm="1">
        <f t="array" ref="AN202">IF(Table1[[#This Row],[com_mitigation]]="",0,IF(Table1[[#This Row],[com_undefined]:[com_undefined]]=1,0,Table1[[#This Row],[o_co_financing]:[o_co_financing]]/SUM(Table1[[#This Row],[com_ghg_inventory]:[com_support_needed_and_received]])))</f>
        <v>45454.545454545456</v>
      </c>
      <c r="AO202" s="4" cm="1">
        <f t="array" ref="AO202">IF(Table1[[#This Row],[com_climate_change_impacts_and_adaptation]]="",0,IF(Table1[[#This Row],[com_undefined]:[com_undefined]]=1,0,Table1[[#This Row],[o_co_financing]:[o_co_financing]]/SUM(Table1[[#This Row],[com_ghg_inventory]:[com_support_needed_and_received]])))</f>
        <v>0</v>
      </c>
      <c r="AP202" s="4" cm="1">
        <f t="array" ref="AP202">IF(Table1[[#This Row],[com_support_needed_and_received]]="",0,IF(Table1[[#This Row],[com_undefined]:[com_undefined]]=1,0,Table1[[#This Row],[o_co_financing]:[o_co_financing]]/SUM(Table1[[#This Row],[com_ghg_inventory]:[com_support_needed_and_received]])))</f>
        <v>0</v>
      </c>
      <c r="AQ202" s="4">
        <f>IF(Table1[[#This Row],[com_undefined]]=1,Table1[[#This Row],[o_co_financing]],0)</f>
        <v>0</v>
      </c>
      <c r="AR202" s="4" t="str">
        <f>IF(Table1[[#This Row],[o_gef_funding]]=SUM(Table1[[#This Row],[ghg_inventory_gef]:[undefined_gef]]),"Good", "Problem")</f>
        <v>Good</v>
      </c>
      <c r="AS202" s="4" t="str">
        <f>IF(Table1[[#This Row],[o_co_financing]]=SUM(Table1[[#This Row],[ghg_inventory_co_finance]:[undefined_co_finance]]),"Good", "Problem")</f>
        <v>Good</v>
      </c>
    </row>
    <row r="203" spans="1:45">
      <c r="A203" s="11">
        <v>23</v>
      </c>
      <c r="B203" s="4" t="s">
        <v>49</v>
      </c>
      <c r="C203" s="4" t="str">
        <f>VLOOKUP(Table1[[#This Row],[pif_id]], Table7[#All],2,FALSE)</f>
        <v>America</v>
      </c>
      <c r="D203" s="4" t="str">
        <f>VLOOKUP(Table1[[#This Row],[pif_id]], Table7[#All],3,FALSE)</f>
        <v>UNDP</v>
      </c>
      <c r="E203" s="4" t="str">
        <f>VLOOKUP(Table1[[#This Row],[pif_id]], Table7[#All],4,FALSE)</f>
        <v>2017</v>
      </c>
      <c r="F203" s="4" t="e">
        <f>VLOOKUP(Table1[[#This Row],[pif_id]], Table7[#All],5,FALSE)</f>
        <v>#REF!</v>
      </c>
      <c r="G203">
        <v>51</v>
      </c>
      <c r="H203" t="s">
        <v>394</v>
      </c>
      <c r="M203">
        <f>IF(SUM(Table1[[#This Row],[c_ghg_inventory]:[c_support_needed_and_received]])=0,1,"")</f>
        <v>1</v>
      </c>
      <c r="N203" s="6">
        <v>700000</v>
      </c>
      <c r="O203" s="6">
        <v>500000</v>
      </c>
      <c r="P203" s="6">
        <f>N203/SUM(Table1[[#This Row],[c_ghg_inventory]:[c_undefined]])</f>
        <v>700000</v>
      </c>
      <c r="Q203" s="6">
        <f>O203/SUM(Table1[[#This Row],[c_ghg_inventory]:[c_undefined]])</f>
        <v>500000</v>
      </c>
      <c r="R203">
        <v>200</v>
      </c>
      <c r="S203" s="4" t="s">
        <v>397</v>
      </c>
      <c r="T203" s="4"/>
      <c r="U203" s="4">
        <v>1</v>
      </c>
      <c r="V203" s="4"/>
      <c r="W203" s="4"/>
      <c r="X203" s="4" t="str">
        <f>IF(SUM(Table1[[#This Row],[o_ghg_inventory ]:[o_support_needed_and_received]])=0,1,"")</f>
        <v/>
      </c>
      <c r="Y203" s="5">
        <v>63636.36363636364</v>
      </c>
      <c r="Z203" s="5">
        <v>45454.545454545456</v>
      </c>
      <c r="AA203" s="5">
        <f>Table1[[#This Row],[o_gef_funding]]/SUM(Table1[[#This Row],[o_ghg_inventory ]:[o_undefined]])</f>
        <v>63636.36363636364</v>
      </c>
      <c r="AB203" s="5">
        <f>Table1[[#This Row],[o_co_financing]]/SUM(Table1[[#This Row],[o_ghg_inventory ]:[o_undefined]])</f>
        <v>45454.545454545456</v>
      </c>
      <c r="AC203" s="4" t="str" cm="1">
        <f t="array" ref="AC203">IF(Table1[[#This Row],[o_ghg_inventory ]]="",IF(AND(Table1[[#This Row],[o_undefined]:[o_undefined]]=1,Table1[[#This Row],[c_ghg_inventory]]=1),1,""),1)</f>
        <v/>
      </c>
      <c r="AD203" s="4" cm="1">
        <f t="array" ref="AD203">IF(Table1[[#This Row],[o_mitigation ]]="",IF(AND(Table1[[#This Row],[o_undefined]:[o_undefined]]=1,Table1[[#This Row],[c_mitigation]]=1),1,""),1)</f>
        <v>1</v>
      </c>
      <c r="AE203" s="4" t="str" cm="1">
        <f t="array" ref="AE203">IF(Table1[[#This Row],[o_climate_change_impacts_and_adaptation ]]="",IF(AND(Table1[[#This Row],[o_undefined]:[o_undefined]]=1,Table1[[#This Row],[c_climate_change_impacts_and_adaptation]]=1),1,""),1)</f>
        <v/>
      </c>
      <c r="AF203" s="4" t="str" cm="1">
        <f t="array" ref="AF203">IF(Table1[[#This Row],[o_support_needed_and_received]]="",IF(AND(Table1[[#This Row],[o_undefined]:[o_undefined]]=1,Table1[[#This Row],[c_support_needed_and_received]]=1),1,""),1)</f>
        <v/>
      </c>
      <c r="AG203" s="4" t="str">
        <f>IF(SUM(Table1[[#This Row],[com_ghg_inventory]:[com_support_needed_and_received]])=0,1,"")</f>
        <v/>
      </c>
      <c r="AH203" s="4" cm="1">
        <f t="array" ref="AH203">IF(Table1[[#This Row],[com_ghg_inventory]]="",0,IF(Table1[[#This Row],[com_undefined]:[com_undefined]]=1,0,Table1[[#This Row],[o_gef_funding]:[o_gef_funding]]/SUM(Table1[[#This Row],[com_ghg_inventory]:[com_support_needed_and_received]])))</f>
        <v>0</v>
      </c>
      <c r="AI203" s="4" cm="1">
        <f t="array" ref="AI203">IF(Table1[[#This Row],[com_mitigation]]="",0,IF(Table1[[#This Row],[com_undefined]:[com_undefined]]=1,0,Table1[[#This Row],[o_gef_funding]:[o_gef_funding]]/SUM(Table1[[#This Row],[com_ghg_inventory]:[com_support_needed_and_received]])))</f>
        <v>63636.36363636364</v>
      </c>
      <c r="AJ203" s="4" cm="1">
        <f t="array" ref="AJ203">IF(Table1[[#This Row],[com_climate_change_impacts_and_adaptation]]="",0,IF(Table1[[#This Row],[com_undefined]:[com_undefined]]=1,0,Table1[[#This Row],[o_gef_funding]:[o_gef_funding]]/SUM(Table1[[#This Row],[com_ghg_inventory]:[com_support_needed_and_received]])))</f>
        <v>0</v>
      </c>
      <c r="AK203" s="4" cm="1">
        <f t="array" ref="AK203">IF(Table1[[#This Row],[com_support_needed_and_received]]="",0,IF(Table1[[#This Row],[com_undefined]:[com_undefined]]=1,0,Table1[[#This Row],[o_gef_funding]:[o_gef_funding]]/SUM(Table1[[#This Row],[com_ghg_inventory]:[com_support_needed_and_received]])))</f>
        <v>0</v>
      </c>
      <c r="AL203" s="4">
        <f>IF(Table1[[#This Row],[com_undefined]]=1,Table1[[#This Row],[o_gef_funding]],0)</f>
        <v>0</v>
      </c>
      <c r="AM203" s="4" cm="1">
        <f t="array" ref="AM203">IF(Table1[[#This Row],[com_ghg_inventory]]="",0,IF(Table1[[#This Row],[com_undefined]:[com_undefined]]=1,0,Table1[[#This Row],[o_co_financing]:[o_co_financing]]/SUM(Table1[[#This Row],[com_ghg_inventory]:[com_support_needed_and_received]])))</f>
        <v>0</v>
      </c>
      <c r="AN203" s="4" cm="1">
        <f t="array" ref="AN203">IF(Table1[[#This Row],[com_mitigation]]="",0,IF(Table1[[#This Row],[com_undefined]:[com_undefined]]=1,0,Table1[[#This Row],[o_co_financing]:[o_co_financing]]/SUM(Table1[[#This Row],[com_ghg_inventory]:[com_support_needed_and_received]])))</f>
        <v>45454.545454545456</v>
      </c>
      <c r="AO203" s="4" cm="1">
        <f t="array" ref="AO203">IF(Table1[[#This Row],[com_climate_change_impacts_and_adaptation]]="",0,IF(Table1[[#This Row],[com_undefined]:[com_undefined]]=1,0,Table1[[#This Row],[o_co_financing]:[o_co_financing]]/SUM(Table1[[#This Row],[com_ghg_inventory]:[com_support_needed_and_received]])))</f>
        <v>0</v>
      </c>
      <c r="AP203" s="4" cm="1">
        <f t="array" ref="AP203">IF(Table1[[#This Row],[com_support_needed_and_received]]="",0,IF(Table1[[#This Row],[com_undefined]:[com_undefined]]=1,0,Table1[[#This Row],[o_co_financing]:[o_co_financing]]/SUM(Table1[[#This Row],[com_ghg_inventory]:[com_support_needed_and_received]])))</f>
        <v>0</v>
      </c>
      <c r="AQ203" s="4">
        <f>IF(Table1[[#This Row],[com_undefined]]=1,Table1[[#This Row],[o_co_financing]],0)</f>
        <v>0</v>
      </c>
      <c r="AR203" s="4" t="str">
        <f>IF(Table1[[#This Row],[o_gef_funding]]=SUM(Table1[[#This Row],[ghg_inventory_gef]:[undefined_gef]]),"Good", "Problem")</f>
        <v>Good</v>
      </c>
      <c r="AS203" s="4" t="str">
        <f>IF(Table1[[#This Row],[o_co_financing]]=SUM(Table1[[#This Row],[ghg_inventory_co_finance]:[undefined_co_finance]]),"Good", "Problem")</f>
        <v>Good</v>
      </c>
    </row>
    <row r="204" spans="1:45">
      <c r="A204" s="11">
        <v>23</v>
      </c>
      <c r="B204" s="4" t="s">
        <v>49</v>
      </c>
      <c r="C204" s="4" t="str">
        <f>VLOOKUP(Table1[[#This Row],[pif_id]], Table7[#All],2,FALSE)</f>
        <v>America</v>
      </c>
      <c r="D204" s="4" t="str">
        <f>VLOOKUP(Table1[[#This Row],[pif_id]], Table7[#All],3,FALSE)</f>
        <v>UNDP</v>
      </c>
      <c r="E204" s="4" t="str">
        <f>VLOOKUP(Table1[[#This Row],[pif_id]], Table7[#All],4,FALSE)</f>
        <v>2017</v>
      </c>
      <c r="F204" s="4" t="e">
        <f>VLOOKUP(Table1[[#This Row],[pif_id]], Table7[#All],5,FALSE)</f>
        <v>#REF!</v>
      </c>
      <c r="G204">
        <v>51</v>
      </c>
      <c r="H204" t="s">
        <v>394</v>
      </c>
      <c r="M204">
        <f>IF(SUM(Table1[[#This Row],[c_ghg_inventory]:[c_support_needed_and_received]])=0,1,"")</f>
        <v>1</v>
      </c>
      <c r="N204" s="6">
        <v>700000</v>
      </c>
      <c r="O204" s="6">
        <v>500000</v>
      </c>
      <c r="P204" s="6">
        <f>N204/SUM(Table1[[#This Row],[c_ghg_inventory]:[c_undefined]])</f>
        <v>700000</v>
      </c>
      <c r="Q204" s="6">
        <f>O204/SUM(Table1[[#This Row],[c_ghg_inventory]:[c_undefined]])</f>
        <v>500000</v>
      </c>
      <c r="R204">
        <v>201</v>
      </c>
      <c r="S204" s="4" t="s">
        <v>398</v>
      </c>
      <c r="T204" s="4"/>
      <c r="U204" s="4"/>
      <c r="V204" s="4">
        <v>1</v>
      </c>
      <c r="W204" s="4"/>
      <c r="X204" s="4" t="str">
        <f>IF(SUM(Table1[[#This Row],[o_ghg_inventory ]:[o_support_needed_and_received]])=0,1,"")</f>
        <v/>
      </c>
      <c r="Y204" s="5">
        <v>63636.36363636364</v>
      </c>
      <c r="Z204" s="5">
        <v>45454.545454545456</v>
      </c>
      <c r="AA204" s="5">
        <f>Table1[[#This Row],[o_gef_funding]]/SUM(Table1[[#This Row],[o_ghg_inventory ]:[o_undefined]])</f>
        <v>63636.36363636364</v>
      </c>
      <c r="AB204" s="5">
        <f>Table1[[#This Row],[o_co_financing]]/SUM(Table1[[#This Row],[o_ghg_inventory ]:[o_undefined]])</f>
        <v>45454.545454545456</v>
      </c>
      <c r="AC204" s="4" t="str" cm="1">
        <f t="array" ref="AC204">IF(Table1[[#This Row],[o_ghg_inventory ]]="",IF(AND(Table1[[#This Row],[o_undefined]:[o_undefined]]=1,Table1[[#This Row],[c_ghg_inventory]]=1),1,""),1)</f>
        <v/>
      </c>
      <c r="AD204" s="4" t="str" cm="1">
        <f t="array" ref="AD204">IF(Table1[[#This Row],[o_mitigation ]]="",IF(AND(Table1[[#This Row],[o_undefined]:[o_undefined]]=1,Table1[[#This Row],[c_mitigation]]=1),1,""),1)</f>
        <v/>
      </c>
      <c r="AE204" s="4" cm="1">
        <f t="array" ref="AE204">IF(Table1[[#This Row],[o_climate_change_impacts_and_adaptation ]]="",IF(AND(Table1[[#This Row],[o_undefined]:[o_undefined]]=1,Table1[[#This Row],[c_climate_change_impacts_and_adaptation]]=1),1,""),1)</f>
        <v>1</v>
      </c>
      <c r="AF204" s="4" t="str" cm="1">
        <f t="array" ref="AF204">IF(Table1[[#This Row],[o_support_needed_and_received]]="",IF(AND(Table1[[#This Row],[o_undefined]:[o_undefined]]=1,Table1[[#This Row],[c_support_needed_and_received]]=1),1,""),1)</f>
        <v/>
      </c>
      <c r="AG204" s="4" t="str">
        <f>IF(SUM(Table1[[#This Row],[com_ghg_inventory]:[com_support_needed_and_received]])=0,1,"")</f>
        <v/>
      </c>
      <c r="AH204" s="4" cm="1">
        <f t="array" ref="AH204">IF(Table1[[#This Row],[com_ghg_inventory]]="",0,IF(Table1[[#This Row],[com_undefined]:[com_undefined]]=1,0,Table1[[#This Row],[o_gef_funding]:[o_gef_funding]]/SUM(Table1[[#This Row],[com_ghg_inventory]:[com_support_needed_and_received]])))</f>
        <v>0</v>
      </c>
      <c r="AI204" s="4" cm="1">
        <f t="array" ref="AI204">IF(Table1[[#This Row],[com_mitigation]]="",0,IF(Table1[[#This Row],[com_undefined]:[com_undefined]]=1,0,Table1[[#This Row],[o_gef_funding]:[o_gef_funding]]/SUM(Table1[[#This Row],[com_ghg_inventory]:[com_support_needed_and_received]])))</f>
        <v>0</v>
      </c>
      <c r="AJ204" s="4" cm="1">
        <f t="array" ref="AJ204">IF(Table1[[#This Row],[com_climate_change_impacts_and_adaptation]]="",0,IF(Table1[[#This Row],[com_undefined]:[com_undefined]]=1,0,Table1[[#This Row],[o_gef_funding]:[o_gef_funding]]/SUM(Table1[[#This Row],[com_ghg_inventory]:[com_support_needed_and_received]])))</f>
        <v>63636.36363636364</v>
      </c>
      <c r="AK204" s="4" cm="1">
        <f t="array" ref="AK204">IF(Table1[[#This Row],[com_support_needed_and_received]]="",0,IF(Table1[[#This Row],[com_undefined]:[com_undefined]]=1,0,Table1[[#This Row],[o_gef_funding]:[o_gef_funding]]/SUM(Table1[[#This Row],[com_ghg_inventory]:[com_support_needed_and_received]])))</f>
        <v>0</v>
      </c>
      <c r="AL204" s="4">
        <f>IF(Table1[[#This Row],[com_undefined]]=1,Table1[[#This Row],[o_gef_funding]],0)</f>
        <v>0</v>
      </c>
      <c r="AM204" s="4" cm="1">
        <f t="array" ref="AM204">IF(Table1[[#This Row],[com_ghg_inventory]]="",0,IF(Table1[[#This Row],[com_undefined]:[com_undefined]]=1,0,Table1[[#This Row],[o_co_financing]:[o_co_financing]]/SUM(Table1[[#This Row],[com_ghg_inventory]:[com_support_needed_and_received]])))</f>
        <v>0</v>
      </c>
      <c r="AN204" s="4" cm="1">
        <f t="array" ref="AN204">IF(Table1[[#This Row],[com_mitigation]]="",0,IF(Table1[[#This Row],[com_undefined]:[com_undefined]]=1,0,Table1[[#This Row],[o_co_financing]:[o_co_financing]]/SUM(Table1[[#This Row],[com_ghg_inventory]:[com_support_needed_and_received]])))</f>
        <v>0</v>
      </c>
      <c r="AO204" s="4" cm="1">
        <f t="array" ref="AO204">IF(Table1[[#This Row],[com_climate_change_impacts_and_adaptation]]="",0,IF(Table1[[#This Row],[com_undefined]:[com_undefined]]=1,0,Table1[[#This Row],[o_co_financing]:[o_co_financing]]/SUM(Table1[[#This Row],[com_ghg_inventory]:[com_support_needed_and_received]])))</f>
        <v>45454.545454545456</v>
      </c>
      <c r="AP204" s="4" cm="1">
        <f t="array" ref="AP204">IF(Table1[[#This Row],[com_support_needed_and_received]]="",0,IF(Table1[[#This Row],[com_undefined]:[com_undefined]]=1,0,Table1[[#This Row],[o_co_financing]:[o_co_financing]]/SUM(Table1[[#This Row],[com_ghg_inventory]:[com_support_needed_and_received]])))</f>
        <v>0</v>
      </c>
      <c r="AQ204" s="4">
        <f>IF(Table1[[#This Row],[com_undefined]]=1,Table1[[#This Row],[o_co_financing]],0)</f>
        <v>0</v>
      </c>
      <c r="AR204" s="4" t="str">
        <f>IF(Table1[[#This Row],[o_gef_funding]]=SUM(Table1[[#This Row],[ghg_inventory_gef]:[undefined_gef]]),"Good", "Problem")</f>
        <v>Good</v>
      </c>
      <c r="AS204" s="4" t="str">
        <f>IF(Table1[[#This Row],[o_co_financing]]=SUM(Table1[[#This Row],[ghg_inventory_co_finance]:[undefined_co_finance]]),"Good", "Problem")</f>
        <v>Good</v>
      </c>
    </row>
    <row r="205" spans="1:45">
      <c r="A205" s="11">
        <v>23</v>
      </c>
      <c r="B205" s="4" t="s">
        <v>49</v>
      </c>
      <c r="C205" s="4" t="str">
        <f>VLOOKUP(Table1[[#This Row],[pif_id]], Table7[#All],2,FALSE)</f>
        <v>America</v>
      </c>
      <c r="D205" s="4" t="str">
        <f>VLOOKUP(Table1[[#This Row],[pif_id]], Table7[#All],3,FALSE)</f>
        <v>UNDP</v>
      </c>
      <c r="E205" s="4" t="str">
        <f>VLOOKUP(Table1[[#This Row],[pif_id]], Table7[#All],4,FALSE)</f>
        <v>2017</v>
      </c>
      <c r="F205" s="4" t="e">
        <f>VLOOKUP(Table1[[#This Row],[pif_id]], Table7[#All],5,FALSE)</f>
        <v>#REF!</v>
      </c>
      <c r="G205">
        <v>51</v>
      </c>
      <c r="H205" t="s">
        <v>394</v>
      </c>
      <c r="M205">
        <f>IF(SUM(Table1[[#This Row],[c_ghg_inventory]:[c_support_needed_and_received]])=0,1,"")</f>
        <v>1</v>
      </c>
      <c r="N205" s="6">
        <v>700000</v>
      </c>
      <c r="O205" s="6">
        <v>500000</v>
      </c>
      <c r="P205" s="6">
        <f>N205/SUM(Table1[[#This Row],[c_ghg_inventory]:[c_undefined]])</f>
        <v>700000</v>
      </c>
      <c r="Q205" s="6">
        <f>O205/SUM(Table1[[#This Row],[c_ghg_inventory]:[c_undefined]])</f>
        <v>500000</v>
      </c>
      <c r="R205">
        <v>202</v>
      </c>
      <c r="S205" s="4" t="s">
        <v>399</v>
      </c>
      <c r="T205" s="4"/>
      <c r="U205" s="4"/>
      <c r="V205" s="4"/>
      <c r="W205" s="4">
        <v>1</v>
      </c>
      <c r="X205" s="4" t="str">
        <f>IF(SUM(Table1[[#This Row],[o_ghg_inventory ]:[o_support_needed_and_received]])=0,1,"")</f>
        <v/>
      </c>
      <c r="Y205" s="5">
        <v>63636.36363636364</v>
      </c>
      <c r="Z205" s="5">
        <v>45454.545454545456</v>
      </c>
      <c r="AA205" s="5">
        <f>Table1[[#This Row],[o_gef_funding]]/SUM(Table1[[#This Row],[o_ghg_inventory ]:[o_undefined]])</f>
        <v>63636.36363636364</v>
      </c>
      <c r="AB205" s="5">
        <f>Table1[[#This Row],[o_co_financing]]/SUM(Table1[[#This Row],[o_ghg_inventory ]:[o_undefined]])</f>
        <v>45454.545454545456</v>
      </c>
      <c r="AC205" s="4" t="str" cm="1">
        <f t="array" ref="AC205">IF(Table1[[#This Row],[o_ghg_inventory ]]="",IF(AND(Table1[[#This Row],[o_undefined]:[o_undefined]]=1,Table1[[#This Row],[c_ghg_inventory]]=1),1,""),1)</f>
        <v/>
      </c>
      <c r="AD205" s="4" t="str" cm="1">
        <f t="array" ref="AD205">IF(Table1[[#This Row],[o_mitigation ]]="",IF(AND(Table1[[#This Row],[o_undefined]:[o_undefined]]=1,Table1[[#This Row],[c_mitigation]]=1),1,""),1)</f>
        <v/>
      </c>
      <c r="AE205" s="4" t="str" cm="1">
        <f t="array" ref="AE205">IF(Table1[[#This Row],[o_climate_change_impacts_and_adaptation ]]="",IF(AND(Table1[[#This Row],[o_undefined]:[o_undefined]]=1,Table1[[#This Row],[c_climate_change_impacts_and_adaptation]]=1),1,""),1)</f>
        <v/>
      </c>
      <c r="AF205" s="4" cm="1">
        <f t="array" ref="AF205">IF(Table1[[#This Row],[o_support_needed_and_received]]="",IF(AND(Table1[[#This Row],[o_undefined]:[o_undefined]]=1,Table1[[#This Row],[c_support_needed_and_received]]=1),1,""),1)</f>
        <v>1</v>
      </c>
      <c r="AG205" s="4" t="str">
        <f>IF(SUM(Table1[[#This Row],[com_ghg_inventory]:[com_support_needed_and_received]])=0,1,"")</f>
        <v/>
      </c>
      <c r="AH205" s="4" cm="1">
        <f t="array" ref="AH205">IF(Table1[[#This Row],[com_ghg_inventory]]="",0,IF(Table1[[#This Row],[com_undefined]:[com_undefined]]=1,0,Table1[[#This Row],[o_gef_funding]:[o_gef_funding]]/SUM(Table1[[#This Row],[com_ghg_inventory]:[com_support_needed_and_received]])))</f>
        <v>0</v>
      </c>
      <c r="AI205" s="4" cm="1">
        <f t="array" ref="AI205">IF(Table1[[#This Row],[com_mitigation]]="",0,IF(Table1[[#This Row],[com_undefined]:[com_undefined]]=1,0,Table1[[#This Row],[o_gef_funding]:[o_gef_funding]]/SUM(Table1[[#This Row],[com_ghg_inventory]:[com_support_needed_and_received]])))</f>
        <v>0</v>
      </c>
      <c r="AJ205" s="4" cm="1">
        <f t="array" ref="AJ205">IF(Table1[[#This Row],[com_climate_change_impacts_and_adaptation]]="",0,IF(Table1[[#This Row],[com_undefined]:[com_undefined]]=1,0,Table1[[#This Row],[o_gef_funding]:[o_gef_funding]]/SUM(Table1[[#This Row],[com_ghg_inventory]:[com_support_needed_and_received]])))</f>
        <v>0</v>
      </c>
      <c r="AK205" s="4" cm="1">
        <f t="array" ref="AK205">IF(Table1[[#This Row],[com_support_needed_and_received]]="",0,IF(Table1[[#This Row],[com_undefined]:[com_undefined]]=1,0,Table1[[#This Row],[o_gef_funding]:[o_gef_funding]]/SUM(Table1[[#This Row],[com_ghg_inventory]:[com_support_needed_and_received]])))</f>
        <v>63636.36363636364</v>
      </c>
      <c r="AL205" s="4">
        <f>IF(Table1[[#This Row],[com_undefined]]=1,Table1[[#This Row],[o_gef_funding]],0)</f>
        <v>0</v>
      </c>
      <c r="AM205" s="4" cm="1">
        <f t="array" ref="AM205">IF(Table1[[#This Row],[com_ghg_inventory]]="",0,IF(Table1[[#This Row],[com_undefined]:[com_undefined]]=1,0,Table1[[#This Row],[o_co_financing]:[o_co_financing]]/SUM(Table1[[#This Row],[com_ghg_inventory]:[com_support_needed_and_received]])))</f>
        <v>0</v>
      </c>
      <c r="AN205" s="4" cm="1">
        <f t="array" ref="AN205">IF(Table1[[#This Row],[com_mitigation]]="",0,IF(Table1[[#This Row],[com_undefined]:[com_undefined]]=1,0,Table1[[#This Row],[o_co_financing]:[o_co_financing]]/SUM(Table1[[#This Row],[com_ghg_inventory]:[com_support_needed_and_received]])))</f>
        <v>0</v>
      </c>
      <c r="AO205" s="4" cm="1">
        <f t="array" ref="AO205">IF(Table1[[#This Row],[com_climate_change_impacts_and_adaptation]]="",0,IF(Table1[[#This Row],[com_undefined]:[com_undefined]]=1,0,Table1[[#This Row],[o_co_financing]:[o_co_financing]]/SUM(Table1[[#This Row],[com_ghg_inventory]:[com_support_needed_and_received]])))</f>
        <v>0</v>
      </c>
      <c r="AP205" s="4" cm="1">
        <f t="array" ref="AP205">IF(Table1[[#This Row],[com_support_needed_and_received]]="",0,IF(Table1[[#This Row],[com_undefined]:[com_undefined]]=1,0,Table1[[#This Row],[o_co_financing]:[o_co_financing]]/SUM(Table1[[#This Row],[com_ghg_inventory]:[com_support_needed_and_received]])))</f>
        <v>45454.545454545456</v>
      </c>
      <c r="AQ205" s="4">
        <f>IF(Table1[[#This Row],[com_undefined]]=1,Table1[[#This Row],[o_co_financing]],0)</f>
        <v>0</v>
      </c>
      <c r="AR205" s="4" t="str">
        <f>IF(Table1[[#This Row],[o_gef_funding]]=SUM(Table1[[#This Row],[ghg_inventory_gef]:[undefined_gef]]),"Good", "Problem")</f>
        <v>Good</v>
      </c>
      <c r="AS205" s="4" t="str">
        <f>IF(Table1[[#This Row],[o_co_financing]]=SUM(Table1[[#This Row],[ghg_inventory_co_finance]:[undefined_co_finance]]),"Good", "Problem")</f>
        <v>Good</v>
      </c>
    </row>
    <row r="206" spans="1:45">
      <c r="A206" s="11">
        <v>23</v>
      </c>
      <c r="B206" s="4" t="s">
        <v>49</v>
      </c>
      <c r="C206" s="4" t="str">
        <f>VLOOKUP(Table1[[#This Row],[pif_id]], Table7[#All],2,FALSE)</f>
        <v>America</v>
      </c>
      <c r="D206" s="4" t="str">
        <f>VLOOKUP(Table1[[#This Row],[pif_id]], Table7[#All],3,FALSE)</f>
        <v>UNDP</v>
      </c>
      <c r="E206" s="4" t="str">
        <f>VLOOKUP(Table1[[#This Row],[pif_id]], Table7[#All],4,FALSE)</f>
        <v>2017</v>
      </c>
      <c r="F206" s="4" t="e">
        <f>VLOOKUP(Table1[[#This Row],[pif_id]], Table7[#All],5,FALSE)</f>
        <v>#REF!</v>
      </c>
      <c r="G206">
        <v>51</v>
      </c>
      <c r="H206" t="s">
        <v>394</v>
      </c>
      <c r="M206">
        <f>IF(SUM(Table1[[#This Row],[c_ghg_inventory]:[c_support_needed_and_received]])=0,1,"")</f>
        <v>1</v>
      </c>
      <c r="N206" s="6">
        <v>700000</v>
      </c>
      <c r="O206" s="6">
        <v>500000</v>
      </c>
      <c r="P206" s="6">
        <f>N206/SUM(Table1[[#This Row],[c_ghg_inventory]:[c_undefined]])</f>
        <v>700000</v>
      </c>
      <c r="Q206" s="6">
        <f>O206/SUM(Table1[[#This Row],[c_ghg_inventory]:[c_undefined]])</f>
        <v>500000</v>
      </c>
      <c r="R206">
        <v>203</v>
      </c>
      <c r="S206" s="4" t="s">
        <v>400</v>
      </c>
      <c r="T206" s="4">
        <v>1</v>
      </c>
      <c r="U206" s="4"/>
      <c r="V206" s="4"/>
      <c r="W206" s="4"/>
      <c r="X206" s="4" t="str">
        <f>IF(SUM(Table1[[#This Row],[o_ghg_inventory ]:[o_support_needed_and_received]])=0,1,"")</f>
        <v/>
      </c>
      <c r="Y206" s="5">
        <v>63636.36363636364</v>
      </c>
      <c r="Z206" s="5">
        <v>45454.545454545456</v>
      </c>
      <c r="AA206" s="5">
        <f>Table1[[#This Row],[o_gef_funding]]/SUM(Table1[[#This Row],[o_ghg_inventory ]:[o_undefined]])</f>
        <v>63636.36363636364</v>
      </c>
      <c r="AB206" s="5">
        <f>Table1[[#This Row],[o_co_financing]]/SUM(Table1[[#This Row],[o_ghg_inventory ]:[o_undefined]])</f>
        <v>45454.545454545456</v>
      </c>
      <c r="AC206" s="4" cm="1">
        <f t="array" ref="AC206">IF(Table1[[#This Row],[o_ghg_inventory ]]="",IF(AND(Table1[[#This Row],[o_undefined]:[o_undefined]]=1,Table1[[#This Row],[c_ghg_inventory]]=1),1,""),1)</f>
        <v>1</v>
      </c>
      <c r="AD206" s="4" t="str" cm="1">
        <f t="array" ref="AD206">IF(Table1[[#This Row],[o_mitigation ]]="",IF(AND(Table1[[#This Row],[o_undefined]:[o_undefined]]=1,Table1[[#This Row],[c_mitigation]]=1),1,""),1)</f>
        <v/>
      </c>
      <c r="AE206" s="4" t="str" cm="1">
        <f t="array" ref="AE206">IF(Table1[[#This Row],[o_climate_change_impacts_and_adaptation ]]="",IF(AND(Table1[[#This Row],[o_undefined]:[o_undefined]]=1,Table1[[#This Row],[c_climate_change_impacts_and_adaptation]]=1),1,""),1)</f>
        <v/>
      </c>
      <c r="AF206" s="4" t="str" cm="1">
        <f t="array" ref="AF206">IF(Table1[[#This Row],[o_support_needed_and_received]]="",IF(AND(Table1[[#This Row],[o_undefined]:[o_undefined]]=1,Table1[[#This Row],[c_support_needed_and_received]]=1),1,""),1)</f>
        <v/>
      </c>
      <c r="AG206" s="4" t="str">
        <f>IF(SUM(Table1[[#This Row],[com_ghg_inventory]:[com_support_needed_and_received]])=0,1,"")</f>
        <v/>
      </c>
      <c r="AH206" s="4" cm="1">
        <f t="array" ref="AH206">IF(Table1[[#This Row],[com_ghg_inventory]]="",0,IF(Table1[[#This Row],[com_undefined]:[com_undefined]]=1,0,Table1[[#This Row],[o_gef_funding]:[o_gef_funding]]/SUM(Table1[[#This Row],[com_ghg_inventory]:[com_support_needed_and_received]])))</f>
        <v>63636.36363636364</v>
      </c>
      <c r="AI206" s="4" cm="1">
        <f t="array" ref="AI206">IF(Table1[[#This Row],[com_mitigation]]="",0,IF(Table1[[#This Row],[com_undefined]:[com_undefined]]=1,0,Table1[[#This Row],[o_gef_funding]:[o_gef_funding]]/SUM(Table1[[#This Row],[com_ghg_inventory]:[com_support_needed_and_received]])))</f>
        <v>0</v>
      </c>
      <c r="AJ206" s="4" cm="1">
        <f t="array" ref="AJ206">IF(Table1[[#This Row],[com_climate_change_impacts_and_adaptation]]="",0,IF(Table1[[#This Row],[com_undefined]:[com_undefined]]=1,0,Table1[[#This Row],[o_gef_funding]:[o_gef_funding]]/SUM(Table1[[#This Row],[com_ghg_inventory]:[com_support_needed_and_received]])))</f>
        <v>0</v>
      </c>
      <c r="AK206" s="4" cm="1">
        <f t="array" ref="AK206">IF(Table1[[#This Row],[com_support_needed_and_received]]="",0,IF(Table1[[#This Row],[com_undefined]:[com_undefined]]=1,0,Table1[[#This Row],[o_gef_funding]:[o_gef_funding]]/SUM(Table1[[#This Row],[com_ghg_inventory]:[com_support_needed_and_received]])))</f>
        <v>0</v>
      </c>
      <c r="AL206" s="4">
        <f>IF(Table1[[#This Row],[com_undefined]]=1,Table1[[#This Row],[o_gef_funding]],0)</f>
        <v>0</v>
      </c>
      <c r="AM206" s="4" cm="1">
        <f t="array" ref="AM206">IF(Table1[[#This Row],[com_ghg_inventory]]="",0,IF(Table1[[#This Row],[com_undefined]:[com_undefined]]=1,0,Table1[[#This Row],[o_co_financing]:[o_co_financing]]/SUM(Table1[[#This Row],[com_ghg_inventory]:[com_support_needed_and_received]])))</f>
        <v>45454.545454545456</v>
      </c>
      <c r="AN206" s="4" cm="1">
        <f t="array" ref="AN206">IF(Table1[[#This Row],[com_mitigation]]="",0,IF(Table1[[#This Row],[com_undefined]:[com_undefined]]=1,0,Table1[[#This Row],[o_co_financing]:[o_co_financing]]/SUM(Table1[[#This Row],[com_ghg_inventory]:[com_support_needed_and_received]])))</f>
        <v>0</v>
      </c>
      <c r="AO206" s="4" cm="1">
        <f t="array" ref="AO206">IF(Table1[[#This Row],[com_climate_change_impacts_and_adaptation]]="",0,IF(Table1[[#This Row],[com_undefined]:[com_undefined]]=1,0,Table1[[#This Row],[o_co_financing]:[o_co_financing]]/SUM(Table1[[#This Row],[com_ghg_inventory]:[com_support_needed_and_received]])))</f>
        <v>0</v>
      </c>
      <c r="AP206" s="4" cm="1">
        <f t="array" ref="AP206">IF(Table1[[#This Row],[com_support_needed_and_received]]="",0,IF(Table1[[#This Row],[com_undefined]:[com_undefined]]=1,0,Table1[[#This Row],[o_co_financing]:[o_co_financing]]/SUM(Table1[[#This Row],[com_ghg_inventory]:[com_support_needed_and_received]])))</f>
        <v>0</v>
      </c>
      <c r="AQ206" s="4">
        <f>IF(Table1[[#This Row],[com_undefined]]=1,Table1[[#This Row],[o_co_financing]],0)</f>
        <v>0</v>
      </c>
      <c r="AR206" s="4" t="str">
        <f>IF(Table1[[#This Row],[o_gef_funding]]=SUM(Table1[[#This Row],[ghg_inventory_gef]:[undefined_gef]]),"Good", "Problem")</f>
        <v>Good</v>
      </c>
      <c r="AS206" s="4" t="str">
        <f>IF(Table1[[#This Row],[o_co_financing]]=SUM(Table1[[#This Row],[ghg_inventory_co_finance]:[undefined_co_finance]]),"Good", "Problem")</f>
        <v>Good</v>
      </c>
    </row>
    <row r="207" spans="1:45">
      <c r="A207" s="11">
        <v>23</v>
      </c>
      <c r="B207" s="4" t="s">
        <v>49</v>
      </c>
      <c r="C207" s="4" t="str">
        <f>VLOOKUP(Table1[[#This Row],[pif_id]], Table7[#All],2,FALSE)</f>
        <v>America</v>
      </c>
      <c r="D207" s="4" t="str">
        <f>VLOOKUP(Table1[[#This Row],[pif_id]], Table7[#All],3,FALSE)</f>
        <v>UNDP</v>
      </c>
      <c r="E207" s="4" t="str">
        <f>VLOOKUP(Table1[[#This Row],[pif_id]], Table7[#All],4,FALSE)</f>
        <v>2017</v>
      </c>
      <c r="F207" s="4" t="e">
        <f>VLOOKUP(Table1[[#This Row],[pif_id]], Table7[#All],5,FALSE)</f>
        <v>#REF!</v>
      </c>
      <c r="G207">
        <v>51</v>
      </c>
      <c r="H207" t="s">
        <v>394</v>
      </c>
      <c r="M207">
        <f>IF(SUM(Table1[[#This Row],[c_ghg_inventory]:[c_support_needed_and_received]])=0,1,"")</f>
        <v>1</v>
      </c>
      <c r="N207" s="6">
        <v>700000</v>
      </c>
      <c r="O207" s="6">
        <v>500000</v>
      </c>
      <c r="P207" s="6">
        <f>N207/SUM(Table1[[#This Row],[c_ghg_inventory]:[c_undefined]])</f>
        <v>700000</v>
      </c>
      <c r="Q207" s="6">
        <f>O207/SUM(Table1[[#This Row],[c_ghg_inventory]:[c_undefined]])</f>
        <v>500000</v>
      </c>
      <c r="R207">
        <v>204</v>
      </c>
      <c r="S207" s="4" t="s">
        <v>401</v>
      </c>
      <c r="T207" s="4">
        <v>1</v>
      </c>
      <c r="U207" s="4"/>
      <c r="V207" s="4"/>
      <c r="W207" s="4"/>
      <c r="X207" s="4" t="str">
        <f>IF(SUM(Table1[[#This Row],[o_ghg_inventory ]:[o_support_needed_and_received]])=0,1,"")</f>
        <v/>
      </c>
      <c r="Y207" s="5">
        <v>63636.36363636364</v>
      </c>
      <c r="Z207" s="5">
        <v>45454.545454545456</v>
      </c>
      <c r="AA207" s="5">
        <f>Table1[[#This Row],[o_gef_funding]]/SUM(Table1[[#This Row],[o_ghg_inventory ]:[o_undefined]])</f>
        <v>63636.36363636364</v>
      </c>
      <c r="AB207" s="5">
        <f>Table1[[#This Row],[o_co_financing]]/SUM(Table1[[#This Row],[o_ghg_inventory ]:[o_undefined]])</f>
        <v>45454.545454545456</v>
      </c>
      <c r="AC207" s="4" cm="1">
        <f t="array" ref="AC207">IF(Table1[[#This Row],[o_ghg_inventory ]]="",IF(AND(Table1[[#This Row],[o_undefined]:[o_undefined]]=1,Table1[[#This Row],[c_ghg_inventory]]=1),1,""),1)</f>
        <v>1</v>
      </c>
      <c r="AD207" s="4" t="str" cm="1">
        <f t="array" ref="AD207">IF(Table1[[#This Row],[o_mitigation ]]="",IF(AND(Table1[[#This Row],[o_undefined]:[o_undefined]]=1,Table1[[#This Row],[c_mitigation]]=1),1,""),1)</f>
        <v/>
      </c>
      <c r="AE207" s="4" t="str" cm="1">
        <f t="array" ref="AE207">IF(Table1[[#This Row],[o_climate_change_impacts_and_adaptation ]]="",IF(AND(Table1[[#This Row],[o_undefined]:[o_undefined]]=1,Table1[[#This Row],[c_climate_change_impacts_and_adaptation]]=1),1,""),1)</f>
        <v/>
      </c>
      <c r="AF207" s="4" t="str" cm="1">
        <f t="array" ref="AF207">IF(Table1[[#This Row],[o_support_needed_and_received]]="",IF(AND(Table1[[#This Row],[o_undefined]:[o_undefined]]=1,Table1[[#This Row],[c_support_needed_and_received]]=1),1,""),1)</f>
        <v/>
      </c>
      <c r="AG207" s="4" t="str">
        <f>IF(SUM(Table1[[#This Row],[com_ghg_inventory]:[com_support_needed_and_received]])=0,1,"")</f>
        <v/>
      </c>
      <c r="AH207" s="4" cm="1">
        <f t="array" ref="AH207">IF(Table1[[#This Row],[com_ghg_inventory]]="",0,IF(Table1[[#This Row],[com_undefined]:[com_undefined]]=1,0,Table1[[#This Row],[o_gef_funding]:[o_gef_funding]]/SUM(Table1[[#This Row],[com_ghg_inventory]:[com_support_needed_and_received]])))</f>
        <v>63636.36363636364</v>
      </c>
      <c r="AI207" s="4" cm="1">
        <f t="array" ref="AI207">IF(Table1[[#This Row],[com_mitigation]]="",0,IF(Table1[[#This Row],[com_undefined]:[com_undefined]]=1,0,Table1[[#This Row],[o_gef_funding]:[o_gef_funding]]/SUM(Table1[[#This Row],[com_ghg_inventory]:[com_support_needed_and_received]])))</f>
        <v>0</v>
      </c>
      <c r="AJ207" s="4" cm="1">
        <f t="array" ref="AJ207">IF(Table1[[#This Row],[com_climate_change_impacts_and_adaptation]]="",0,IF(Table1[[#This Row],[com_undefined]:[com_undefined]]=1,0,Table1[[#This Row],[o_gef_funding]:[o_gef_funding]]/SUM(Table1[[#This Row],[com_ghg_inventory]:[com_support_needed_and_received]])))</f>
        <v>0</v>
      </c>
      <c r="AK207" s="4" cm="1">
        <f t="array" ref="AK207">IF(Table1[[#This Row],[com_support_needed_and_received]]="",0,IF(Table1[[#This Row],[com_undefined]:[com_undefined]]=1,0,Table1[[#This Row],[o_gef_funding]:[o_gef_funding]]/SUM(Table1[[#This Row],[com_ghg_inventory]:[com_support_needed_and_received]])))</f>
        <v>0</v>
      </c>
      <c r="AL207" s="4">
        <f>IF(Table1[[#This Row],[com_undefined]]=1,Table1[[#This Row],[o_gef_funding]],0)</f>
        <v>0</v>
      </c>
      <c r="AM207" s="4" cm="1">
        <f t="array" ref="AM207">IF(Table1[[#This Row],[com_ghg_inventory]]="",0,IF(Table1[[#This Row],[com_undefined]:[com_undefined]]=1,0,Table1[[#This Row],[o_co_financing]:[o_co_financing]]/SUM(Table1[[#This Row],[com_ghg_inventory]:[com_support_needed_and_received]])))</f>
        <v>45454.545454545456</v>
      </c>
      <c r="AN207" s="4" cm="1">
        <f t="array" ref="AN207">IF(Table1[[#This Row],[com_mitigation]]="",0,IF(Table1[[#This Row],[com_undefined]:[com_undefined]]=1,0,Table1[[#This Row],[o_co_financing]:[o_co_financing]]/SUM(Table1[[#This Row],[com_ghg_inventory]:[com_support_needed_and_received]])))</f>
        <v>0</v>
      </c>
      <c r="AO207" s="4" cm="1">
        <f t="array" ref="AO207">IF(Table1[[#This Row],[com_climate_change_impacts_and_adaptation]]="",0,IF(Table1[[#This Row],[com_undefined]:[com_undefined]]=1,0,Table1[[#This Row],[o_co_financing]:[o_co_financing]]/SUM(Table1[[#This Row],[com_ghg_inventory]:[com_support_needed_and_received]])))</f>
        <v>0</v>
      </c>
      <c r="AP207" s="4" cm="1">
        <f t="array" ref="AP207">IF(Table1[[#This Row],[com_support_needed_and_received]]="",0,IF(Table1[[#This Row],[com_undefined]:[com_undefined]]=1,0,Table1[[#This Row],[o_co_financing]:[o_co_financing]]/SUM(Table1[[#This Row],[com_ghg_inventory]:[com_support_needed_and_received]])))</f>
        <v>0</v>
      </c>
      <c r="AQ207" s="4">
        <f>IF(Table1[[#This Row],[com_undefined]]=1,Table1[[#This Row],[o_co_financing]],0)</f>
        <v>0</v>
      </c>
      <c r="AR207" s="4" t="str">
        <f>IF(Table1[[#This Row],[o_gef_funding]]=SUM(Table1[[#This Row],[ghg_inventory_gef]:[undefined_gef]]),"Good", "Problem")</f>
        <v>Good</v>
      </c>
      <c r="AS207" s="4" t="str">
        <f>IF(Table1[[#This Row],[o_co_financing]]=SUM(Table1[[#This Row],[ghg_inventory_co_finance]:[undefined_co_finance]]),"Good", "Problem")</f>
        <v>Good</v>
      </c>
    </row>
    <row r="208" spans="1:45">
      <c r="A208" s="11">
        <v>23</v>
      </c>
      <c r="B208" s="4" t="s">
        <v>49</v>
      </c>
      <c r="C208" s="4" t="str">
        <f>VLOOKUP(Table1[[#This Row],[pif_id]], Table7[#All],2,FALSE)</f>
        <v>America</v>
      </c>
      <c r="D208" s="4" t="str">
        <f>VLOOKUP(Table1[[#This Row],[pif_id]], Table7[#All],3,FALSE)</f>
        <v>UNDP</v>
      </c>
      <c r="E208" s="4" t="str">
        <f>VLOOKUP(Table1[[#This Row],[pif_id]], Table7[#All],4,FALSE)</f>
        <v>2017</v>
      </c>
      <c r="F208" s="4" t="e">
        <f>VLOOKUP(Table1[[#This Row],[pif_id]], Table7[#All],5,FALSE)</f>
        <v>#REF!</v>
      </c>
      <c r="G208">
        <v>51</v>
      </c>
      <c r="H208" t="s">
        <v>394</v>
      </c>
      <c r="M208">
        <f>IF(SUM(Table1[[#This Row],[c_ghg_inventory]:[c_support_needed_and_received]])=0,1,"")</f>
        <v>1</v>
      </c>
      <c r="N208" s="6">
        <v>700000</v>
      </c>
      <c r="O208" s="6">
        <v>500000</v>
      </c>
      <c r="P208" s="6">
        <f>N208/SUM(Table1[[#This Row],[c_ghg_inventory]:[c_undefined]])</f>
        <v>700000</v>
      </c>
      <c r="Q208" s="6">
        <f>O208/SUM(Table1[[#This Row],[c_ghg_inventory]:[c_undefined]])</f>
        <v>500000</v>
      </c>
      <c r="R208">
        <v>205</v>
      </c>
      <c r="S208" s="4" t="s">
        <v>402</v>
      </c>
      <c r="T208" s="4">
        <v>1</v>
      </c>
      <c r="U208" s="4"/>
      <c r="V208" s="4"/>
      <c r="W208" s="4"/>
      <c r="X208" s="4" t="str">
        <f>IF(SUM(Table1[[#This Row],[o_ghg_inventory ]:[o_support_needed_and_received]])=0,1,"")</f>
        <v/>
      </c>
      <c r="Y208" s="5">
        <v>63636.36363636364</v>
      </c>
      <c r="Z208" s="5">
        <v>45454.545454545456</v>
      </c>
      <c r="AA208" s="5">
        <f>Table1[[#This Row],[o_gef_funding]]/SUM(Table1[[#This Row],[o_ghg_inventory ]:[o_undefined]])</f>
        <v>63636.36363636364</v>
      </c>
      <c r="AB208" s="5">
        <f>Table1[[#This Row],[o_co_financing]]/SUM(Table1[[#This Row],[o_ghg_inventory ]:[o_undefined]])</f>
        <v>45454.545454545456</v>
      </c>
      <c r="AC208" s="4" cm="1">
        <f t="array" ref="AC208">IF(Table1[[#This Row],[o_ghg_inventory ]]="",IF(AND(Table1[[#This Row],[o_undefined]:[o_undefined]]=1,Table1[[#This Row],[c_ghg_inventory]]=1),1,""),1)</f>
        <v>1</v>
      </c>
      <c r="AD208" s="4" t="str" cm="1">
        <f t="array" ref="AD208">IF(Table1[[#This Row],[o_mitigation ]]="",IF(AND(Table1[[#This Row],[o_undefined]:[o_undefined]]=1,Table1[[#This Row],[c_mitigation]]=1),1,""),1)</f>
        <v/>
      </c>
      <c r="AE208" s="4" t="str" cm="1">
        <f t="array" ref="AE208">IF(Table1[[#This Row],[o_climate_change_impacts_and_adaptation ]]="",IF(AND(Table1[[#This Row],[o_undefined]:[o_undefined]]=1,Table1[[#This Row],[c_climate_change_impacts_and_adaptation]]=1),1,""),1)</f>
        <v/>
      </c>
      <c r="AF208" s="4" t="str" cm="1">
        <f t="array" ref="AF208">IF(Table1[[#This Row],[o_support_needed_and_received]]="",IF(AND(Table1[[#This Row],[o_undefined]:[o_undefined]]=1,Table1[[#This Row],[c_support_needed_and_received]]=1),1,""),1)</f>
        <v/>
      </c>
      <c r="AG208" s="4" t="str">
        <f>IF(SUM(Table1[[#This Row],[com_ghg_inventory]:[com_support_needed_and_received]])=0,1,"")</f>
        <v/>
      </c>
      <c r="AH208" s="4" cm="1">
        <f t="array" ref="AH208">IF(Table1[[#This Row],[com_ghg_inventory]]="",0,IF(Table1[[#This Row],[com_undefined]:[com_undefined]]=1,0,Table1[[#This Row],[o_gef_funding]:[o_gef_funding]]/SUM(Table1[[#This Row],[com_ghg_inventory]:[com_support_needed_and_received]])))</f>
        <v>63636.36363636364</v>
      </c>
      <c r="AI208" s="4" cm="1">
        <f t="array" ref="AI208">IF(Table1[[#This Row],[com_mitigation]]="",0,IF(Table1[[#This Row],[com_undefined]:[com_undefined]]=1,0,Table1[[#This Row],[o_gef_funding]:[o_gef_funding]]/SUM(Table1[[#This Row],[com_ghg_inventory]:[com_support_needed_and_received]])))</f>
        <v>0</v>
      </c>
      <c r="AJ208" s="4" cm="1">
        <f t="array" ref="AJ208">IF(Table1[[#This Row],[com_climate_change_impacts_and_adaptation]]="",0,IF(Table1[[#This Row],[com_undefined]:[com_undefined]]=1,0,Table1[[#This Row],[o_gef_funding]:[o_gef_funding]]/SUM(Table1[[#This Row],[com_ghg_inventory]:[com_support_needed_and_received]])))</f>
        <v>0</v>
      </c>
      <c r="AK208" s="4" cm="1">
        <f t="array" ref="AK208">IF(Table1[[#This Row],[com_support_needed_and_received]]="",0,IF(Table1[[#This Row],[com_undefined]:[com_undefined]]=1,0,Table1[[#This Row],[o_gef_funding]:[o_gef_funding]]/SUM(Table1[[#This Row],[com_ghg_inventory]:[com_support_needed_and_received]])))</f>
        <v>0</v>
      </c>
      <c r="AL208" s="4">
        <f>IF(Table1[[#This Row],[com_undefined]]=1,Table1[[#This Row],[o_gef_funding]],0)</f>
        <v>0</v>
      </c>
      <c r="AM208" s="4" cm="1">
        <f t="array" ref="AM208">IF(Table1[[#This Row],[com_ghg_inventory]]="",0,IF(Table1[[#This Row],[com_undefined]:[com_undefined]]=1,0,Table1[[#This Row],[o_co_financing]:[o_co_financing]]/SUM(Table1[[#This Row],[com_ghg_inventory]:[com_support_needed_and_received]])))</f>
        <v>45454.545454545456</v>
      </c>
      <c r="AN208" s="4" cm="1">
        <f t="array" ref="AN208">IF(Table1[[#This Row],[com_mitigation]]="",0,IF(Table1[[#This Row],[com_undefined]:[com_undefined]]=1,0,Table1[[#This Row],[o_co_financing]:[o_co_financing]]/SUM(Table1[[#This Row],[com_ghg_inventory]:[com_support_needed_and_received]])))</f>
        <v>0</v>
      </c>
      <c r="AO208" s="4" cm="1">
        <f t="array" ref="AO208">IF(Table1[[#This Row],[com_climate_change_impacts_and_adaptation]]="",0,IF(Table1[[#This Row],[com_undefined]:[com_undefined]]=1,0,Table1[[#This Row],[o_co_financing]:[o_co_financing]]/SUM(Table1[[#This Row],[com_ghg_inventory]:[com_support_needed_and_received]])))</f>
        <v>0</v>
      </c>
      <c r="AP208" s="4" cm="1">
        <f t="array" ref="AP208">IF(Table1[[#This Row],[com_support_needed_and_received]]="",0,IF(Table1[[#This Row],[com_undefined]:[com_undefined]]=1,0,Table1[[#This Row],[o_co_financing]:[o_co_financing]]/SUM(Table1[[#This Row],[com_ghg_inventory]:[com_support_needed_and_received]])))</f>
        <v>0</v>
      </c>
      <c r="AQ208" s="4">
        <f>IF(Table1[[#This Row],[com_undefined]]=1,Table1[[#This Row],[o_co_financing]],0)</f>
        <v>0</v>
      </c>
      <c r="AR208" s="4" t="str">
        <f>IF(Table1[[#This Row],[o_gef_funding]]=SUM(Table1[[#This Row],[ghg_inventory_gef]:[undefined_gef]]),"Good", "Problem")</f>
        <v>Good</v>
      </c>
      <c r="AS208" s="4" t="str">
        <f>IF(Table1[[#This Row],[o_co_financing]]=SUM(Table1[[#This Row],[ghg_inventory_co_finance]:[undefined_co_finance]]),"Good", "Problem")</f>
        <v>Good</v>
      </c>
    </row>
    <row r="209" spans="1:45">
      <c r="A209" s="11">
        <v>23</v>
      </c>
      <c r="B209" s="4" t="s">
        <v>49</v>
      </c>
      <c r="C209" s="4" t="str">
        <f>VLOOKUP(Table1[[#This Row],[pif_id]], Table7[#All],2,FALSE)</f>
        <v>America</v>
      </c>
      <c r="D209" s="4" t="str">
        <f>VLOOKUP(Table1[[#This Row],[pif_id]], Table7[#All],3,FALSE)</f>
        <v>UNDP</v>
      </c>
      <c r="E209" s="4" t="str">
        <f>VLOOKUP(Table1[[#This Row],[pif_id]], Table7[#All],4,FALSE)</f>
        <v>2017</v>
      </c>
      <c r="F209" s="4" t="e">
        <f>VLOOKUP(Table1[[#This Row],[pif_id]], Table7[#All],5,FALSE)</f>
        <v>#REF!</v>
      </c>
      <c r="G209">
        <v>51</v>
      </c>
      <c r="H209" t="s">
        <v>394</v>
      </c>
      <c r="M209">
        <f>IF(SUM(Table1[[#This Row],[c_ghg_inventory]:[c_support_needed_and_received]])=0,1,"")</f>
        <v>1</v>
      </c>
      <c r="N209" s="6">
        <v>700000</v>
      </c>
      <c r="O209" s="6">
        <v>500000</v>
      </c>
      <c r="P209" s="6">
        <f>N209/SUM(Table1[[#This Row],[c_ghg_inventory]:[c_undefined]])</f>
        <v>700000</v>
      </c>
      <c r="Q209" s="6">
        <f>O209/SUM(Table1[[#This Row],[c_ghg_inventory]:[c_undefined]])</f>
        <v>500000</v>
      </c>
      <c r="R209">
        <v>206</v>
      </c>
      <c r="S209" s="4" t="s">
        <v>403</v>
      </c>
      <c r="T209" s="4">
        <v>1</v>
      </c>
      <c r="U209" s="4"/>
      <c r="V209" s="4"/>
      <c r="W209" s="4"/>
      <c r="X209" s="4" t="str">
        <f>IF(SUM(Table1[[#This Row],[o_ghg_inventory ]:[o_support_needed_and_received]])=0,1,"")</f>
        <v/>
      </c>
      <c r="Y209" s="5">
        <v>63636.36363636364</v>
      </c>
      <c r="Z209" s="5">
        <v>45454.545454545456</v>
      </c>
      <c r="AA209" s="5">
        <f>Table1[[#This Row],[o_gef_funding]]/SUM(Table1[[#This Row],[o_ghg_inventory ]:[o_undefined]])</f>
        <v>63636.36363636364</v>
      </c>
      <c r="AB209" s="5">
        <f>Table1[[#This Row],[o_co_financing]]/SUM(Table1[[#This Row],[o_ghg_inventory ]:[o_undefined]])</f>
        <v>45454.545454545456</v>
      </c>
      <c r="AC209" s="4" cm="1">
        <f t="array" ref="AC209">IF(Table1[[#This Row],[o_ghg_inventory ]]="",IF(AND(Table1[[#This Row],[o_undefined]:[o_undefined]]=1,Table1[[#This Row],[c_ghg_inventory]]=1),1,""),1)</f>
        <v>1</v>
      </c>
      <c r="AD209" s="4" t="str" cm="1">
        <f t="array" ref="AD209">IF(Table1[[#This Row],[o_mitigation ]]="",IF(AND(Table1[[#This Row],[o_undefined]:[o_undefined]]=1,Table1[[#This Row],[c_mitigation]]=1),1,""),1)</f>
        <v/>
      </c>
      <c r="AE209" s="4" t="str" cm="1">
        <f t="array" ref="AE209">IF(Table1[[#This Row],[o_climate_change_impacts_and_adaptation ]]="",IF(AND(Table1[[#This Row],[o_undefined]:[o_undefined]]=1,Table1[[#This Row],[c_climate_change_impacts_and_adaptation]]=1),1,""),1)</f>
        <v/>
      </c>
      <c r="AF209" s="4" t="str" cm="1">
        <f t="array" ref="AF209">IF(Table1[[#This Row],[o_support_needed_and_received]]="",IF(AND(Table1[[#This Row],[o_undefined]:[o_undefined]]=1,Table1[[#This Row],[c_support_needed_and_received]]=1),1,""),1)</f>
        <v/>
      </c>
      <c r="AG209" s="4" t="str">
        <f>IF(SUM(Table1[[#This Row],[com_ghg_inventory]:[com_support_needed_and_received]])=0,1,"")</f>
        <v/>
      </c>
      <c r="AH209" s="4" cm="1">
        <f t="array" ref="AH209">IF(Table1[[#This Row],[com_ghg_inventory]]="",0,IF(Table1[[#This Row],[com_undefined]:[com_undefined]]=1,0,Table1[[#This Row],[o_gef_funding]:[o_gef_funding]]/SUM(Table1[[#This Row],[com_ghg_inventory]:[com_support_needed_and_received]])))</f>
        <v>63636.36363636364</v>
      </c>
      <c r="AI209" s="4" cm="1">
        <f t="array" ref="AI209">IF(Table1[[#This Row],[com_mitigation]]="",0,IF(Table1[[#This Row],[com_undefined]:[com_undefined]]=1,0,Table1[[#This Row],[o_gef_funding]:[o_gef_funding]]/SUM(Table1[[#This Row],[com_ghg_inventory]:[com_support_needed_and_received]])))</f>
        <v>0</v>
      </c>
      <c r="AJ209" s="4" cm="1">
        <f t="array" ref="AJ209">IF(Table1[[#This Row],[com_climate_change_impacts_and_adaptation]]="",0,IF(Table1[[#This Row],[com_undefined]:[com_undefined]]=1,0,Table1[[#This Row],[o_gef_funding]:[o_gef_funding]]/SUM(Table1[[#This Row],[com_ghg_inventory]:[com_support_needed_and_received]])))</f>
        <v>0</v>
      </c>
      <c r="AK209" s="4" cm="1">
        <f t="array" ref="AK209">IF(Table1[[#This Row],[com_support_needed_and_received]]="",0,IF(Table1[[#This Row],[com_undefined]:[com_undefined]]=1,0,Table1[[#This Row],[o_gef_funding]:[o_gef_funding]]/SUM(Table1[[#This Row],[com_ghg_inventory]:[com_support_needed_and_received]])))</f>
        <v>0</v>
      </c>
      <c r="AL209" s="4">
        <f>IF(Table1[[#This Row],[com_undefined]]=1,Table1[[#This Row],[o_gef_funding]],0)</f>
        <v>0</v>
      </c>
      <c r="AM209" s="4" cm="1">
        <f t="array" ref="AM209">IF(Table1[[#This Row],[com_ghg_inventory]]="",0,IF(Table1[[#This Row],[com_undefined]:[com_undefined]]=1,0,Table1[[#This Row],[o_co_financing]:[o_co_financing]]/SUM(Table1[[#This Row],[com_ghg_inventory]:[com_support_needed_and_received]])))</f>
        <v>45454.545454545456</v>
      </c>
      <c r="AN209" s="4" cm="1">
        <f t="array" ref="AN209">IF(Table1[[#This Row],[com_mitigation]]="",0,IF(Table1[[#This Row],[com_undefined]:[com_undefined]]=1,0,Table1[[#This Row],[o_co_financing]:[o_co_financing]]/SUM(Table1[[#This Row],[com_ghg_inventory]:[com_support_needed_and_received]])))</f>
        <v>0</v>
      </c>
      <c r="AO209" s="4" cm="1">
        <f t="array" ref="AO209">IF(Table1[[#This Row],[com_climate_change_impacts_and_adaptation]]="",0,IF(Table1[[#This Row],[com_undefined]:[com_undefined]]=1,0,Table1[[#This Row],[o_co_financing]:[o_co_financing]]/SUM(Table1[[#This Row],[com_ghg_inventory]:[com_support_needed_and_received]])))</f>
        <v>0</v>
      </c>
      <c r="AP209" s="4" cm="1">
        <f t="array" ref="AP209">IF(Table1[[#This Row],[com_support_needed_and_received]]="",0,IF(Table1[[#This Row],[com_undefined]:[com_undefined]]=1,0,Table1[[#This Row],[o_co_financing]:[o_co_financing]]/SUM(Table1[[#This Row],[com_ghg_inventory]:[com_support_needed_and_received]])))</f>
        <v>0</v>
      </c>
      <c r="AQ209" s="4">
        <f>IF(Table1[[#This Row],[com_undefined]]=1,Table1[[#This Row],[o_co_financing]],0)</f>
        <v>0</v>
      </c>
      <c r="AR209" s="4" t="str">
        <f>IF(Table1[[#This Row],[o_gef_funding]]=SUM(Table1[[#This Row],[ghg_inventory_gef]:[undefined_gef]]),"Good", "Problem")</f>
        <v>Good</v>
      </c>
      <c r="AS209" s="4" t="str">
        <f>IF(Table1[[#This Row],[o_co_financing]]=SUM(Table1[[#This Row],[ghg_inventory_co_finance]:[undefined_co_finance]]),"Good", "Problem")</f>
        <v>Good</v>
      </c>
    </row>
    <row r="210" spans="1:45">
      <c r="A210" s="11">
        <v>23</v>
      </c>
      <c r="B210" s="4" t="s">
        <v>49</v>
      </c>
      <c r="C210" s="4" t="str">
        <f>VLOOKUP(Table1[[#This Row],[pif_id]], Table7[#All],2,FALSE)</f>
        <v>America</v>
      </c>
      <c r="D210" s="4" t="str">
        <f>VLOOKUP(Table1[[#This Row],[pif_id]], Table7[#All],3,FALSE)</f>
        <v>UNDP</v>
      </c>
      <c r="E210" s="4" t="str">
        <f>VLOOKUP(Table1[[#This Row],[pif_id]], Table7[#All],4,FALSE)</f>
        <v>2017</v>
      </c>
      <c r="F210" s="4" t="e">
        <f>VLOOKUP(Table1[[#This Row],[pif_id]], Table7[#All],5,FALSE)</f>
        <v>#REF!</v>
      </c>
      <c r="G210">
        <v>51</v>
      </c>
      <c r="H210" t="s">
        <v>394</v>
      </c>
      <c r="M210">
        <f>IF(SUM(Table1[[#This Row],[c_ghg_inventory]:[c_support_needed_and_received]])=0,1,"")</f>
        <v>1</v>
      </c>
      <c r="N210" s="6">
        <v>700000</v>
      </c>
      <c r="O210" s="6">
        <v>500000</v>
      </c>
      <c r="P210" s="6">
        <f>N210/SUM(Table1[[#This Row],[c_ghg_inventory]:[c_undefined]])</f>
        <v>700000</v>
      </c>
      <c r="Q210" s="6">
        <f>O210/SUM(Table1[[#This Row],[c_ghg_inventory]:[c_undefined]])</f>
        <v>500000</v>
      </c>
      <c r="R210">
        <v>207</v>
      </c>
      <c r="S210" s="4" t="s">
        <v>404</v>
      </c>
      <c r="T210" s="4">
        <v>1</v>
      </c>
      <c r="U210" s="4"/>
      <c r="V210" s="4"/>
      <c r="W210" s="4"/>
      <c r="X210" s="4" t="str">
        <f>IF(SUM(Table1[[#This Row],[o_ghg_inventory ]:[o_support_needed_and_received]])=0,1,"")</f>
        <v/>
      </c>
      <c r="Y210" s="5">
        <v>63636.36363636364</v>
      </c>
      <c r="Z210" s="5">
        <v>45454.545454545456</v>
      </c>
      <c r="AA210" s="5">
        <f>Table1[[#This Row],[o_gef_funding]]/SUM(Table1[[#This Row],[o_ghg_inventory ]:[o_undefined]])</f>
        <v>63636.36363636364</v>
      </c>
      <c r="AB210" s="5">
        <f>Table1[[#This Row],[o_co_financing]]/SUM(Table1[[#This Row],[o_ghg_inventory ]:[o_undefined]])</f>
        <v>45454.545454545456</v>
      </c>
      <c r="AC210" s="4" cm="1">
        <f t="array" ref="AC210">IF(Table1[[#This Row],[o_ghg_inventory ]]="",IF(AND(Table1[[#This Row],[o_undefined]:[o_undefined]]=1,Table1[[#This Row],[c_ghg_inventory]]=1),1,""),1)</f>
        <v>1</v>
      </c>
      <c r="AD210" s="4" t="str" cm="1">
        <f t="array" ref="AD210">IF(Table1[[#This Row],[o_mitigation ]]="",IF(AND(Table1[[#This Row],[o_undefined]:[o_undefined]]=1,Table1[[#This Row],[c_mitigation]]=1),1,""),1)</f>
        <v/>
      </c>
      <c r="AE210" s="4" t="str" cm="1">
        <f t="array" ref="AE210">IF(Table1[[#This Row],[o_climate_change_impacts_and_adaptation ]]="",IF(AND(Table1[[#This Row],[o_undefined]:[o_undefined]]=1,Table1[[#This Row],[c_climate_change_impacts_and_adaptation]]=1),1,""),1)</f>
        <v/>
      </c>
      <c r="AF210" s="4" t="str" cm="1">
        <f t="array" ref="AF210">IF(Table1[[#This Row],[o_support_needed_and_received]]="",IF(AND(Table1[[#This Row],[o_undefined]:[o_undefined]]=1,Table1[[#This Row],[c_support_needed_and_received]]=1),1,""),1)</f>
        <v/>
      </c>
      <c r="AG210" s="4" t="str">
        <f>IF(SUM(Table1[[#This Row],[com_ghg_inventory]:[com_support_needed_and_received]])=0,1,"")</f>
        <v/>
      </c>
      <c r="AH210" s="4" cm="1">
        <f t="array" ref="AH210">IF(Table1[[#This Row],[com_ghg_inventory]]="",0,IF(Table1[[#This Row],[com_undefined]:[com_undefined]]=1,0,Table1[[#This Row],[o_gef_funding]:[o_gef_funding]]/SUM(Table1[[#This Row],[com_ghg_inventory]:[com_support_needed_and_received]])))</f>
        <v>63636.36363636364</v>
      </c>
      <c r="AI210" s="4" cm="1">
        <f t="array" ref="AI210">IF(Table1[[#This Row],[com_mitigation]]="",0,IF(Table1[[#This Row],[com_undefined]:[com_undefined]]=1,0,Table1[[#This Row],[o_gef_funding]:[o_gef_funding]]/SUM(Table1[[#This Row],[com_ghg_inventory]:[com_support_needed_and_received]])))</f>
        <v>0</v>
      </c>
      <c r="AJ210" s="4" cm="1">
        <f t="array" ref="AJ210">IF(Table1[[#This Row],[com_climate_change_impacts_and_adaptation]]="",0,IF(Table1[[#This Row],[com_undefined]:[com_undefined]]=1,0,Table1[[#This Row],[o_gef_funding]:[o_gef_funding]]/SUM(Table1[[#This Row],[com_ghg_inventory]:[com_support_needed_and_received]])))</f>
        <v>0</v>
      </c>
      <c r="AK210" s="4" cm="1">
        <f t="array" ref="AK210">IF(Table1[[#This Row],[com_support_needed_and_received]]="",0,IF(Table1[[#This Row],[com_undefined]:[com_undefined]]=1,0,Table1[[#This Row],[o_gef_funding]:[o_gef_funding]]/SUM(Table1[[#This Row],[com_ghg_inventory]:[com_support_needed_and_received]])))</f>
        <v>0</v>
      </c>
      <c r="AL210" s="4">
        <f>IF(Table1[[#This Row],[com_undefined]]=1,Table1[[#This Row],[o_gef_funding]],0)</f>
        <v>0</v>
      </c>
      <c r="AM210" s="4" cm="1">
        <f t="array" ref="AM210">IF(Table1[[#This Row],[com_ghg_inventory]]="",0,IF(Table1[[#This Row],[com_undefined]:[com_undefined]]=1,0,Table1[[#This Row],[o_co_financing]:[o_co_financing]]/SUM(Table1[[#This Row],[com_ghg_inventory]:[com_support_needed_and_received]])))</f>
        <v>45454.545454545456</v>
      </c>
      <c r="AN210" s="4" cm="1">
        <f t="array" ref="AN210">IF(Table1[[#This Row],[com_mitigation]]="",0,IF(Table1[[#This Row],[com_undefined]:[com_undefined]]=1,0,Table1[[#This Row],[o_co_financing]:[o_co_financing]]/SUM(Table1[[#This Row],[com_ghg_inventory]:[com_support_needed_and_received]])))</f>
        <v>0</v>
      </c>
      <c r="AO210" s="4" cm="1">
        <f t="array" ref="AO210">IF(Table1[[#This Row],[com_climate_change_impacts_and_adaptation]]="",0,IF(Table1[[#This Row],[com_undefined]:[com_undefined]]=1,0,Table1[[#This Row],[o_co_financing]:[o_co_financing]]/SUM(Table1[[#This Row],[com_ghg_inventory]:[com_support_needed_and_received]])))</f>
        <v>0</v>
      </c>
      <c r="AP210" s="4" cm="1">
        <f t="array" ref="AP210">IF(Table1[[#This Row],[com_support_needed_and_received]]="",0,IF(Table1[[#This Row],[com_undefined]:[com_undefined]]=1,0,Table1[[#This Row],[o_co_financing]:[o_co_financing]]/SUM(Table1[[#This Row],[com_ghg_inventory]:[com_support_needed_and_received]])))</f>
        <v>0</v>
      </c>
      <c r="AQ210" s="4">
        <f>IF(Table1[[#This Row],[com_undefined]]=1,Table1[[#This Row],[o_co_financing]],0)</f>
        <v>0</v>
      </c>
      <c r="AR210" s="4" t="str">
        <f>IF(Table1[[#This Row],[o_gef_funding]]=SUM(Table1[[#This Row],[ghg_inventory_gef]:[undefined_gef]]),"Good", "Problem")</f>
        <v>Good</v>
      </c>
      <c r="AS210" s="4" t="str">
        <f>IF(Table1[[#This Row],[o_co_financing]]=SUM(Table1[[#This Row],[ghg_inventory_co_finance]:[undefined_co_finance]]),"Good", "Problem")</f>
        <v>Good</v>
      </c>
    </row>
    <row r="211" spans="1:45">
      <c r="A211" s="11">
        <v>23</v>
      </c>
      <c r="B211" s="4" t="s">
        <v>49</v>
      </c>
      <c r="C211" s="4" t="str">
        <f>VLOOKUP(Table1[[#This Row],[pif_id]], Table7[#All],2,FALSE)</f>
        <v>America</v>
      </c>
      <c r="D211" s="4" t="str">
        <f>VLOOKUP(Table1[[#This Row],[pif_id]], Table7[#All],3,FALSE)</f>
        <v>UNDP</v>
      </c>
      <c r="E211" s="4" t="str">
        <f>VLOOKUP(Table1[[#This Row],[pif_id]], Table7[#All],4,FALSE)</f>
        <v>2017</v>
      </c>
      <c r="F211" s="4" t="e">
        <f>VLOOKUP(Table1[[#This Row],[pif_id]], Table7[#All],5,FALSE)</f>
        <v>#REF!</v>
      </c>
      <c r="G211">
        <v>51</v>
      </c>
      <c r="H211" t="s">
        <v>394</v>
      </c>
      <c r="M211">
        <f>IF(SUM(Table1[[#This Row],[c_ghg_inventory]:[c_support_needed_and_received]])=0,1,"")</f>
        <v>1</v>
      </c>
      <c r="N211" s="6">
        <v>700000</v>
      </c>
      <c r="O211" s="6">
        <v>500000</v>
      </c>
      <c r="P211" s="6">
        <f>N211/SUM(Table1[[#This Row],[c_ghg_inventory]:[c_undefined]])</f>
        <v>700000</v>
      </c>
      <c r="Q211" s="6">
        <f>O211/SUM(Table1[[#This Row],[c_ghg_inventory]:[c_undefined]])</f>
        <v>500000</v>
      </c>
      <c r="R211">
        <v>208</v>
      </c>
      <c r="S211" s="4" t="s">
        <v>405</v>
      </c>
      <c r="T211" s="4">
        <v>1</v>
      </c>
      <c r="U211" s="4">
        <v>1</v>
      </c>
      <c r="V211" s="4"/>
      <c r="W211" s="4"/>
      <c r="X211" s="4" t="str">
        <f>IF(SUM(Table1[[#This Row],[o_ghg_inventory ]:[o_support_needed_and_received]])=0,1,"")</f>
        <v/>
      </c>
      <c r="Y211" s="5">
        <v>63636.36363636364</v>
      </c>
      <c r="Z211" s="5">
        <v>45454.545454545456</v>
      </c>
      <c r="AA211" s="5">
        <f>Table1[[#This Row],[o_gef_funding]]/SUM(Table1[[#This Row],[o_ghg_inventory ]:[o_undefined]])</f>
        <v>31818.18181818182</v>
      </c>
      <c r="AB211" s="5">
        <f>Table1[[#This Row],[o_co_financing]]/SUM(Table1[[#This Row],[o_ghg_inventory ]:[o_undefined]])</f>
        <v>22727.272727272728</v>
      </c>
      <c r="AC211" s="4" cm="1">
        <f t="array" ref="AC211">IF(Table1[[#This Row],[o_ghg_inventory ]]="",IF(AND(Table1[[#This Row],[o_undefined]:[o_undefined]]=1,Table1[[#This Row],[c_ghg_inventory]]=1),1,""),1)</f>
        <v>1</v>
      </c>
      <c r="AD211" s="4" cm="1">
        <f t="array" ref="AD211">IF(Table1[[#This Row],[o_mitigation ]]="",IF(AND(Table1[[#This Row],[o_undefined]:[o_undefined]]=1,Table1[[#This Row],[c_mitigation]]=1),1,""),1)</f>
        <v>1</v>
      </c>
      <c r="AE211" s="4" t="str" cm="1">
        <f t="array" ref="AE211">IF(Table1[[#This Row],[o_climate_change_impacts_and_adaptation ]]="",IF(AND(Table1[[#This Row],[o_undefined]:[o_undefined]]=1,Table1[[#This Row],[c_climate_change_impacts_and_adaptation]]=1),1,""),1)</f>
        <v/>
      </c>
      <c r="AF211" s="4" t="str" cm="1">
        <f t="array" ref="AF211">IF(Table1[[#This Row],[o_support_needed_and_received]]="",IF(AND(Table1[[#This Row],[o_undefined]:[o_undefined]]=1,Table1[[#This Row],[c_support_needed_and_received]]=1),1,""),1)</f>
        <v/>
      </c>
      <c r="AG211" s="4" t="str">
        <f>IF(SUM(Table1[[#This Row],[com_ghg_inventory]:[com_support_needed_and_received]])=0,1,"")</f>
        <v/>
      </c>
      <c r="AH211" s="4" cm="1">
        <f t="array" ref="AH211">IF(Table1[[#This Row],[com_ghg_inventory]]="",0,IF(Table1[[#This Row],[com_undefined]:[com_undefined]]=1,0,Table1[[#This Row],[o_gef_funding]:[o_gef_funding]]/SUM(Table1[[#This Row],[com_ghg_inventory]:[com_support_needed_and_received]])))</f>
        <v>31818.18181818182</v>
      </c>
      <c r="AI211" s="4" cm="1">
        <f t="array" ref="AI211">IF(Table1[[#This Row],[com_mitigation]]="",0,IF(Table1[[#This Row],[com_undefined]:[com_undefined]]=1,0,Table1[[#This Row],[o_gef_funding]:[o_gef_funding]]/SUM(Table1[[#This Row],[com_ghg_inventory]:[com_support_needed_and_received]])))</f>
        <v>31818.18181818182</v>
      </c>
      <c r="AJ211" s="4" cm="1">
        <f t="array" ref="AJ211">IF(Table1[[#This Row],[com_climate_change_impacts_and_adaptation]]="",0,IF(Table1[[#This Row],[com_undefined]:[com_undefined]]=1,0,Table1[[#This Row],[o_gef_funding]:[o_gef_funding]]/SUM(Table1[[#This Row],[com_ghg_inventory]:[com_support_needed_and_received]])))</f>
        <v>0</v>
      </c>
      <c r="AK211" s="4" cm="1">
        <f t="array" ref="AK211">IF(Table1[[#This Row],[com_support_needed_and_received]]="",0,IF(Table1[[#This Row],[com_undefined]:[com_undefined]]=1,0,Table1[[#This Row],[o_gef_funding]:[o_gef_funding]]/SUM(Table1[[#This Row],[com_ghg_inventory]:[com_support_needed_and_received]])))</f>
        <v>0</v>
      </c>
      <c r="AL211" s="4">
        <f>IF(Table1[[#This Row],[com_undefined]]=1,Table1[[#This Row],[o_gef_funding]],0)</f>
        <v>0</v>
      </c>
      <c r="AM211" s="4" cm="1">
        <f t="array" ref="AM211">IF(Table1[[#This Row],[com_ghg_inventory]]="",0,IF(Table1[[#This Row],[com_undefined]:[com_undefined]]=1,0,Table1[[#This Row],[o_co_financing]:[o_co_financing]]/SUM(Table1[[#This Row],[com_ghg_inventory]:[com_support_needed_and_received]])))</f>
        <v>22727.272727272728</v>
      </c>
      <c r="AN211" s="4" cm="1">
        <f t="array" ref="AN211">IF(Table1[[#This Row],[com_mitigation]]="",0,IF(Table1[[#This Row],[com_undefined]:[com_undefined]]=1,0,Table1[[#This Row],[o_co_financing]:[o_co_financing]]/SUM(Table1[[#This Row],[com_ghg_inventory]:[com_support_needed_and_received]])))</f>
        <v>22727.272727272728</v>
      </c>
      <c r="AO211" s="4" cm="1">
        <f t="array" ref="AO211">IF(Table1[[#This Row],[com_climate_change_impacts_and_adaptation]]="",0,IF(Table1[[#This Row],[com_undefined]:[com_undefined]]=1,0,Table1[[#This Row],[o_co_financing]:[o_co_financing]]/SUM(Table1[[#This Row],[com_ghg_inventory]:[com_support_needed_and_received]])))</f>
        <v>0</v>
      </c>
      <c r="AP211" s="4" cm="1">
        <f t="array" ref="AP211">IF(Table1[[#This Row],[com_support_needed_and_received]]="",0,IF(Table1[[#This Row],[com_undefined]:[com_undefined]]=1,0,Table1[[#This Row],[o_co_financing]:[o_co_financing]]/SUM(Table1[[#This Row],[com_ghg_inventory]:[com_support_needed_and_received]])))</f>
        <v>0</v>
      </c>
      <c r="AQ211" s="4">
        <f>IF(Table1[[#This Row],[com_undefined]]=1,Table1[[#This Row],[o_co_financing]],0)</f>
        <v>0</v>
      </c>
      <c r="AR211" s="4" t="str">
        <f>IF(Table1[[#This Row],[o_gef_funding]]=SUM(Table1[[#This Row],[ghg_inventory_gef]:[undefined_gef]]),"Good", "Problem")</f>
        <v>Good</v>
      </c>
      <c r="AS211" s="4" t="str">
        <f>IF(Table1[[#This Row],[o_co_financing]]=SUM(Table1[[#This Row],[ghg_inventory_co_finance]:[undefined_co_finance]]),"Good", "Problem")</f>
        <v>Good</v>
      </c>
    </row>
    <row r="212" spans="1:45">
      <c r="A212" s="11">
        <v>24</v>
      </c>
      <c r="B212" t="s">
        <v>23</v>
      </c>
      <c r="C212" t="str">
        <f>VLOOKUP(Table1[[#This Row],[pif_id]], Table7[#All],2,FALSE)</f>
        <v>Global</v>
      </c>
      <c r="D212" t="str">
        <f>VLOOKUP(Table1[[#This Row],[pif_id]], Table7[#All],3,FALSE)</f>
        <v>UNEP</v>
      </c>
      <c r="E212" t="str">
        <f>VLOOKUP(Table1[[#This Row],[pif_id]], Table7[#All],4,FALSE)</f>
        <v>2018</v>
      </c>
      <c r="F212" t="e">
        <f>VLOOKUP(Table1[[#This Row],[pif_id]], Table7[#All],5,FALSE)</f>
        <v>#REF!</v>
      </c>
      <c r="G212">
        <v>52</v>
      </c>
      <c r="H212" t="s">
        <v>406</v>
      </c>
      <c r="M212">
        <f>IF(SUM(Table1[[#This Row],[c_ghg_inventory]:[c_support_needed_and_received]])=0,1,"")</f>
        <v>1</v>
      </c>
      <c r="N212" s="6">
        <v>909091</v>
      </c>
      <c r="O212" s="6">
        <v>400000</v>
      </c>
      <c r="P212" s="6">
        <f>N212/SUM(Table1[[#This Row],[c_ghg_inventory]:[c_undefined]])</f>
        <v>909091</v>
      </c>
      <c r="Q212" s="6">
        <f>O212/SUM(Table1[[#This Row],[c_ghg_inventory]:[c_undefined]])</f>
        <v>400000</v>
      </c>
      <c r="R212">
        <v>209</v>
      </c>
      <c r="S212" s="9" t="s">
        <v>407</v>
      </c>
      <c r="X212" s="4">
        <f>IF(SUM(Table1[[#This Row],[o_ghg_inventory ]:[o_support_needed_and_received]])=0,1,"")</f>
        <v>1</v>
      </c>
      <c r="Y212" s="10">
        <v>303030.33333333331</v>
      </c>
      <c r="Z212" s="10">
        <v>133333.33333333334</v>
      </c>
      <c r="AA212" s="5">
        <f>Table1[[#This Row],[o_gef_funding]]/SUM(Table1[[#This Row],[o_ghg_inventory ]:[o_undefined]])</f>
        <v>303030.33333333331</v>
      </c>
      <c r="AB212" s="5">
        <f>Table1[[#This Row],[o_co_financing]]/SUM(Table1[[#This Row],[o_ghg_inventory ]:[o_undefined]])</f>
        <v>133333.33333333334</v>
      </c>
      <c r="AC212" s="4" t="str" cm="1">
        <f t="array" ref="AC212">IF(Table1[[#This Row],[o_ghg_inventory ]]="",IF(AND(Table1[[#This Row],[o_undefined]:[o_undefined]]=1,Table1[[#This Row],[c_ghg_inventory]]=1),1,""),1)</f>
        <v/>
      </c>
      <c r="AD212" s="4" t="str" cm="1">
        <f t="array" ref="AD212">IF(Table1[[#This Row],[o_mitigation ]]="",IF(AND(Table1[[#This Row],[o_undefined]:[o_undefined]]=1,Table1[[#This Row],[c_mitigation]]=1),1,""),1)</f>
        <v/>
      </c>
      <c r="AE212" s="4" t="str" cm="1">
        <f t="array" ref="AE212">IF(Table1[[#This Row],[o_climate_change_impacts_and_adaptation ]]="",IF(AND(Table1[[#This Row],[o_undefined]:[o_undefined]]=1,Table1[[#This Row],[c_climate_change_impacts_and_adaptation]]=1),1,""),1)</f>
        <v/>
      </c>
      <c r="AF212" s="4" t="str" cm="1">
        <f t="array" ref="AF212">IF(Table1[[#This Row],[o_support_needed_and_received]]="",IF(AND(Table1[[#This Row],[o_undefined]:[o_undefined]]=1,Table1[[#This Row],[c_support_needed_and_received]]=1),1,""),1)</f>
        <v/>
      </c>
      <c r="AG212" s="4">
        <f>IF(SUM(Table1[[#This Row],[com_ghg_inventory]:[com_support_needed_and_received]])=0,1,"")</f>
        <v>1</v>
      </c>
      <c r="AH212" s="4" cm="1">
        <f t="array" ref="AH212">IF(Table1[[#This Row],[com_ghg_inventory]]="",0,IF(Table1[[#This Row],[com_undefined]:[com_undefined]]=1,0,Table1[[#This Row],[o_gef_funding]:[o_gef_funding]]/SUM(Table1[[#This Row],[com_ghg_inventory]:[com_support_needed_and_received]])))</f>
        <v>0</v>
      </c>
      <c r="AI212" s="4" cm="1">
        <f t="array" ref="AI212">IF(Table1[[#This Row],[com_mitigation]]="",0,IF(Table1[[#This Row],[com_undefined]:[com_undefined]]=1,0,Table1[[#This Row],[o_gef_funding]:[o_gef_funding]]/SUM(Table1[[#This Row],[com_ghg_inventory]:[com_support_needed_and_received]])))</f>
        <v>0</v>
      </c>
      <c r="AJ212" s="4" cm="1">
        <f t="array" ref="AJ212">IF(Table1[[#This Row],[com_climate_change_impacts_and_adaptation]]="",0,IF(Table1[[#This Row],[com_undefined]:[com_undefined]]=1,0,Table1[[#This Row],[o_gef_funding]:[o_gef_funding]]/SUM(Table1[[#This Row],[com_ghg_inventory]:[com_support_needed_and_received]])))</f>
        <v>0</v>
      </c>
      <c r="AK212" s="4" cm="1">
        <f t="array" ref="AK212">IF(Table1[[#This Row],[com_support_needed_and_received]]="",0,IF(Table1[[#This Row],[com_undefined]:[com_undefined]]=1,0,Table1[[#This Row],[o_gef_funding]:[o_gef_funding]]/SUM(Table1[[#This Row],[com_ghg_inventory]:[com_support_needed_and_received]])))</f>
        <v>0</v>
      </c>
      <c r="AL212" s="4">
        <f>IF(Table1[[#This Row],[com_undefined]]=1,Table1[[#This Row],[o_gef_funding]],0)</f>
        <v>303030.33333333331</v>
      </c>
      <c r="AM212" s="4" cm="1">
        <f t="array" ref="AM212">IF(Table1[[#This Row],[com_ghg_inventory]]="",0,IF(Table1[[#This Row],[com_undefined]:[com_undefined]]=1,0,Table1[[#This Row],[o_co_financing]:[o_co_financing]]/SUM(Table1[[#This Row],[com_ghg_inventory]:[com_support_needed_and_received]])))</f>
        <v>0</v>
      </c>
      <c r="AN212" s="4" cm="1">
        <f t="array" ref="AN212">IF(Table1[[#This Row],[com_mitigation]]="",0,IF(Table1[[#This Row],[com_undefined]:[com_undefined]]=1,0,Table1[[#This Row],[o_co_financing]:[o_co_financing]]/SUM(Table1[[#This Row],[com_ghg_inventory]:[com_support_needed_and_received]])))</f>
        <v>0</v>
      </c>
      <c r="AO212" s="4" cm="1">
        <f t="array" ref="AO212">IF(Table1[[#This Row],[com_climate_change_impacts_and_adaptation]]="",0,IF(Table1[[#This Row],[com_undefined]:[com_undefined]]=1,0,Table1[[#This Row],[o_co_financing]:[o_co_financing]]/SUM(Table1[[#This Row],[com_ghg_inventory]:[com_support_needed_and_received]])))</f>
        <v>0</v>
      </c>
      <c r="AP212" s="4" cm="1">
        <f t="array" ref="AP212">IF(Table1[[#This Row],[com_support_needed_and_received]]="",0,IF(Table1[[#This Row],[com_undefined]:[com_undefined]]=1,0,Table1[[#This Row],[o_co_financing]:[o_co_financing]]/SUM(Table1[[#This Row],[com_ghg_inventory]:[com_support_needed_and_received]])))</f>
        <v>0</v>
      </c>
      <c r="AQ212" s="4">
        <f>IF(Table1[[#This Row],[com_undefined]]=1,Table1[[#This Row],[o_co_financing]],0)</f>
        <v>133333.33333333334</v>
      </c>
      <c r="AR212" s="4" t="str">
        <f>IF(Table1[[#This Row],[o_gef_funding]]=SUM(Table1[[#This Row],[ghg_inventory_gef]:[undefined_gef]]),"Good", "Problem")</f>
        <v>Good</v>
      </c>
      <c r="AS212" s="4" t="str">
        <f>IF(Table1[[#This Row],[o_co_financing]]=SUM(Table1[[#This Row],[ghg_inventory_co_finance]:[undefined_co_finance]]),"Good", "Problem")</f>
        <v>Good</v>
      </c>
    </row>
    <row r="213" spans="1:45">
      <c r="A213" s="11">
        <v>24</v>
      </c>
      <c r="B213" t="s">
        <v>23</v>
      </c>
      <c r="C213" t="str">
        <f>VLOOKUP(Table1[[#This Row],[pif_id]], Table7[#All],2,FALSE)</f>
        <v>Global</v>
      </c>
      <c r="D213" t="str">
        <f>VLOOKUP(Table1[[#This Row],[pif_id]], Table7[#All],3,FALSE)</f>
        <v>UNEP</v>
      </c>
      <c r="E213" t="str">
        <f>VLOOKUP(Table1[[#This Row],[pif_id]], Table7[#All],4,FALSE)</f>
        <v>2018</v>
      </c>
      <c r="F213" t="e">
        <f>VLOOKUP(Table1[[#This Row],[pif_id]], Table7[#All],5,FALSE)</f>
        <v>#REF!</v>
      </c>
      <c r="G213">
        <v>52</v>
      </c>
      <c r="H213" t="s">
        <v>408</v>
      </c>
      <c r="M213">
        <f>IF(SUM(Table1[[#This Row],[c_ghg_inventory]:[c_support_needed_and_received]])=0,1,"")</f>
        <v>1</v>
      </c>
      <c r="N213" s="6">
        <v>909091</v>
      </c>
      <c r="O213" s="6">
        <v>400000</v>
      </c>
      <c r="P213" s="6">
        <f>N213/SUM(Table1[[#This Row],[c_ghg_inventory]:[c_undefined]])</f>
        <v>909091</v>
      </c>
      <c r="Q213" s="6">
        <f>O213/SUM(Table1[[#This Row],[c_ghg_inventory]:[c_undefined]])</f>
        <v>400000</v>
      </c>
      <c r="R213">
        <v>210</v>
      </c>
      <c r="S213" s="9" t="s">
        <v>409</v>
      </c>
      <c r="X213" s="4">
        <f>IF(SUM(Table1[[#This Row],[o_ghg_inventory ]:[o_support_needed_and_received]])=0,1,"")</f>
        <v>1</v>
      </c>
      <c r="Y213" s="10">
        <v>303030.33333333331</v>
      </c>
      <c r="Z213" s="10">
        <v>133333.33333333334</v>
      </c>
      <c r="AA213" s="5">
        <f>Table1[[#This Row],[o_gef_funding]]/SUM(Table1[[#This Row],[o_ghg_inventory ]:[o_undefined]])</f>
        <v>303030.33333333331</v>
      </c>
      <c r="AB213" s="5">
        <f>Table1[[#This Row],[o_co_financing]]/SUM(Table1[[#This Row],[o_ghg_inventory ]:[o_undefined]])</f>
        <v>133333.33333333334</v>
      </c>
      <c r="AC213" s="4" t="str" cm="1">
        <f t="array" ref="AC213">IF(Table1[[#This Row],[o_ghg_inventory ]]="",IF(AND(Table1[[#This Row],[o_undefined]:[o_undefined]]=1,Table1[[#This Row],[c_ghg_inventory]]=1),1,""),1)</f>
        <v/>
      </c>
      <c r="AD213" s="4" t="str" cm="1">
        <f t="array" ref="AD213">IF(Table1[[#This Row],[o_mitigation ]]="",IF(AND(Table1[[#This Row],[o_undefined]:[o_undefined]]=1,Table1[[#This Row],[c_mitigation]]=1),1,""),1)</f>
        <v/>
      </c>
      <c r="AE213" s="4" t="str" cm="1">
        <f t="array" ref="AE213">IF(Table1[[#This Row],[o_climate_change_impacts_and_adaptation ]]="",IF(AND(Table1[[#This Row],[o_undefined]:[o_undefined]]=1,Table1[[#This Row],[c_climate_change_impacts_and_adaptation]]=1),1,""),1)</f>
        <v/>
      </c>
      <c r="AF213" s="4" t="str" cm="1">
        <f t="array" ref="AF213">IF(Table1[[#This Row],[o_support_needed_and_received]]="",IF(AND(Table1[[#This Row],[o_undefined]:[o_undefined]]=1,Table1[[#This Row],[c_support_needed_and_received]]=1),1,""),1)</f>
        <v/>
      </c>
      <c r="AG213" s="4">
        <f>IF(SUM(Table1[[#This Row],[com_ghg_inventory]:[com_support_needed_and_received]])=0,1,"")</f>
        <v>1</v>
      </c>
      <c r="AH213" s="4" cm="1">
        <f t="array" ref="AH213">IF(Table1[[#This Row],[com_ghg_inventory]]="",0,IF(Table1[[#This Row],[com_undefined]:[com_undefined]]=1,0,Table1[[#This Row],[o_gef_funding]:[o_gef_funding]]/SUM(Table1[[#This Row],[com_ghg_inventory]:[com_support_needed_and_received]])))</f>
        <v>0</v>
      </c>
      <c r="AI213" s="4" cm="1">
        <f t="array" ref="AI213">IF(Table1[[#This Row],[com_mitigation]]="",0,IF(Table1[[#This Row],[com_undefined]:[com_undefined]]=1,0,Table1[[#This Row],[o_gef_funding]:[o_gef_funding]]/SUM(Table1[[#This Row],[com_ghg_inventory]:[com_support_needed_and_received]])))</f>
        <v>0</v>
      </c>
      <c r="AJ213" s="4" cm="1">
        <f t="array" ref="AJ213">IF(Table1[[#This Row],[com_climate_change_impacts_and_adaptation]]="",0,IF(Table1[[#This Row],[com_undefined]:[com_undefined]]=1,0,Table1[[#This Row],[o_gef_funding]:[o_gef_funding]]/SUM(Table1[[#This Row],[com_ghg_inventory]:[com_support_needed_and_received]])))</f>
        <v>0</v>
      </c>
      <c r="AK213" s="4" cm="1">
        <f t="array" ref="AK213">IF(Table1[[#This Row],[com_support_needed_and_received]]="",0,IF(Table1[[#This Row],[com_undefined]:[com_undefined]]=1,0,Table1[[#This Row],[o_gef_funding]:[o_gef_funding]]/SUM(Table1[[#This Row],[com_ghg_inventory]:[com_support_needed_and_received]])))</f>
        <v>0</v>
      </c>
      <c r="AL213" s="4">
        <f>IF(Table1[[#This Row],[com_undefined]]=1,Table1[[#This Row],[o_gef_funding]],0)</f>
        <v>303030.33333333331</v>
      </c>
      <c r="AM213" s="4" cm="1">
        <f t="array" ref="AM213">IF(Table1[[#This Row],[com_ghg_inventory]]="",0,IF(Table1[[#This Row],[com_undefined]:[com_undefined]]=1,0,Table1[[#This Row],[o_co_financing]:[o_co_financing]]/SUM(Table1[[#This Row],[com_ghg_inventory]:[com_support_needed_and_received]])))</f>
        <v>0</v>
      </c>
      <c r="AN213" s="4" cm="1">
        <f t="array" ref="AN213">IF(Table1[[#This Row],[com_mitigation]]="",0,IF(Table1[[#This Row],[com_undefined]:[com_undefined]]=1,0,Table1[[#This Row],[o_co_financing]:[o_co_financing]]/SUM(Table1[[#This Row],[com_ghg_inventory]:[com_support_needed_and_received]])))</f>
        <v>0</v>
      </c>
      <c r="AO213" s="4" cm="1">
        <f t="array" ref="AO213">IF(Table1[[#This Row],[com_climate_change_impacts_and_adaptation]]="",0,IF(Table1[[#This Row],[com_undefined]:[com_undefined]]=1,0,Table1[[#This Row],[o_co_financing]:[o_co_financing]]/SUM(Table1[[#This Row],[com_ghg_inventory]:[com_support_needed_and_received]])))</f>
        <v>0</v>
      </c>
      <c r="AP213" s="4" cm="1">
        <f t="array" ref="AP213">IF(Table1[[#This Row],[com_support_needed_and_received]]="",0,IF(Table1[[#This Row],[com_undefined]:[com_undefined]]=1,0,Table1[[#This Row],[o_co_financing]:[o_co_financing]]/SUM(Table1[[#This Row],[com_ghg_inventory]:[com_support_needed_and_received]])))</f>
        <v>0</v>
      </c>
      <c r="AQ213" s="4">
        <f>IF(Table1[[#This Row],[com_undefined]]=1,Table1[[#This Row],[o_co_financing]],0)</f>
        <v>133333.33333333334</v>
      </c>
      <c r="AR213" s="4" t="str">
        <f>IF(Table1[[#This Row],[o_gef_funding]]=SUM(Table1[[#This Row],[ghg_inventory_gef]:[undefined_gef]]),"Good", "Problem")</f>
        <v>Good</v>
      </c>
      <c r="AS213" s="4" t="str">
        <f>IF(Table1[[#This Row],[o_co_financing]]=SUM(Table1[[#This Row],[ghg_inventory_co_finance]:[undefined_co_finance]]),"Good", "Problem")</f>
        <v>Good</v>
      </c>
    </row>
    <row r="214" spans="1:45">
      <c r="A214" s="11">
        <v>24</v>
      </c>
      <c r="B214" t="s">
        <v>23</v>
      </c>
      <c r="C214" t="str">
        <f>VLOOKUP(Table1[[#This Row],[pif_id]], Table7[#All],2,FALSE)</f>
        <v>Global</v>
      </c>
      <c r="D214" t="str">
        <f>VLOOKUP(Table1[[#This Row],[pif_id]], Table7[#All],3,FALSE)</f>
        <v>UNEP</v>
      </c>
      <c r="E214" t="str">
        <f>VLOOKUP(Table1[[#This Row],[pif_id]], Table7[#All],4,FALSE)</f>
        <v>2018</v>
      </c>
      <c r="F214" t="e">
        <f>VLOOKUP(Table1[[#This Row],[pif_id]], Table7[#All],5,FALSE)</f>
        <v>#REF!</v>
      </c>
      <c r="G214">
        <v>52</v>
      </c>
      <c r="H214" t="s">
        <v>410</v>
      </c>
      <c r="M214">
        <f>IF(SUM(Table1[[#This Row],[c_ghg_inventory]:[c_support_needed_and_received]])=0,1,"")</f>
        <v>1</v>
      </c>
      <c r="N214" s="6">
        <v>909091</v>
      </c>
      <c r="O214" s="6">
        <v>400000</v>
      </c>
      <c r="P214" s="6">
        <f>N214/SUM(Table1[[#This Row],[c_ghg_inventory]:[c_undefined]])</f>
        <v>909091</v>
      </c>
      <c r="Q214" s="6">
        <f>O214/SUM(Table1[[#This Row],[c_ghg_inventory]:[c_undefined]])</f>
        <v>400000</v>
      </c>
      <c r="R214">
        <v>211</v>
      </c>
      <c r="S214" s="9" t="s">
        <v>411</v>
      </c>
      <c r="X214" s="4">
        <f>IF(SUM(Table1[[#This Row],[o_ghg_inventory ]:[o_support_needed_and_received]])=0,1,"")</f>
        <v>1</v>
      </c>
      <c r="Y214" s="10">
        <v>303030.33333333331</v>
      </c>
      <c r="Z214" s="10">
        <v>133333.33333333334</v>
      </c>
      <c r="AA214" s="5">
        <f>Table1[[#This Row],[o_gef_funding]]/SUM(Table1[[#This Row],[o_ghg_inventory ]:[o_undefined]])</f>
        <v>303030.33333333331</v>
      </c>
      <c r="AB214" s="5">
        <f>Table1[[#This Row],[o_co_financing]]/SUM(Table1[[#This Row],[o_ghg_inventory ]:[o_undefined]])</f>
        <v>133333.33333333334</v>
      </c>
      <c r="AC214" s="4" t="str" cm="1">
        <f t="array" ref="AC214">IF(Table1[[#This Row],[o_ghg_inventory ]]="",IF(AND(Table1[[#This Row],[o_undefined]:[o_undefined]]=1,Table1[[#This Row],[c_ghg_inventory]]=1),1,""),1)</f>
        <v/>
      </c>
      <c r="AD214" s="4" t="str" cm="1">
        <f t="array" ref="AD214">IF(Table1[[#This Row],[o_mitigation ]]="",IF(AND(Table1[[#This Row],[o_undefined]:[o_undefined]]=1,Table1[[#This Row],[c_mitigation]]=1),1,""),1)</f>
        <v/>
      </c>
      <c r="AE214" s="4" t="str" cm="1">
        <f t="array" ref="AE214">IF(Table1[[#This Row],[o_climate_change_impacts_and_adaptation ]]="",IF(AND(Table1[[#This Row],[o_undefined]:[o_undefined]]=1,Table1[[#This Row],[c_climate_change_impacts_and_adaptation]]=1),1,""),1)</f>
        <v/>
      </c>
      <c r="AF214" s="4" t="str" cm="1">
        <f t="array" ref="AF214">IF(Table1[[#This Row],[o_support_needed_and_received]]="",IF(AND(Table1[[#This Row],[o_undefined]:[o_undefined]]=1,Table1[[#This Row],[c_support_needed_and_received]]=1),1,""),1)</f>
        <v/>
      </c>
      <c r="AG214" s="4">
        <f>IF(SUM(Table1[[#This Row],[com_ghg_inventory]:[com_support_needed_and_received]])=0,1,"")</f>
        <v>1</v>
      </c>
      <c r="AH214" s="4" cm="1">
        <f t="array" ref="AH214">IF(Table1[[#This Row],[com_ghg_inventory]]="",0,IF(Table1[[#This Row],[com_undefined]:[com_undefined]]=1,0,Table1[[#This Row],[o_gef_funding]:[o_gef_funding]]/SUM(Table1[[#This Row],[com_ghg_inventory]:[com_support_needed_and_received]])))</f>
        <v>0</v>
      </c>
      <c r="AI214" s="4" cm="1">
        <f t="array" ref="AI214">IF(Table1[[#This Row],[com_mitigation]]="",0,IF(Table1[[#This Row],[com_undefined]:[com_undefined]]=1,0,Table1[[#This Row],[o_gef_funding]:[o_gef_funding]]/SUM(Table1[[#This Row],[com_ghg_inventory]:[com_support_needed_and_received]])))</f>
        <v>0</v>
      </c>
      <c r="AJ214" s="4" cm="1">
        <f t="array" ref="AJ214">IF(Table1[[#This Row],[com_climate_change_impacts_and_adaptation]]="",0,IF(Table1[[#This Row],[com_undefined]:[com_undefined]]=1,0,Table1[[#This Row],[o_gef_funding]:[o_gef_funding]]/SUM(Table1[[#This Row],[com_ghg_inventory]:[com_support_needed_and_received]])))</f>
        <v>0</v>
      </c>
      <c r="AK214" s="4" cm="1">
        <f t="array" ref="AK214">IF(Table1[[#This Row],[com_support_needed_and_received]]="",0,IF(Table1[[#This Row],[com_undefined]:[com_undefined]]=1,0,Table1[[#This Row],[o_gef_funding]:[o_gef_funding]]/SUM(Table1[[#This Row],[com_ghg_inventory]:[com_support_needed_and_received]])))</f>
        <v>0</v>
      </c>
      <c r="AL214" s="4">
        <f>IF(Table1[[#This Row],[com_undefined]]=1,Table1[[#This Row],[o_gef_funding]],0)</f>
        <v>303030.33333333331</v>
      </c>
      <c r="AM214" s="4" cm="1">
        <f t="array" ref="AM214">IF(Table1[[#This Row],[com_ghg_inventory]]="",0,IF(Table1[[#This Row],[com_undefined]:[com_undefined]]=1,0,Table1[[#This Row],[o_co_financing]:[o_co_financing]]/SUM(Table1[[#This Row],[com_ghg_inventory]:[com_support_needed_and_received]])))</f>
        <v>0</v>
      </c>
      <c r="AN214" s="4" cm="1">
        <f t="array" ref="AN214">IF(Table1[[#This Row],[com_mitigation]]="",0,IF(Table1[[#This Row],[com_undefined]:[com_undefined]]=1,0,Table1[[#This Row],[o_co_financing]:[o_co_financing]]/SUM(Table1[[#This Row],[com_ghg_inventory]:[com_support_needed_and_received]])))</f>
        <v>0</v>
      </c>
      <c r="AO214" s="4" cm="1">
        <f t="array" ref="AO214">IF(Table1[[#This Row],[com_climate_change_impacts_and_adaptation]]="",0,IF(Table1[[#This Row],[com_undefined]:[com_undefined]]=1,0,Table1[[#This Row],[o_co_financing]:[o_co_financing]]/SUM(Table1[[#This Row],[com_ghg_inventory]:[com_support_needed_and_received]])))</f>
        <v>0</v>
      </c>
      <c r="AP214" s="4" cm="1">
        <f t="array" ref="AP214">IF(Table1[[#This Row],[com_support_needed_and_received]]="",0,IF(Table1[[#This Row],[com_undefined]:[com_undefined]]=1,0,Table1[[#This Row],[o_co_financing]:[o_co_financing]]/SUM(Table1[[#This Row],[com_ghg_inventory]:[com_support_needed_and_received]])))</f>
        <v>0</v>
      </c>
      <c r="AQ214" s="4">
        <f>IF(Table1[[#This Row],[com_undefined]]=1,Table1[[#This Row],[o_co_financing]],0)</f>
        <v>133333.33333333334</v>
      </c>
      <c r="AR214" s="4" t="str">
        <f>IF(Table1[[#This Row],[o_gef_funding]]=SUM(Table1[[#This Row],[ghg_inventory_gef]:[undefined_gef]]),"Good", "Problem")</f>
        <v>Good</v>
      </c>
      <c r="AS214" s="4" t="str">
        <f>IF(Table1[[#This Row],[o_co_financing]]=SUM(Table1[[#This Row],[ghg_inventory_co_finance]:[undefined_co_finance]]),"Good", "Problem")</f>
        <v>Good</v>
      </c>
    </row>
    <row r="215" spans="1:45">
      <c r="A215" s="11">
        <v>24</v>
      </c>
      <c r="B215" t="s">
        <v>23</v>
      </c>
      <c r="C215" t="str">
        <f>VLOOKUP(Table1[[#This Row],[pif_id]], Table7[#All],2,FALSE)</f>
        <v>Global</v>
      </c>
      <c r="D215" t="str">
        <f>VLOOKUP(Table1[[#This Row],[pif_id]], Table7[#All],3,FALSE)</f>
        <v>UNEP</v>
      </c>
      <c r="E215" t="str">
        <f>VLOOKUP(Table1[[#This Row],[pif_id]], Table7[#All],4,FALSE)</f>
        <v>2018</v>
      </c>
      <c r="F215" t="e">
        <f>VLOOKUP(Table1[[#This Row],[pif_id]], Table7[#All],5,FALSE)</f>
        <v>#REF!</v>
      </c>
      <c r="G215">
        <v>53</v>
      </c>
      <c r="H215" t="s">
        <v>412</v>
      </c>
      <c r="M215">
        <f>IF(SUM(Table1[[#This Row],[c_ghg_inventory]:[c_support_needed_and_received]])=0,1,"")</f>
        <v>1</v>
      </c>
      <c r="N215" s="6">
        <v>909091</v>
      </c>
      <c r="O215" s="6">
        <v>0</v>
      </c>
      <c r="P215" s="6">
        <f>N215/SUM(Table1[[#This Row],[c_ghg_inventory]:[c_undefined]])</f>
        <v>909091</v>
      </c>
      <c r="Q215" s="6">
        <f>O215/SUM(Table1[[#This Row],[c_ghg_inventory]:[c_undefined]])</f>
        <v>0</v>
      </c>
      <c r="R215">
        <v>212</v>
      </c>
      <c r="S215" s="9" t="s">
        <v>413</v>
      </c>
      <c r="X215" s="4">
        <f>IF(SUM(Table1[[#This Row],[o_ghg_inventory ]:[o_support_needed_and_received]])=0,1,"")</f>
        <v>1</v>
      </c>
      <c r="Y215" s="10">
        <v>227272.75</v>
      </c>
      <c r="Z215" s="10">
        <v>0</v>
      </c>
      <c r="AA215" s="5">
        <f>Table1[[#This Row],[o_gef_funding]]/SUM(Table1[[#This Row],[o_ghg_inventory ]:[o_undefined]])</f>
        <v>227272.75</v>
      </c>
      <c r="AB215" s="5">
        <f>Table1[[#This Row],[o_co_financing]]/SUM(Table1[[#This Row],[o_ghg_inventory ]:[o_undefined]])</f>
        <v>0</v>
      </c>
      <c r="AC215" s="4" t="str" cm="1">
        <f t="array" ref="AC215">IF(Table1[[#This Row],[o_ghg_inventory ]]="",IF(AND(Table1[[#This Row],[o_undefined]:[o_undefined]]=1,Table1[[#This Row],[c_ghg_inventory]]=1),1,""),1)</f>
        <v/>
      </c>
      <c r="AD215" s="4" t="str" cm="1">
        <f t="array" ref="AD215">IF(Table1[[#This Row],[o_mitigation ]]="",IF(AND(Table1[[#This Row],[o_undefined]:[o_undefined]]=1,Table1[[#This Row],[c_mitigation]]=1),1,""),1)</f>
        <v/>
      </c>
      <c r="AE215" s="4" t="str" cm="1">
        <f t="array" ref="AE215">IF(Table1[[#This Row],[o_climate_change_impacts_and_adaptation ]]="",IF(AND(Table1[[#This Row],[o_undefined]:[o_undefined]]=1,Table1[[#This Row],[c_climate_change_impacts_and_adaptation]]=1),1,""),1)</f>
        <v/>
      </c>
      <c r="AF215" s="4" t="str" cm="1">
        <f t="array" ref="AF215">IF(Table1[[#This Row],[o_support_needed_and_received]]="",IF(AND(Table1[[#This Row],[o_undefined]:[o_undefined]]=1,Table1[[#This Row],[c_support_needed_and_received]]=1),1,""),1)</f>
        <v/>
      </c>
      <c r="AG215" s="4">
        <f>IF(SUM(Table1[[#This Row],[com_ghg_inventory]:[com_support_needed_and_received]])=0,1,"")</f>
        <v>1</v>
      </c>
      <c r="AH215" s="4" cm="1">
        <f t="array" ref="AH215">IF(Table1[[#This Row],[com_ghg_inventory]]="",0,IF(Table1[[#This Row],[com_undefined]:[com_undefined]]=1,0,Table1[[#This Row],[o_gef_funding]:[o_gef_funding]]/SUM(Table1[[#This Row],[com_ghg_inventory]:[com_support_needed_and_received]])))</f>
        <v>0</v>
      </c>
      <c r="AI215" s="4" cm="1">
        <f t="array" ref="AI215">IF(Table1[[#This Row],[com_mitigation]]="",0,IF(Table1[[#This Row],[com_undefined]:[com_undefined]]=1,0,Table1[[#This Row],[o_gef_funding]:[o_gef_funding]]/SUM(Table1[[#This Row],[com_ghg_inventory]:[com_support_needed_and_received]])))</f>
        <v>0</v>
      </c>
      <c r="AJ215" s="4" cm="1">
        <f t="array" ref="AJ215">IF(Table1[[#This Row],[com_climate_change_impacts_and_adaptation]]="",0,IF(Table1[[#This Row],[com_undefined]:[com_undefined]]=1,0,Table1[[#This Row],[o_gef_funding]:[o_gef_funding]]/SUM(Table1[[#This Row],[com_ghg_inventory]:[com_support_needed_and_received]])))</f>
        <v>0</v>
      </c>
      <c r="AK215" s="4" cm="1">
        <f t="array" ref="AK215">IF(Table1[[#This Row],[com_support_needed_and_received]]="",0,IF(Table1[[#This Row],[com_undefined]:[com_undefined]]=1,0,Table1[[#This Row],[o_gef_funding]:[o_gef_funding]]/SUM(Table1[[#This Row],[com_ghg_inventory]:[com_support_needed_and_received]])))</f>
        <v>0</v>
      </c>
      <c r="AL215" s="4">
        <f>IF(Table1[[#This Row],[com_undefined]]=1,Table1[[#This Row],[o_gef_funding]],0)</f>
        <v>227272.75</v>
      </c>
      <c r="AM215" s="4" cm="1">
        <f t="array" ref="AM215">IF(Table1[[#This Row],[com_ghg_inventory]]="",0,IF(Table1[[#This Row],[com_undefined]:[com_undefined]]=1,0,Table1[[#This Row],[o_co_financing]:[o_co_financing]]/SUM(Table1[[#This Row],[com_ghg_inventory]:[com_support_needed_and_received]])))</f>
        <v>0</v>
      </c>
      <c r="AN215" s="4" cm="1">
        <f t="array" ref="AN215">IF(Table1[[#This Row],[com_mitigation]]="",0,IF(Table1[[#This Row],[com_undefined]:[com_undefined]]=1,0,Table1[[#This Row],[o_co_financing]:[o_co_financing]]/SUM(Table1[[#This Row],[com_ghg_inventory]:[com_support_needed_and_received]])))</f>
        <v>0</v>
      </c>
      <c r="AO215" s="4" cm="1">
        <f t="array" ref="AO215">IF(Table1[[#This Row],[com_climate_change_impacts_and_adaptation]]="",0,IF(Table1[[#This Row],[com_undefined]:[com_undefined]]=1,0,Table1[[#This Row],[o_co_financing]:[o_co_financing]]/SUM(Table1[[#This Row],[com_ghg_inventory]:[com_support_needed_and_received]])))</f>
        <v>0</v>
      </c>
      <c r="AP215" s="4" cm="1">
        <f t="array" ref="AP215">IF(Table1[[#This Row],[com_support_needed_and_received]]="",0,IF(Table1[[#This Row],[com_undefined]:[com_undefined]]=1,0,Table1[[#This Row],[o_co_financing]:[o_co_financing]]/SUM(Table1[[#This Row],[com_ghg_inventory]:[com_support_needed_and_received]])))</f>
        <v>0</v>
      </c>
      <c r="AQ215" s="4">
        <f>IF(Table1[[#This Row],[com_undefined]]=1,Table1[[#This Row],[o_co_financing]],0)</f>
        <v>0</v>
      </c>
      <c r="AR215" s="4" t="str">
        <f>IF(Table1[[#This Row],[o_gef_funding]]=SUM(Table1[[#This Row],[ghg_inventory_gef]:[undefined_gef]]),"Good", "Problem")</f>
        <v>Good</v>
      </c>
      <c r="AS215" s="4" t="str">
        <f>IF(Table1[[#This Row],[o_co_financing]]=SUM(Table1[[#This Row],[ghg_inventory_co_finance]:[undefined_co_finance]]),"Good", "Problem")</f>
        <v>Good</v>
      </c>
    </row>
    <row r="216" spans="1:45">
      <c r="A216" s="11">
        <v>24</v>
      </c>
      <c r="B216" t="s">
        <v>23</v>
      </c>
      <c r="C216" t="str">
        <f>VLOOKUP(Table1[[#This Row],[pif_id]], Table7[#All],2,FALSE)</f>
        <v>Global</v>
      </c>
      <c r="D216" t="str">
        <f>VLOOKUP(Table1[[#This Row],[pif_id]], Table7[#All],3,FALSE)</f>
        <v>UNEP</v>
      </c>
      <c r="E216" t="str">
        <f>VLOOKUP(Table1[[#This Row],[pif_id]], Table7[#All],4,FALSE)</f>
        <v>2018</v>
      </c>
      <c r="F216" t="e">
        <f>VLOOKUP(Table1[[#This Row],[pif_id]], Table7[#All],5,FALSE)</f>
        <v>#REF!</v>
      </c>
      <c r="G216">
        <v>53</v>
      </c>
      <c r="H216" t="s">
        <v>412</v>
      </c>
      <c r="M216">
        <f>IF(SUM(Table1[[#This Row],[c_ghg_inventory]:[c_support_needed_and_received]])=0,1,"")</f>
        <v>1</v>
      </c>
      <c r="N216" s="6">
        <v>909091</v>
      </c>
      <c r="O216" s="6">
        <v>0</v>
      </c>
      <c r="P216" s="6">
        <f>N216/SUM(Table1[[#This Row],[c_ghg_inventory]:[c_undefined]])</f>
        <v>909091</v>
      </c>
      <c r="Q216" s="6">
        <f>O216/SUM(Table1[[#This Row],[c_ghg_inventory]:[c_undefined]])</f>
        <v>0</v>
      </c>
      <c r="R216">
        <v>213</v>
      </c>
      <c r="S216" s="9" t="s">
        <v>414</v>
      </c>
      <c r="X216" s="4">
        <f>IF(SUM(Table1[[#This Row],[o_ghg_inventory ]:[o_support_needed_and_received]])=0,1,"")</f>
        <v>1</v>
      </c>
      <c r="Y216" s="10">
        <v>227272.75</v>
      </c>
      <c r="Z216" s="10">
        <v>0</v>
      </c>
      <c r="AA216" s="5">
        <f>Table1[[#This Row],[o_gef_funding]]/SUM(Table1[[#This Row],[o_ghg_inventory ]:[o_undefined]])</f>
        <v>227272.75</v>
      </c>
      <c r="AB216" s="5">
        <f>Table1[[#This Row],[o_co_financing]]/SUM(Table1[[#This Row],[o_ghg_inventory ]:[o_undefined]])</f>
        <v>0</v>
      </c>
      <c r="AC216" s="4" t="str" cm="1">
        <f t="array" ref="AC216">IF(Table1[[#This Row],[o_ghg_inventory ]]="",IF(AND(Table1[[#This Row],[o_undefined]:[o_undefined]]=1,Table1[[#This Row],[c_ghg_inventory]]=1),1,""),1)</f>
        <v/>
      </c>
      <c r="AD216" s="4" t="str" cm="1">
        <f t="array" ref="AD216">IF(Table1[[#This Row],[o_mitigation ]]="",IF(AND(Table1[[#This Row],[o_undefined]:[o_undefined]]=1,Table1[[#This Row],[c_mitigation]]=1),1,""),1)</f>
        <v/>
      </c>
      <c r="AE216" s="4" t="str" cm="1">
        <f t="array" ref="AE216">IF(Table1[[#This Row],[o_climate_change_impacts_and_adaptation ]]="",IF(AND(Table1[[#This Row],[o_undefined]:[o_undefined]]=1,Table1[[#This Row],[c_climate_change_impacts_and_adaptation]]=1),1,""),1)</f>
        <v/>
      </c>
      <c r="AF216" s="4" t="str" cm="1">
        <f t="array" ref="AF216">IF(Table1[[#This Row],[o_support_needed_and_received]]="",IF(AND(Table1[[#This Row],[o_undefined]:[o_undefined]]=1,Table1[[#This Row],[c_support_needed_and_received]]=1),1,""),1)</f>
        <v/>
      </c>
      <c r="AG216" s="4">
        <f>IF(SUM(Table1[[#This Row],[com_ghg_inventory]:[com_support_needed_and_received]])=0,1,"")</f>
        <v>1</v>
      </c>
      <c r="AH216" s="4" cm="1">
        <f t="array" ref="AH216">IF(Table1[[#This Row],[com_ghg_inventory]]="",0,IF(Table1[[#This Row],[com_undefined]:[com_undefined]]=1,0,Table1[[#This Row],[o_gef_funding]:[o_gef_funding]]/SUM(Table1[[#This Row],[com_ghg_inventory]:[com_support_needed_and_received]])))</f>
        <v>0</v>
      </c>
      <c r="AI216" s="4" cm="1">
        <f t="array" ref="AI216">IF(Table1[[#This Row],[com_mitigation]]="",0,IF(Table1[[#This Row],[com_undefined]:[com_undefined]]=1,0,Table1[[#This Row],[o_gef_funding]:[o_gef_funding]]/SUM(Table1[[#This Row],[com_ghg_inventory]:[com_support_needed_and_received]])))</f>
        <v>0</v>
      </c>
      <c r="AJ216" s="4" cm="1">
        <f t="array" ref="AJ216">IF(Table1[[#This Row],[com_climate_change_impacts_and_adaptation]]="",0,IF(Table1[[#This Row],[com_undefined]:[com_undefined]]=1,0,Table1[[#This Row],[o_gef_funding]:[o_gef_funding]]/SUM(Table1[[#This Row],[com_ghg_inventory]:[com_support_needed_and_received]])))</f>
        <v>0</v>
      </c>
      <c r="AK216" s="4" cm="1">
        <f t="array" ref="AK216">IF(Table1[[#This Row],[com_support_needed_and_received]]="",0,IF(Table1[[#This Row],[com_undefined]:[com_undefined]]=1,0,Table1[[#This Row],[o_gef_funding]:[o_gef_funding]]/SUM(Table1[[#This Row],[com_ghg_inventory]:[com_support_needed_and_received]])))</f>
        <v>0</v>
      </c>
      <c r="AL216" s="4">
        <f>IF(Table1[[#This Row],[com_undefined]]=1,Table1[[#This Row],[o_gef_funding]],0)</f>
        <v>227272.75</v>
      </c>
      <c r="AM216" s="4" cm="1">
        <f t="array" ref="AM216">IF(Table1[[#This Row],[com_ghg_inventory]]="",0,IF(Table1[[#This Row],[com_undefined]:[com_undefined]]=1,0,Table1[[#This Row],[o_co_financing]:[o_co_financing]]/SUM(Table1[[#This Row],[com_ghg_inventory]:[com_support_needed_and_received]])))</f>
        <v>0</v>
      </c>
      <c r="AN216" s="4" cm="1">
        <f t="array" ref="AN216">IF(Table1[[#This Row],[com_mitigation]]="",0,IF(Table1[[#This Row],[com_undefined]:[com_undefined]]=1,0,Table1[[#This Row],[o_co_financing]:[o_co_financing]]/SUM(Table1[[#This Row],[com_ghg_inventory]:[com_support_needed_and_received]])))</f>
        <v>0</v>
      </c>
      <c r="AO216" s="4" cm="1">
        <f t="array" ref="AO216">IF(Table1[[#This Row],[com_climate_change_impacts_and_adaptation]]="",0,IF(Table1[[#This Row],[com_undefined]:[com_undefined]]=1,0,Table1[[#This Row],[o_co_financing]:[o_co_financing]]/SUM(Table1[[#This Row],[com_ghg_inventory]:[com_support_needed_and_received]])))</f>
        <v>0</v>
      </c>
      <c r="AP216" s="4" cm="1">
        <f t="array" ref="AP216">IF(Table1[[#This Row],[com_support_needed_and_received]]="",0,IF(Table1[[#This Row],[com_undefined]:[com_undefined]]=1,0,Table1[[#This Row],[o_co_financing]:[o_co_financing]]/SUM(Table1[[#This Row],[com_ghg_inventory]:[com_support_needed_and_received]])))</f>
        <v>0</v>
      </c>
      <c r="AQ216" s="4">
        <f>IF(Table1[[#This Row],[com_undefined]]=1,Table1[[#This Row],[o_co_financing]],0)</f>
        <v>0</v>
      </c>
      <c r="AR216" s="4" t="str">
        <f>IF(Table1[[#This Row],[o_gef_funding]]=SUM(Table1[[#This Row],[ghg_inventory_gef]:[undefined_gef]]),"Good", "Problem")</f>
        <v>Good</v>
      </c>
      <c r="AS216" s="4" t="str">
        <f>IF(Table1[[#This Row],[o_co_financing]]=SUM(Table1[[#This Row],[ghg_inventory_co_finance]:[undefined_co_finance]]),"Good", "Problem")</f>
        <v>Good</v>
      </c>
    </row>
    <row r="217" spans="1:45">
      <c r="A217" s="11">
        <v>24</v>
      </c>
      <c r="B217" t="s">
        <v>23</v>
      </c>
      <c r="C217" t="str">
        <f>VLOOKUP(Table1[[#This Row],[pif_id]], Table7[#All],2,FALSE)</f>
        <v>Global</v>
      </c>
      <c r="D217" t="str">
        <f>VLOOKUP(Table1[[#This Row],[pif_id]], Table7[#All],3,FALSE)</f>
        <v>UNEP</v>
      </c>
      <c r="E217" t="str">
        <f>VLOOKUP(Table1[[#This Row],[pif_id]], Table7[#All],4,FALSE)</f>
        <v>2018</v>
      </c>
      <c r="F217" t="e">
        <f>VLOOKUP(Table1[[#This Row],[pif_id]], Table7[#All],5,FALSE)</f>
        <v>#REF!</v>
      </c>
      <c r="G217">
        <v>53</v>
      </c>
      <c r="H217" t="s">
        <v>412</v>
      </c>
      <c r="M217">
        <f>IF(SUM(Table1[[#This Row],[c_ghg_inventory]:[c_support_needed_and_received]])=0,1,"")</f>
        <v>1</v>
      </c>
      <c r="N217" s="6">
        <v>909091</v>
      </c>
      <c r="O217" s="6">
        <v>0</v>
      </c>
      <c r="P217" s="6">
        <f>N217/SUM(Table1[[#This Row],[c_ghg_inventory]:[c_undefined]])</f>
        <v>909091</v>
      </c>
      <c r="Q217" s="6">
        <f>O217/SUM(Table1[[#This Row],[c_ghg_inventory]:[c_undefined]])</f>
        <v>0</v>
      </c>
      <c r="R217">
        <v>214</v>
      </c>
      <c r="S217" s="9" t="s">
        <v>415</v>
      </c>
      <c r="X217" s="4">
        <f>IF(SUM(Table1[[#This Row],[o_ghg_inventory ]:[o_support_needed_and_received]])=0,1,"")</f>
        <v>1</v>
      </c>
      <c r="Y217" s="10">
        <v>227272.75</v>
      </c>
      <c r="Z217" s="10">
        <v>0</v>
      </c>
      <c r="AA217" s="5">
        <f>Table1[[#This Row],[o_gef_funding]]/SUM(Table1[[#This Row],[o_ghg_inventory ]:[o_undefined]])</f>
        <v>227272.75</v>
      </c>
      <c r="AB217" s="5">
        <f>Table1[[#This Row],[o_co_financing]]/SUM(Table1[[#This Row],[o_ghg_inventory ]:[o_undefined]])</f>
        <v>0</v>
      </c>
      <c r="AC217" s="4" t="str" cm="1">
        <f t="array" ref="AC217">IF(Table1[[#This Row],[o_ghg_inventory ]]="",IF(AND(Table1[[#This Row],[o_undefined]:[o_undefined]]=1,Table1[[#This Row],[c_ghg_inventory]]=1),1,""),1)</f>
        <v/>
      </c>
      <c r="AD217" s="4" t="str" cm="1">
        <f t="array" ref="AD217">IF(Table1[[#This Row],[o_mitigation ]]="",IF(AND(Table1[[#This Row],[o_undefined]:[o_undefined]]=1,Table1[[#This Row],[c_mitigation]]=1),1,""),1)</f>
        <v/>
      </c>
      <c r="AE217" s="4" t="str" cm="1">
        <f t="array" ref="AE217">IF(Table1[[#This Row],[o_climate_change_impacts_and_adaptation ]]="",IF(AND(Table1[[#This Row],[o_undefined]:[o_undefined]]=1,Table1[[#This Row],[c_climate_change_impacts_and_adaptation]]=1),1,""),1)</f>
        <v/>
      </c>
      <c r="AF217" s="4" t="str" cm="1">
        <f t="array" ref="AF217">IF(Table1[[#This Row],[o_support_needed_and_received]]="",IF(AND(Table1[[#This Row],[o_undefined]:[o_undefined]]=1,Table1[[#This Row],[c_support_needed_and_received]]=1),1,""),1)</f>
        <v/>
      </c>
      <c r="AG217" s="4">
        <f>IF(SUM(Table1[[#This Row],[com_ghg_inventory]:[com_support_needed_and_received]])=0,1,"")</f>
        <v>1</v>
      </c>
      <c r="AH217" s="4" cm="1">
        <f t="array" ref="AH217">IF(Table1[[#This Row],[com_ghg_inventory]]="",0,IF(Table1[[#This Row],[com_undefined]:[com_undefined]]=1,0,Table1[[#This Row],[o_gef_funding]:[o_gef_funding]]/SUM(Table1[[#This Row],[com_ghg_inventory]:[com_support_needed_and_received]])))</f>
        <v>0</v>
      </c>
      <c r="AI217" s="4" cm="1">
        <f t="array" ref="AI217">IF(Table1[[#This Row],[com_mitigation]]="",0,IF(Table1[[#This Row],[com_undefined]:[com_undefined]]=1,0,Table1[[#This Row],[o_gef_funding]:[o_gef_funding]]/SUM(Table1[[#This Row],[com_ghg_inventory]:[com_support_needed_and_received]])))</f>
        <v>0</v>
      </c>
      <c r="AJ217" s="4" cm="1">
        <f t="array" ref="AJ217">IF(Table1[[#This Row],[com_climate_change_impacts_and_adaptation]]="",0,IF(Table1[[#This Row],[com_undefined]:[com_undefined]]=1,0,Table1[[#This Row],[o_gef_funding]:[o_gef_funding]]/SUM(Table1[[#This Row],[com_ghg_inventory]:[com_support_needed_and_received]])))</f>
        <v>0</v>
      </c>
      <c r="AK217" s="4" cm="1">
        <f t="array" ref="AK217">IF(Table1[[#This Row],[com_support_needed_and_received]]="",0,IF(Table1[[#This Row],[com_undefined]:[com_undefined]]=1,0,Table1[[#This Row],[o_gef_funding]:[o_gef_funding]]/SUM(Table1[[#This Row],[com_ghg_inventory]:[com_support_needed_and_received]])))</f>
        <v>0</v>
      </c>
      <c r="AL217" s="4">
        <f>IF(Table1[[#This Row],[com_undefined]]=1,Table1[[#This Row],[o_gef_funding]],0)</f>
        <v>227272.75</v>
      </c>
      <c r="AM217" s="4" cm="1">
        <f t="array" ref="AM217">IF(Table1[[#This Row],[com_ghg_inventory]]="",0,IF(Table1[[#This Row],[com_undefined]:[com_undefined]]=1,0,Table1[[#This Row],[o_co_financing]:[o_co_financing]]/SUM(Table1[[#This Row],[com_ghg_inventory]:[com_support_needed_and_received]])))</f>
        <v>0</v>
      </c>
      <c r="AN217" s="4" cm="1">
        <f t="array" ref="AN217">IF(Table1[[#This Row],[com_mitigation]]="",0,IF(Table1[[#This Row],[com_undefined]:[com_undefined]]=1,0,Table1[[#This Row],[o_co_financing]:[o_co_financing]]/SUM(Table1[[#This Row],[com_ghg_inventory]:[com_support_needed_and_received]])))</f>
        <v>0</v>
      </c>
      <c r="AO217" s="4" cm="1">
        <f t="array" ref="AO217">IF(Table1[[#This Row],[com_climate_change_impacts_and_adaptation]]="",0,IF(Table1[[#This Row],[com_undefined]:[com_undefined]]=1,0,Table1[[#This Row],[o_co_financing]:[o_co_financing]]/SUM(Table1[[#This Row],[com_ghg_inventory]:[com_support_needed_and_received]])))</f>
        <v>0</v>
      </c>
      <c r="AP217" s="4" cm="1">
        <f t="array" ref="AP217">IF(Table1[[#This Row],[com_support_needed_and_received]]="",0,IF(Table1[[#This Row],[com_undefined]:[com_undefined]]=1,0,Table1[[#This Row],[o_co_financing]:[o_co_financing]]/SUM(Table1[[#This Row],[com_ghg_inventory]:[com_support_needed_and_received]])))</f>
        <v>0</v>
      </c>
      <c r="AQ217" s="4">
        <f>IF(Table1[[#This Row],[com_undefined]]=1,Table1[[#This Row],[o_co_financing]],0)</f>
        <v>0</v>
      </c>
      <c r="AR217" s="4" t="str">
        <f>IF(Table1[[#This Row],[o_gef_funding]]=SUM(Table1[[#This Row],[ghg_inventory_gef]:[undefined_gef]]),"Good", "Problem")</f>
        <v>Good</v>
      </c>
      <c r="AS217" s="4" t="str">
        <f>IF(Table1[[#This Row],[o_co_financing]]=SUM(Table1[[#This Row],[ghg_inventory_co_finance]:[undefined_co_finance]]),"Good", "Problem")</f>
        <v>Good</v>
      </c>
    </row>
    <row r="218" spans="1:45">
      <c r="A218" s="11">
        <v>24</v>
      </c>
      <c r="B218" t="s">
        <v>23</v>
      </c>
      <c r="C218" t="str">
        <f>VLOOKUP(Table1[[#This Row],[pif_id]], Table7[#All],2,FALSE)</f>
        <v>Global</v>
      </c>
      <c r="D218" t="str">
        <f>VLOOKUP(Table1[[#This Row],[pif_id]], Table7[#All],3,FALSE)</f>
        <v>UNEP</v>
      </c>
      <c r="E218" t="str">
        <f>VLOOKUP(Table1[[#This Row],[pif_id]], Table7[#All],4,FALSE)</f>
        <v>2018</v>
      </c>
      <c r="F218" t="e">
        <f>VLOOKUP(Table1[[#This Row],[pif_id]], Table7[#All],5,FALSE)</f>
        <v>#REF!</v>
      </c>
      <c r="G218">
        <v>53</v>
      </c>
      <c r="H218" t="s">
        <v>412</v>
      </c>
      <c r="M218">
        <f>IF(SUM(Table1[[#This Row],[c_ghg_inventory]:[c_support_needed_and_received]])=0,1,"")</f>
        <v>1</v>
      </c>
      <c r="N218" s="6">
        <v>909091</v>
      </c>
      <c r="O218" s="6">
        <v>0</v>
      </c>
      <c r="P218" s="6">
        <f>N218/SUM(Table1[[#This Row],[c_ghg_inventory]:[c_undefined]])</f>
        <v>909091</v>
      </c>
      <c r="Q218" s="6">
        <f>O218/SUM(Table1[[#This Row],[c_ghg_inventory]:[c_undefined]])</f>
        <v>0</v>
      </c>
      <c r="R218">
        <v>215</v>
      </c>
      <c r="S218" s="9" t="s">
        <v>416</v>
      </c>
      <c r="X218" s="4">
        <f>IF(SUM(Table1[[#This Row],[o_ghg_inventory ]:[o_support_needed_and_received]])=0,1,"")</f>
        <v>1</v>
      </c>
      <c r="Y218" s="10">
        <v>227272.75</v>
      </c>
      <c r="Z218" s="10">
        <v>0</v>
      </c>
      <c r="AA218" s="5">
        <f>Table1[[#This Row],[o_gef_funding]]/SUM(Table1[[#This Row],[o_ghg_inventory ]:[o_undefined]])</f>
        <v>227272.75</v>
      </c>
      <c r="AB218" s="5">
        <f>Table1[[#This Row],[o_co_financing]]/SUM(Table1[[#This Row],[o_ghg_inventory ]:[o_undefined]])</f>
        <v>0</v>
      </c>
      <c r="AC218" s="4" t="str" cm="1">
        <f t="array" ref="AC218">IF(Table1[[#This Row],[o_ghg_inventory ]]="",IF(AND(Table1[[#This Row],[o_undefined]:[o_undefined]]=1,Table1[[#This Row],[c_ghg_inventory]]=1),1,""),1)</f>
        <v/>
      </c>
      <c r="AD218" s="4" t="str" cm="1">
        <f t="array" ref="AD218">IF(Table1[[#This Row],[o_mitigation ]]="",IF(AND(Table1[[#This Row],[o_undefined]:[o_undefined]]=1,Table1[[#This Row],[c_mitigation]]=1),1,""),1)</f>
        <v/>
      </c>
      <c r="AE218" s="4" t="str" cm="1">
        <f t="array" ref="AE218">IF(Table1[[#This Row],[o_climate_change_impacts_and_adaptation ]]="",IF(AND(Table1[[#This Row],[o_undefined]:[o_undefined]]=1,Table1[[#This Row],[c_climate_change_impacts_and_adaptation]]=1),1,""),1)</f>
        <v/>
      </c>
      <c r="AF218" s="4" t="str" cm="1">
        <f t="array" ref="AF218">IF(Table1[[#This Row],[o_support_needed_and_received]]="",IF(AND(Table1[[#This Row],[o_undefined]:[o_undefined]]=1,Table1[[#This Row],[c_support_needed_and_received]]=1),1,""),1)</f>
        <v/>
      </c>
      <c r="AG218" s="4">
        <f>IF(SUM(Table1[[#This Row],[com_ghg_inventory]:[com_support_needed_and_received]])=0,1,"")</f>
        <v>1</v>
      </c>
      <c r="AH218" s="4" cm="1">
        <f t="array" ref="AH218">IF(Table1[[#This Row],[com_ghg_inventory]]="",0,IF(Table1[[#This Row],[com_undefined]:[com_undefined]]=1,0,Table1[[#This Row],[o_gef_funding]:[o_gef_funding]]/SUM(Table1[[#This Row],[com_ghg_inventory]:[com_support_needed_and_received]])))</f>
        <v>0</v>
      </c>
      <c r="AI218" s="4" cm="1">
        <f t="array" ref="AI218">IF(Table1[[#This Row],[com_mitigation]]="",0,IF(Table1[[#This Row],[com_undefined]:[com_undefined]]=1,0,Table1[[#This Row],[o_gef_funding]:[o_gef_funding]]/SUM(Table1[[#This Row],[com_ghg_inventory]:[com_support_needed_and_received]])))</f>
        <v>0</v>
      </c>
      <c r="AJ218" s="4" cm="1">
        <f t="array" ref="AJ218">IF(Table1[[#This Row],[com_climate_change_impacts_and_adaptation]]="",0,IF(Table1[[#This Row],[com_undefined]:[com_undefined]]=1,0,Table1[[#This Row],[o_gef_funding]:[o_gef_funding]]/SUM(Table1[[#This Row],[com_ghg_inventory]:[com_support_needed_and_received]])))</f>
        <v>0</v>
      </c>
      <c r="AK218" s="4" cm="1">
        <f t="array" ref="AK218">IF(Table1[[#This Row],[com_support_needed_and_received]]="",0,IF(Table1[[#This Row],[com_undefined]:[com_undefined]]=1,0,Table1[[#This Row],[o_gef_funding]:[o_gef_funding]]/SUM(Table1[[#This Row],[com_ghg_inventory]:[com_support_needed_and_received]])))</f>
        <v>0</v>
      </c>
      <c r="AL218" s="4">
        <f>IF(Table1[[#This Row],[com_undefined]]=1,Table1[[#This Row],[o_gef_funding]],0)</f>
        <v>227272.75</v>
      </c>
      <c r="AM218" s="4" cm="1">
        <f t="array" ref="AM218">IF(Table1[[#This Row],[com_ghg_inventory]]="",0,IF(Table1[[#This Row],[com_undefined]:[com_undefined]]=1,0,Table1[[#This Row],[o_co_financing]:[o_co_financing]]/SUM(Table1[[#This Row],[com_ghg_inventory]:[com_support_needed_and_received]])))</f>
        <v>0</v>
      </c>
      <c r="AN218" s="4" cm="1">
        <f t="array" ref="AN218">IF(Table1[[#This Row],[com_mitigation]]="",0,IF(Table1[[#This Row],[com_undefined]:[com_undefined]]=1,0,Table1[[#This Row],[o_co_financing]:[o_co_financing]]/SUM(Table1[[#This Row],[com_ghg_inventory]:[com_support_needed_and_received]])))</f>
        <v>0</v>
      </c>
      <c r="AO218" s="4" cm="1">
        <f t="array" ref="AO218">IF(Table1[[#This Row],[com_climate_change_impacts_and_adaptation]]="",0,IF(Table1[[#This Row],[com_undefined]:[com_undefined]]=1,0,Table1[[#This Row],[o_co_financing]:[o_co_financing]]/SUM(Table1[[#This Row],[com_ghg_inventory]:[com_support_needed_and_received]])))</f>
        <v>0</v>
      </c>
      <c r="AP218" s="4" cm="1">
        <f t="array" ref="AP218">IF(Table1[[#This Row],[com_support_needed_and_received]]="",0,IF(Table1[[#This Row],[com_undefined]:[com_undefined]]=1,0,Table1[[#This Row],[o_co_financing]:[o_co_financing]]/SUM(Table1[[#This Row],[com_ghg_inventory]:[com_support_needed_and_received]])))</f>
        <v>0</v>
      </c>
      <c r="AQ218" s="4">
        <f>IF(Table1[[#This Row],[com_undefined]]=1,Table1[[#This Row],[o_co_financing]],0)</f>
        <v>0</v>
      </c>
      <c r="AR218" s="4" t="str">
        <f>IF(Table1[[#This Row],[o_gef_funding]]=SUM(Table1[[#This Row],[ghg_inventory_gef]:[undefined_gef]]),"Good", "Problem")</f>
        <v>Good</v>
      </c>
      <c r="AS218" s="4" t="str">
        <f>IF(Table1[[#This Row],[o_co_financing]]=SUM(Table1[[#This Row],[ghg_inventory_co_finance]:[undefined_co_finance]]),"Good", "Problem")</f>
        <v>Good</v>
      </c>
    </row>
    <row r="219" spans="1:45">
      <c r="A219" s="11">
        <v>25</v>
      </c>
      <c r="B219" t="s">
        <v>50</v>
      </c>
      <c r="C219" t="str">
        <f>VLOOKUP(Table1[[#This Row],[pif_id]], Table7[#All],2,FALSE)</f>
        <v>Asia</v>
      </c>
      <c r="D219" t="str">
        <f>VLOOKUP(Table1[[#This Row],[pif_id]], Table7[#All],3,FALSE)</f>
        <v>FAO</v>
      </c>
      <c r="E219" t="str">
        <f>VLOOKUP(Table1[[#This Row],[pif_id]], Table7[#All],4,FALSE)</f>
        <v>2018</v>
      </c>
      <c r="F219" t="e">
        <f>VLOOKUP(Table1[[#This Row],[pif_id]], Table7[#All],5,FALSE)</f>
        <v>#REF!</v>
      </c>
      <c r="G219">
        <v>54</v>
      </c>
      <c r="H219" t="s">
        <v>417</v>
      </c>
      <c r="M219">
        <f>IF(SUM(Table1[[#This Row],[c_ghg_inventory]:[c_support_needed_and_received]])=0,1,"")</f>
        <v>1</v>
      </c>
      <c r="N219" s="6">
        <v>309765</v>
      </c>
      <c r="O219" s="6">
        <v>900000</v>
      </c>
      <c r="P219" s="6">
        <f>N219/SUM(Table1[[#This Row],[c_ghg_inventory]:[c_undefined]])</f>
        <v>309765</v>
      </c>
      <c r="Q219" s="6">
        <f>O219/SUM(Table1[[#This Row],[c_ghg_inventory]:[c_undefined]])</f>
        <v>900000</v>
      </c>
      <c r="R219">
        <v>216</v>
      </c>
      <c r="S219" t="s">
        <v>418</v>
      </c>
      <c r="X219" s="4">
        <f>IF(SUM(Table1[[#This Row],[o_ghg_inventory ]:[o_support_needed_and_received]])=0,1,"")</f>
        <v>1</v>
      </c>
      <c r="Y219" s="10">
        <v>38720.625</v>
      </c>
      <c r="Z219" s="10">
        <v>112500</v>
      </c>
      <c r="AA219" s="5">
        <f>Table1[[#This Row],[o_gef_funding]]/SUM(Table1[[#This Row],[o_ghg_inventory ]:[o_undefined]])</f>
        <v>38720.625</v>
      </c>
      <c r="AB219" s="5">
        <f>Table1[[#This Row],[o_co_financing]]/SUM(Table1[[#This Row],[o_ghg_inventory ]:[o_undefined]])</f>
        <v>112500</v>
      </c>
      <c r="AC219" s="4" t="str" cm="1">
        <f t="array" ref="AC219">IF(Table1[[#This Row],[o_ghg_inventory ]]="",IF(AND(Table1[[#This Row],[o_undefined]:[o_undefined]]=1,Table1[[#This Row],[c_ghg_inventory]]=1),1,""),1)</f>
        <v/>
      </c>
      <c r="AD219" s="4" t="str" cm="1">
        <f t="array" ref="AD219">IF(Table1[[#This Row],[o_mitigation ]]="",IF(AND(Table1[[#This Row],[o_undefined]:[o_undefined]]=1,Table1[[#This Row],[c_mitigation]]=1),1,""),1)</f>
        <v/>
      </c>
      <c r="AE219" s="4" t="str" cm="1">
        <f t="array" ref="AE219">IF(Table1[[#This Row],[o_climate_change_impacts_and_adaptation ]]="",IF(AND(Table1[[#This Row],[o_undefined]:[o_undefined]]=1,Table1[[#This Row],[c_climate_change_impacts_and_adaptation]]=1),1,""),1)</f>
        <v/>
      </c>
      <c r="AF219" s="4" t="str" cm="1">
        <f t="array" ref="AF219">IF(Table1[[#This Row],[o_support_needed_and_received]]="",IF(AND(Table1[[#This Row],[o_undefined]:[o_undefined]]=1,Table1[[#This Row],[c_support_needed_and_received]]=1),1,""),1)</f>
        <v/>
      </c>
      <c r="AG219" s="4">
        <f>IF(SUM(Table1[[#This Row],[com_ghg_inventory]:[com_support_needed_and_received]])=0,1,"")</f>
        <v>1</v>
      </c>
      <c r="AH219" s="4" cm="1">
        <f t="array" ref="AH219">IF(Table1[[#This Row],[com_ghg_inventory]]="",0,IF(Table1[[#This Row],[com_undefined]:[com_undefined]]=1,0,Table1[[#This Row],[o_gef_funding]:[o_gef_funding]]/SUM(Table1[[#This Row],[com_ghg_inventory]:[com_support_needed_and_received]])))</f>
        <v>0</v>
      </c>
      <c r="AI219" s="4" cm="1">
        <f t="array" ref="AI219">IF(Table1[[#This Row],[com_mitigation]]="",0,IF(Table1[[#This Row],[com_undefined]:[com_undefined]]=1,0,Table1[[#This Row],[o_gef_funding]:[o_gef_funding]]/SUM(Table1[[#This Row],[com_ghg_inventory]:[com_support_needed_and_received]])))</f>
        <v>0</v>
      </c>
      <c r="AJ219" s="4" cm="1">
        <f t="array" ref="AJ219">IF(Table1[[#This Row],[com_climate_change_impacts_and_adaptation]]="",0,IF(Table1[[#This Row],[com_undefined]:[com_undefined]]=1,0,Table1[[#This Row],[o_gef_funding]:[o_gef_funding]]/SUM(Table1[[#This Row],[com_ghg_inventory]:[com_support_needed_and_received]])))</f>
        <v>0</v>
      </c>
      <c r="AK219" s="4" cm="1">
        <f t="array" ref="AK219">IF(Table1[[#This Row],[com_support_needed_and_received]]="",0,IF(Table1[[#This Row],[com_undefined]:[com_undefined]]=1,0,Table1[[#This Row],[o_gef_funding]:[o_gef_funding]]/SUM(Table1[[#This Row],[com_ghg_inventory]:[com_support_needed_and_received]])))</f>
        <v>0</v>
      </c>
      <c r="AL219" s="4">
        <f>IF(Table1[[#This Row],[com_undefined]]=1,Table1[[#This Row],[o_gef_funding]],0)</f>
        <v>38720.625</v>
      </c>
      <c r="AM219" s="4" cm="1">
        <f t="array" ref="AM219">IF(Table1[[#This Row],[com_ghg_inventory]]="",0,IF(Table1[[#This Row],[com_undefined]:[com_undefined]]=1,0,Table1[[#This Row],[o_co_financing]:[o_co_financing]]/SUM(Table1[[#This Row],[com_ghg_inventory]:[com_support_needed_and_received]])))</f>
        <v>0</v>
      </c>
      <c r="AN219" s="4" cm="1">
        <f t="array" ref="AN219">IF(Table1[[#This Row],[com_mitigation]]="",0,IF(Table1[[#This Row],[com_undefined]:[com_undefined]]=1,0,Table1[[#This Row],[o_co_financing]:[o_co_financing]]/SUM(Table1[[#This Row],[com_ghg_inventory]:[com_support_needed_and_received]])))</f>
        <v>0</v>
      </c>
      <c r="AO219" s="4" cm="1">
        <f t="array" ref="AO219">IF(Table1[[#This Row],[com_climate_change_impacts_and_adaptation]]="",0,IF(Table1[[#This Row],[com_undefined]:[com_undefined]]=1,0,Table1[[#This Row],[o_co_financing]:[o_co_financing]]/SUM(Table1[[#This Row],[com_ghg_inventory]:[com_support_needed_and_received]])))</f>
        <v>0</v>
      </c>
      <c r="AP219" s="4" cm="1">
        <f t="array" ref="AP219">IF(Table1[[#This Row],[com_support_needed_and_received]]="",0,IF(Table1[[#This Row],[com_undefined]:[com_undefined]]=1,0,Table1[[#This Row],[o_co_financing]:[o_co_financing]]/SUM(Table1[[#This Row],[com_ghg_inventory]:[com_support_needed_and_received]])))</f>
        <v>0</v>
      </c>
      <c r="AQ219" s="4">
        <f>IF(Table1[[#This Row],[com_undefined]]=1,Table1[[#This Row],[o_co_financing]],0)</f>
        <v>112500</v>
      </c>
      <c r="AR219" s="4" t="str">
        <f>IF(Table1[[#This Row],[o_gef_funding]]=SUM(Table1[[#This Row],[ghg_inventory_gef]:[undefined_gef]]),"Good", "Problem")</f>
        <v>Good</v>
      </c>
      <c r="AS219" s="4" t="str">
        <f>IF(Table1[[#This Row],[o_co_financing]]=SUM(Table1[[#This Row],[ghg_inventory_co_finance]:[undefined_co_finance]]),"Good", "Problem")</f>
        <v>Good</v>
      </c>
    </row>
    <row r="220" spans="1:45">
      <c r="A220" s="11">
        <v>25</v>
      </c>
      <c r="B220" t="s">
        <v>50</v>
      </c>
      <c r="C220" t="str">
        <f>VLOOKUP(Table1[[#This Row],[pif_id]], Table7[#All],2,FALSE)</f>
        <v>Asia</v>
      </c>
      <c r="D220" t="str">
        <f>VLOOKUP(Table1[[#This Row],[pif_id]], Table7[#All],3,FALSE)</f>
        <v>FAO</v>
      </c>
      <c r="E220" t="str">
        <f>VLOOKUP(Table1[[#This Row],[pif_id]], Table7[#All],4,FALSE)</f>
        <v>2018</v>
      </c>
      <c r="F220" t="e">
        <f>VLOOKUP(Table1[[#This Row],[pif_id]], Table7[#All],5,FALSE)</f>
        <v>#REF!</v>
      </c>
      <c r="G220">
        <v>54</v>
      </c>
      <c r="H220" t="s">
        <v>417</v>
      </c>
      <c r="M220">
        <f>IF(SUM(Table1[[#This Row],[c_ghg_inventory]:[c_support_needed_and_received]])=0,1,"")</f>
        <v>1</v>
      </c>
      <c r="N220" s="6">
        <v>309765</v>
      </c>
      <c r="O220" s="6">
        <v>900000</v>
      </c>
      <c r="P220" s="6">
        <f>N220/SUM(Table1[[#This Row],[c_ghg_inventory]:[c_undefined]])</f>
        <v>309765</v>
      </c>
      <c r="Q220" s="6">
        <f>O220/SUM(Table1[[#This Row],[c_ghg_inventory]:[c_undefined]])</f>
        <v>900000</v>
      </c>
      <c r="R220">
        <v>217</v>
      </c>
      <c r="S220" t="s">
        <v>419</v>
      </c>
      <c r="U220">
        <v>1</v>
      </c>
      <c r="X220" s="4" t="str">
        <f>IF(SUM(Table1[[#This Row],[o_ghg_inventory ]:[o_support_needed_and_received]])=0,1,"")</f>
        <v/>
      </c>
      <c r="Y220" s="10">
        <v>38720.625</v>
      </c>
      <c r="Z220" s="10">
        <v>112500</v>
      </c>
      <c r="AA220" s="5">
        <f>Table1[[#This Row],[o_gef_funding]]/SUM(Table1[[#This Row],[o_ghg_inventory ]:[o_undefined]])</f>
        <v>38720.625</v>
      </c>
      <c r="AB220" s="5">
        <f>Table1[[#This Row],[o_co_financing]]/SUM(Table1[[#This Row],[o_ghg_inventory ]:[o_undefined]])</f>
        <v>112500</v>
      </c>
      <c r="AC220" s="4" t="str" cm="1">
        <f t="array" ref="AC220">IF(Table1[[#This Row],[o_ghg_inventory ]]="",IF(AND(Table1[[#This Row],[o_undefined]:[o_undefined]]=1,Table1[[#This Row],[c_ghg_inventory]]=1),1,""),1)</f>
        <v/>
      </c>
      <c r="AD220" s="4" cm="1">
        <f t="array" ref="AD220">IF(Table1[[#This Row],[o_mitigation ]]="",IF(AND(Table1[[#This Row],[o_undefined]:[o_undefined]]=1,Table1[[#This Row],[c_mitigation]]=1),1,""),1)</f>
        <v>1</v>
      </c>
      <c r="AE220" s="4" t="str" cm="1">
        <f t="array" ref="AE220">IF(Table1[[#This Row],[o_climate_change_impacts_and_adaptation ]]="",IF(AND(Table1[[#This Row],[o_undefined]:[o_undefined]]=1,Table1[[#This Row],[c_climate_change_impacts_and_adaptation]]=1),1,""),1)</f>
        <v/>
      </c>
      <c r="AF220" s="4" t="str" cm="1">
        <f t="array" ref="AF220">IF(Table1[[#This Row],[o_support_needed_and_received]]="",IF(AND(Table1[[#This Row],[o_undefined]:[o_undefined]]=1,Table1[[#This Row],[c_support_needed_and_received]]=1),1,""),1)</f>
        <v/>
      </c>
      <c r="AG220" s="4" t="str">
        <f>IF(SUM(Table1[[#This Row],[com_ghg_inventory]:[com_support_needed_and_received]])=0,1,"")</f>
        <v/>
      </c>
      <c r="AH220" s="4" cm="1">
        <f t="array" ref="AH220">IF(Table1[[#This Row],[com_ghg_inventory]]="",0,IF(Table1[[#This Row],[com_undefined]:[com_undefined]]=1,0,Table1[[#This Row],[o_gef_funding]:[o_gef_funding]]/SUM(Table1[[#This Row],[com_ghg_inventory]:[com_support_needed_and_received]])))</f>
        <v>0</v>
      </c>
      <c r="AI220" s="4" cm="1">
        <f t="array" ref="AI220">IF(Table1[[#This Row],[com_mitigation]]="",0,IF(Table1[[#This Row],[com_undefined]:[com_undefined]]=1,0,Table1[[#This Row],[o_gef_funding]:[o_gef_funding]]/SUM(Table1[[#This Row],[com_ghg_inventory]:[com_support_needed_and_received]])))</f>
        <v>38720.625</v>
      </c>
      <c r="AJ220" s="4" cm="1">
        <f t="array" ref="AJ220">IF(Table1[[#This Row],[com_climate_change_impacts_and_adaptation]]="",0,IF(Table1[[#This Row],[com_undefined]:[com_undefined]]=1,0,Table1[[#This Row],[o_gef_funding]:[o_gef_funding]]/SUM(Table1[[#This Row],[com_ghg_inventory]:[com_support_needed_and_received]])))</f>
        <v>0</v>
      </c>
      <c r="AK220" s="4" cm="1">
        <f t="array" ref="AK220">IF(Table1[[#This Row],[com_support_needed_and_received]]="",0,IF(Table1[[#This Row],[com_undefined]:[com_undefined]]=1,0,Table1[[#This Row],[o_gef_funding]:[o_gef_funding]]/SUM(Table1[[#This Row],[com_ghg_inventory]:[com_support_needed_and_received]])))</f>
        <v>0</v>
      </c>
      <c r="AL220" s="4">
        <f>IF(Table1[[#This Row],[com_undefined]]=1,Table1[[#This Row],[o_gef_funding]],0)</f>
        <v>0</v>
      </c>
      <c r="AM220" s="4" cm="1">
        <f t="array" ref="AM220">IF(Table1[[#This Row],[com_ghg_inventory]]="",0,IF(Table1[[#This Row],[com_undefined]:[com_undefined]]=1,0,Table1[[#This Row],[o_co_financing]:[o_co_financing]]/SUM(Table1[[#This Row],[com_ghg_inventory]:[com_support_needed_and_received]])))</f>
        <v>0</v>
      </c>
      <c r="AN220" s="4" cm="1">
        <f t="array" ref="AN220">IF(Table1[[#This Row],[com_mitigation]]="",0,IF(Table1[[#This Row],[com_undefined]:[com_undefined]]=1,0,Table1[[#This Row],[o_co_financing]:[o_co_financing]]/SUM(Table1[[#This Row],[com_ghg_inventory]:[com_support_needed_and_received]])))</f>
        <v>112500</v>
      </c>
      <c r="AO220" s="4" cm="1">
        <f t="array" ref="AO220">IF(Table1[[#This Row],[com_climate_change_impacts_and_adaptation]]="",0,IF(Table1[[#This Row],[com_undefined]:[com_undefined]]=1,0,Table1[[#This Row],[o_co_financing]:[o_co_financing]]/SUM(Table1[[#This Row],[com_ghg_inventory]:[com_support_needed_and_received]])))</f>
        <v>0</v>
      </c>
      <c r="AP220" s="4" cm="1">
        <f t="array" ref="AP220">IF(Table1[[#This Row],[com_support_needed_and_received]]="",0,IF(Table1[[#This Row],[com_undefined]:[com_undefined]]=1,0,Table1[[#This Row],[o_co_financing]:[o_co_financing]]/SUM(Table1[[#This Row],[com_ghg_inventory]:[com_support_needed_and_received]])))</f>
        <v>0</v>
      </c>
      <c r="AQ220" s="4">
        <f>IF(Table1[[#This Row],[com_undefined]]=1,Table1[[#This Row],[o_co_financing]],0)</f>
        <v>0</v>
      </c>
      <c r="AR220" s="4" t="str">
        <f>IF(Table1[[#This Row],[o_gef_funding]]=SUM(Table1[[#This Row],[ghg_inventory_gef]:[undefined_gef]]),"Good", "Problem")</f>
        <v>Good</v>
      </c>
      <c r="AS220" s="4" t="str">
        <f>IF(Table1[[#This Row],[o_co_financing]]=SUM(Table1[[#This Row],[ghg_inventory_co_finance]:[undefined_co_finance]]),"Good", "Problem")</f>
        <v>Good</v>
      </c>
    </row>
    <row r="221" spans="1:45">
      <c r="A221" s="11">
        <v>25</v>
      </c>
      <c r="B221" t="s">
        <v>50</v>
      </c>
      <c r="C221" t="str">
        <f>VLOOKUP(Table1[[#This Row],[pif_id]], Table7[#All],2,FALSE)</f>
        <v>Asia</v>
      </c>
      <c r="D221" t="str">
        <f>VLOOKUP(Table1[[#This Row],[pif_id]], Table7[#All],3,FALSE)</f>
        <v>FAO</v>
      </c>
      <c r="E221" t="str">
        <f>VLOOKUP(Table1[[#This Row],[pif_id]], Table7[#All],4,FALSE)</f>
        <v>2018</v>
      </c>
      <c r="F221" t="e">
        <f>VLOOKUP(Table1[[#This Row],[pif_id]], Table7[#All],5,FALSE)</f>
        <v>#REF!</v>
      </c>
      <c r="G221">
        <v>54</v>
      </c>
      <c r="H221" t="s">
        <v>417</v>
      </c>
      <c r="M221">
        <f>IF(SUM(Table1[[#This Row],[c_ghg_inventory]:[c_support_needed_and_received]])=0,1,"")</f>
        <v>1</v>
      </c>
      <c r="N221" s="6">
        <v>309765</v>
      </c>
      <c r="O221" s="6">
        <v>900000</v>
      </c>
      <c r="P221" s="6">
        <f>N221/SUM(Table1[[#This Row],[c_ghg_inventory]:[c_undefined]])</f>
        <v>309765</v>
      </c>
      <c r="Q221" s="6">
        <f>O221/SUM(Table1[[#This Row],[c_ghg_inventory]:[c_undefined]])</f>
        <v>900000</v>
      </c>
      <c r="R221">
        <v>218</v>
      </c>
      <c r="S221" t="s">
        <v>420</v>
      </c>
      <c r="X221" s="4">
        <f>IF(SUM(Table1[[#This Row],[o_ghg_inventory ]:[o_support_needed_and_received]])=0,1,"")</f>
        <v>1</v>
      </c>
      <c r="Y221" s="10">
        <v>38720.625</v>
      </c>
      <c r="Z221" s="10">
        <v>112500</v>
      </c>
      <c r="AA221" s="5">
        <f>Table1[[#This Row],[o_gef_funding]]/SUM(Table1[[#This Row],[o_ghg_inventory ]:[o_undefined]])</f>
        <v>38720.625</v>
      </c>
      <c r="AB221" s="5">
        <f>Table1[[#This Row],[o_co_financing]]/SUM(Table1[[#This Row],[o_ghg_inventory ]:[o_undefined]])</f>
        <v>112500</v>
      </c>
      <c r="AC221" s="4" t="str" cm="1">
        <f t="array" ref="AC221">IF(Table1[[#This Row],[o_ghg_inventory ]]="",IF(AND(Table1[[#This Row],[o_undefined]:[o_undefined]]=1,Table1[[#This Row],[c_ghg_inventory]]=1),1,""),1)</f>
        <v/>
      </c>
      <c r="AD221" s="4" t="str" cm="1">
        <f t="array" ref="AD221">IF(Table1[[#This Row],[o_mitigation ]]="",IF(AND(Table1[[#This Row],[o_undefined]:[o_undefined]]=1,Table1[[#This Row],[c_mitigation]]=1),1,""),1)</f>
        <v/>
      </c>
      <c r="AE221" s="4" t="str" cm="1">
        <f t="array" ref="AE221">IF(Table1[[#This Row],[o_climate_change_impacts_and_adaptation ]]="",IF(AND(Table1[[#This Row],[o_undefined]:[o_undefined]]=1,Table1[[#This Row],[c_climate_change_impacts_and_adaptation]]=1),1,""),1)</f>
        <v/>
      </c>
      <c r="AF221" s="4" t="str" cm="1">
        <f t="array" ref="AF221">IF(Table1[[#This Row],[o_support_needed_and_received]]="",IF(AND(Table1[[#This Row],[o_undefined]:[o_undefined]]=1,Table1[[#This Row],[c_support_needed_and_received]]=1),1,""),1)</f>
        <v/>
      </c>
      <c r="AG221" s="4">
        <f>IF(SUM(Table1[[#This Row],[com_ghg_inventory]:[com_support_needed_and_received]])=0,1,"")</f>
        <v>1</v>
      </c>
      <c r="AH221" s="4" cm="1">
        <f t="array" ref="AH221">IF(Table1[[#This Row],[com_ghg_inventory]]="",0,IF(Table1[[#This Row],[com_undefined]:[com_undefined]]=1,0,Table1[[#This Row],[o_gef_funding]:[o_gef_funding]]/SUM(Table1[[#This Row],[com_ghg_inventory]:[com_support_needed_and_received]])))</f>
        <v>0</v>
      </c>
      <c r="AI221" s="4" cm="1">
        <f t="array" ref="AI221">IF(Table1[[#This Row],[com_mitigation]]="",0,IF(Table1[[#This Row],[com_undefined]:[com_undefined]]=1,0,Table1[[#This Row],[o_gef_funding]:[o_gef_funding]]/SUM(Table1[[#This Row],[com_ghg_inventory]:[com_support_needed_and_received]])))</f>
        <v>0</v>
      </c>
      <c r="AJ221" s="4" cm="1">
        <f t="array" ref="AJ221">IF(Table1[[#This Row],[com_climate_change_impacts_and_adaptation]]="",0,IF(Table1[[#This Row],[com_undefined]:[com_undefined]]=1,0,Table1[[#This Row],[o_gef_funding]:[o_gef_funding]]/SUM(Table1[[#This Row],[com_ghg_inventory]:[com_support_needed_and_received]])))</f>
        <v>0</v>
      </c>
      <c r="AK221" s="4" cm="1">
        <f t="array" ref="AK221">IF(Table1[[#This Row],[com_support_needed_and_received]]="",0,IF(Table1[[#This Row],[com_undefined]:[com_undefined]]=1,0,Table1[[#This Row],[o_gef_funding]:[o_gef_funding]]/SUM(Table1[[#This Row],[com_ghg_inventory]:[com_support_needed_and_received]])))</f>
        <v>0</v>
      </c>
      <c r="AL221" s="4">
        <f>IF(Table1[[#This Row],[com_undefined]]=1,Table1[[#This Row],[o_gef_funding]],0)</f>
        <v>38720.625</v>
      </c>
      <c r="AM221" s="4" cm="1">
        <f t="array" ref="AM221">IF(Table1[[#This Row],[com_ghg_inventory]]="",0,IF(Table1[[#This Row],[com_undefined]:[com_undefined]]=1,0,Table1[[#This Row],[o_co_financing]:[o_co_financing]]/SUM(Table1[[#This Row],[com_ghg_inventory]:[com_support_needed_and_received]])))</f>
        <v>0</v>
      </c>
      <c r="AN221" s="4" cm="1">
        <f t="array" ref="AN221">IF(Table1[[#This Row],[com_mitigation]]="",0,IF(Table1[[#This Row],[com_undefined]:[com_undefined]]=1,0,Table1[[#This Row],[o_co_financing]:[o_co_financing]]/SUM(Table1[[#This Row],[com_ghg_inventory]:[com_support_needed_and_received]])))</f>
        <v>0</v>
      </c>
      <c r="AO221" s="4" cm="1">
        <f t="array" ref="AO221">IF(Table1[[#This Row],[com_climate_change_impacts_and_adaptation]]="",0,IF(Table1[[#This Row],[com_undefined]:[com_undefined]]=1,0,Table1[[#This Row],[o_co_financing]:[o_co_financing]]/SUM(Table1[[#This Row],[com_ghg_inventory]:[com_support_needed_and_received]])))</f>
        <v>0</v>
      </c>
      <c r="AP221" s="4" cm="1">
        <f t="array" ref="AP221">IF(Table1[[#This Row],[com_support_needed_and_received]]="",0,IF(Table1[[#This Row],[com_undefined]:[com_undefined]]=1,0,Table1[[#This Row],[o_co_financing]:[o_co_financing]]/SUM(Table1[[#This Row],[com_ghg_inventory]:[com_support_needed_and_received]])))</f>
        <v>0</v>
      </c>
      <c r="AQ221" s="4">
        <f>IF(Table1[[#This Row],[com_undefined]]=1,Table1[[#This Row],[o_co_financing]],0)</f>
        <v>112500</v>
      </c>
      <c r="AR221" s="4" t="str">
        <f>IF(Table1[[#This Row],[o_gef_funding]]=SUM(Table1[[#This Row],[ghg_inventory_gef]:[undefined_gef]]),"Good", "Problem")</f>
        <v>Good</v>
      </c>
      <c r="AS221" s="4" t="str">
        <f>IF(Table1[[#This Row],[o_co_financing]]=SUM(Table1[[#This Row],[ghg_inventory_co_finance]:[undefined_co_finance]]),"Good", "Problem")</f>
        <v>Good</v>
      </c>
    </row>
    <row r="222" spans="1:45">
      <c r="A222" s="11">
        <v>25</v>
      </c>
      <c r="B222" t="s">
        <v>50</v>
      </c>
      <c r="C222" t="str">
        <f>VLOOKUP(Table1[[#This Row],[pif_id]], Table7[#All],2,FALSE)</f>
        <v>Asia</v>
      </c>
      <c r="D222" t="str">
        <f>VLOOKUP(Table1[[#This Row],[pif_id]], Table7[#All],3,FALSE)</f>
        <v>FAO</v>
      </c>
      <c r="E222" t="str">
        <f>VLOOKUP(Table1[[#This Row],[pif_id]], Table7[#All],4,FALSE)</f>
        <v>2018</v>
      </c>
      <c r="F222" t="e">
        <f>VLOOKUP(Table1[[#This Row],[pif_id]], Table7[#All],5,FALSE)</f>
        <v>#REF!</v>
      </c>
      <c r="G222">
        <v>54</v>
      </c>
      <c r="H222" t="s">
        <v>417</v>
      </c>
      <c r="M222">
        <f>IF(SUM(Table1[[#This Row],[c_ghg_inventory]:[c_support_needed_and_received]])=0,1,"")</f>
        <v>1</v>
      </c>
      <c r="N222" s="6">
        <v>309765</v>
      </c>
      <c r="O222" s="6">
        <v>900000</v>
      </c>
      <c r="P222" s="6">
        <f>N222/SUM(Table1[[#This Row],[c_ghg_inventory]:[c_undefined]])</f>
        <v>309765</v>
      </c>
      <c r="Q222" s="6">
        <f>O222/SUM(Table1[[#This Row],[c_ghg_inventory]:[c_undefined]])</f>
        <v>900000</v>
      </c>
      <c r="R222">
        <v>219</v>
      </c>
      <c r="S222" t="s">
        <v>421</v>
      </c>
      <c r="U222">
        <v>1</v>
      </c>
      <c r="X222" s="4" t="str">
        <f>IF(SUM(Table1[[#This Row],[o_ghg_inventory ]:[o_support_needed_and_received]])=0,1,"")</f>
        <v/>
      </c>
      <c r="Y222" s="10">
        <v>38720.625</v>
      </c>
      <c r="Z222" s="10">
        <v>112500</v>
      </c>
      <c r="AA222" s="5">
        <f>Table1[[#This Row],[o_gef_funding]]/SUM(Table1[[#This Row],[o_ghg_inventory ]:[o_undefined]])</f>
        <v>38720.625</v>
      </c>
      <c r="AB222" s="5">
        <f>Table1[[#This Row],[o_co_financing]]/SUM(Table1[[#This Row],[o_ghg_inventory ]:[o_undefined]])</f>
        <v>112500</v>
      </c>
      <c r="AC222" s="4" t="str" cm="1">
        <f t="array" ref="AC222">IF(Table1[[#This Row],[o_ghg_inventory ]]="",IF(AND(Table1[[#This Row],[o_undefined]:[o_undefined]]=1,Table1[[#This Row],[c_ghg_inventory]]=1),1,""),1)</f>
        <v/>
      </c>
      <c r="AD222" s="4" cm="1">
        <f t="array" ref="AD222">IF(Table1[[#This Row],[o_mitigation ]]="",IF(AND(Table1[[#This Row],[o_undefined]:[o_undefined]]=1,Table1[[#This Row],[c_mitigation]]=1),1,""),1)</f>
        <v>1</v>
      </c>
      <c r="AE222" s="4" t="str" cm="1">
        <f t="array" ref="AE222">IF(Table1[[#This Row],[o_climate_change_impacts_and_adaptation ]]="",IF(AND(Table1[[#This Row],[o_undefined]:[o_undefined]]=1,Table1[[#This Row],[c_climate_change_impacts_and_adaptation]]=1),1,""),1)</f>
        <v/>
      </c>
      <c r="AF222" s="4" t="str" cm="1">
        <f t="array" ref="AF222">IF(Table1[[#This Row],[o_support_needed_and_received]]="",IF(AND(Table1[[#This Row],[o_undefined]:[o_undefined]]=1,Table1[[#This Row],[c_support_needed_and_received]]=1),1,""),1)</f>
        <v/>
      </c>
      <c r="AG222" s="4" t="str">
        <f>IF(SUM(Table1[[#This Row],[com_ghg_inventory]:[com_support_needed_and_received]])=0,1,"")</f>
        <v/>
      </c>
      <c r="AH222" s="4" cm="1">
        <f t="array" ref="AH222">IF(Table1[[#This Row],[com_ghg_inventory]]="",0,IF(Table1[[#This Row],[com_undefined]:[com_undefined]]=1,0,Table1[[#This Row],[o_gef_funding]:[o_gef_funding]]/SUM(Table1[[#This Row],[com_ghg_inventory]:[com_support_needed_and_received]])))</f>
        <v>0</v>
      </c>
      <c r="AI222" s="4" cm="1">
        <f t="array" ref="AI222">IF(Table1[[#This Row],[com_mitigation]]="",0,IF(Table1[[#This Row],[com_undefined]:[com_undefined]]=1,0,Table1[[#This Row],[o_gef_funding]:[o_gef_funding]]/SUM(Table1[[#This Row],[com_ghg_inventory]:[com_support_needed_and_received]])))</f>
        <v>38720.625</v>
      </c>
      <c r="AJ222" s="4" cm="1">
        <f t="array" ref="AJ222">IF(Table1[[#This Row],[com_climate_change_impacts_and_adaptation]]="",0,IF(Table1[[#This Row],[com_undefined]:[com_undefined]]=1,0,Table1[[#This Row],[o_gef_funding]:[o_gef_funding]]/SUM(Table1[[#This Row],[com_ghg_inventory]:[com_support_needed_and_received]])))</f>
        <v>0</v>
      </c>
      <c r="AK222" s="4" cm="1">
        <f t="array" ref="AK222">IF(Table1[[#This Row],[com_support_needed_and_received]]="",0,IF(Table1[[#This Row],[com_undefined]:[com_undefined]]=1,0,Table1[[#This Row],[o_gef_funding]:[o_gef_funding]]/SUM(Table1[[#This Row],[com_ghg_inventory]:[com_support_needed_and_received]])))</f>
        <v>0</v>
      </c>
      <c r="AL222" s="4">
        <f>IF(Table1[[#This Row],[com_undefined]]=1,Table1[[#This Row],[o_gef_funding]],0)</f>
        <v>0</v>
      </c>
      <c r="AM222" s="4" cm="1">
        <f t="array" ref="AM222">IF(Table1[[#This Row],[com_ghg_inventory]]="",0,IF(Table1[[#This Row],[com_undefined]:[com_undefined]]=1,0,Table1[[#This Row],[o_co_financing]:[o_co_financing]]/SUM(Table1[[#This Row],[com_ghg_inventory]:[com_support_needed_and_received]])))</f>
        <v>0</v>
      </c>
      <c r="AN222" s="4" cm="1">
        <f t="array" ref="AN222">IF(Table1[[#This Row],[com_mitigation]]="",0,IF(Table1[[#This Row],[com_undefined]:[com_undefined]]=1,0,Table1[[#This Row],[o_co_financing]:[o_co_financing]]/SUM(Table1[[#This Row],[com_ghg_inventory]:[com_support_needed_and_received]])))</f>
        <v>112500</v>
      </c>
      <c r="AO222" s="4" cm="1">
        <f t="array" ref="AO222">IF(Table1[[#This Row],[com_climate_change_impacts_and_adaptation]]="",0,IF(Table1[[#This Row],[com_undefined]:[com_undefined]]=1,0,Table1[[#This Row],[o_co_financing]:[o_co_financing]]/SUM(Table1[[#This Row],[com_ghg_inventory]:[com_support_needed_and_received]])))</f>
        <v>0</v>
      </c>
      <c r="AP222" s="4" cm="1">
        <f t="array" ref="AP222">IF(Table1[[#This Row],[com_support_needed_and_received]]="",0,IF(Table1[[#This Row],[com_undefined]:[com_undefined]]=1,0,Table1[[#This Row],[o_co_financing]:[o_co_financing]]/SUM(Table1[[#This Row],[com_ghg_inventory]:[com_support_needed_and_received]])))</f>
        <v>0</v>
      </c>
      <c r="AQ222" s="4">
        <f>IF(Table1[[#This Row],[com_undefined]]=1,Table1[[#This Row],[o_co_financing]],0)</f>
        <v>0</v>
      </c>
      <c r="AR222" s="4" t="str">
        <f>IF(Table1[[#This Row],[o_gef_funding]]=SUM(Table1[[#This Row],[ghg_inventory_gef]:[undefined_gef]]),"Good", "Problem")</f>
        <v>Good</v>
      </c>
      <c r="AS222" s="4" t="str">
        <f>IF(Table1[[#This Row],[o_co_financing]]=SUM(Table1[[#This Row],[ghg_inventory_co_finance]:[undefined_co_finance]]),"Good", "Problem")</f>
        <v>Good</v>
      </c>
    </row>
    <row r="223" spans="1:45">
      <c r="A223" s="11">
        <v>25</v>
      </c>
      <c r="B223" t="s">
        <v>50</v>
      </c>
      <c r="C223" t="str">
        <f>VLOOKUP(Table1[[#This Row],[pif_id]], Table7[#All],2,FALSE)</f>
        <v>Asia</v>
      </c>
      <c r="D223" t="str">
        <f>VLOOKUP(Table1[[#This Row],[pif_id]], Table7[#All],3,FALSE)</f>
        <v>FAO</v>
      </c>
      <c r="E223" t="str">
        <f>VLOOKUP(Table1[[#This Row],[pif_id]], Table7[#All],4,FALSE)</f>
        <v>2018</v>
      </c>
      <c r="F223" t="e">
        <f>VLOOKUP(Table1[[#This Row],[pif_id]], Table7[#All],5,FALSE)</f>
        <v>#REF!</v>
      </c>
      <c r="G223">
        <v>54</v>
      </c>
      <c r="H223" t="s">
        <v>417</v>
      </c>
      <c r="M223">
        <f>IF(SUM(Table1[[#This Row],[c_ghg_inventory]:[c_support_needed_and_received]])=0,1,"")</f>
        <v>1</v>
      </c>
      <c r="N223" s="6">
        <v>309765</v>
      </c>
      <c r="O223" s="6">
        <v>900000</v>
      </c>
      <c r="P223" s="6">
        <f>N223/SUM(Table1[[#This Row],[c_ghg_inventory]:[c_undefined]])</f>
        <v>309765</v>
      </c>
      <c r="Q223" s="6">
        <f>O223/SUM(Table1[[#This Row],[c_ghg_inventory]:[c_undefined]])</f>
        <v>900000</v>
      </c>
      <c r="R223">
        <v>220</v>
      </c>
      <c r="S223" t="s">
        <v>422</v>
      </c>
      <c r="X223" s="4">
        <f>IF(SUM(Table1[[#This Row],[o_ghg_inventory ]:[o_support_needed_and_received]])=0,1,"")</f>
        <v>1</v>
      </c>
      <c r="Y223" s="10">
        <v>38720.625</v>
      </c>
      <c r="Z223" s="10">
        <v>112500</v>
      </c>
      <c r="AA223" s="5">
        <f>Table1[[#This Row],[o_gef_funding]]/SUM(Table1[[#This Row],[o_ghg_inventory ]:[o_undefined]])</f>
        <v>38720.625</v>
      </c>
      <c r="AB223" s="5">
        <f>Table1[[#This Row],[o_co_financing]]/SUM(Table1[[#This Row],[o_ghg_inventory ]:[o_undefined]])</f>
        <v>112500</v>
      </c>
      <c r="AC223" s="4" t="str" cm="1">
        <f t="array" ref="AC223">IF(Table1[[#This Row],[o_ghg_inventory ]]="",IF(AND(Table1[[#This Row],[o_undefined]:[o_undefined]]=1,Table1[[#This Row],[c_ghg_inventory]]=1),1,""),1)</f>
        <v/>
      </c>
      <c r="AD223" s="4" t="str" cm="1">
        <f t="array" ref="AD223">IF(Table1[[#This Row],[o_mitigation ]]="",IF(AND(Table1[[#This Row],[o_undefined]:[o_undefined]]=1,Table1[[#This Row],[c_mitigation]]=1),1,""),1)</f>
        <v/>
      </c>
      <c r="AE223" s="4" t="str" cm="1">
        <f t="array" ref="AE223">IF(Table1[[#This Row],[o_climate_change_impacts_and_adaptation ]]="",IF(AND(Table1[[#This Row],[o_undefined]:[o_undefined]]=1,Table1[[#This Row],[c_climate_change_impacts_and_adaptation]]=1),1,""),1)</f>
        <v/>
      </c>
      <c r="AF223" s="4" t="str" cm="1">
        <f t="array" ref="AF223">IF(Table1[[#This Row],[o_support_needed_and_received]]="",IF(AND(Table1[[#This Row],[o_undefined]:[o_undefined]]=1,Table1[[#This Row],[c_support_needed_and_received]]=1),1,""),1)</f>
        <v/>
      </c>
      <c r="AG223" s="4">
        <f>IF(SUM(Table1[[#This Row],[com_ghg_inventory]:[com_support_needed_and_received]])=0,1,"")</f>
        <v>1</v>
      </c>
      <c r="AH223" s="4" cm="1">
        <f t="array" ref="AH223">IF(Table1[[#This Row],[com_ghg_inventory]]="",0,IF(Table1[[#This Row],[com_undefined]:[com_undefined]]=1,0,Table1[[#This Row],[o_gef_funding]:[o_gef_funding]]/SUM(Table1[[#This Row],[com_ghg_inventory]:[com_support_needed_and_received]])))</f>
        <v>0</v>
      </c>
      <c r="AI223" s="4" cm="1">
        <f t="array" ref="AI223">IF(Table1[[#This Row],[com_mitigation]]="",0,IF(Table1[[#This Row],[com_undefined]:[com_undefined]]=1,0,Table1[[#This Row],[o_gef_funding]:[o_gef_funding]]/SUM(Table1[[#This Row],[com_ghg_inventory]:[com_support_needed_and_received]])))</f>
        <v>0</v>
      </c>
      <c r="AJ223" s="4" cm="1">
        <f t="array" ref="AJ223">IF(Table1[[#This Row],[com_climate_change_impacts_and_adaptation]]="",0,IF(Table1[[#This Row],[com_undefined]:[com_undefined]]=1,0,Table1[[#This Row],[o_gef_funding]:[o_gef_funding]]/SUM(Table1[[#This Row],[com_ghg_inventory]:[com_support_needed_and_received]])))</f>
        <v>0</v>
      </c>
      <c r="AK223" s="4" cm="1">
        <f t="array" ref="AK223">IF(Table1[[#This Row],[com_support_needed_and_received]]="",0,IF(Table1[[#This Row],[com_undefined]:[com_undefined]]=1,0,Table1[[#This Row],[o_gef_funding]:[o_gef_funding]]/SUM(Table1[[#This Row],[com_ghg_inventory]:[com_support_needed_and_received]])))</f>
        <v>0</v>
      </c>
      <c r="AL223" s="4">
        <f>IF(Table1[[#This Row],[com_undefined]]=1,Table1[[#This Row],[o_gef_funding]],0)</f>
        <v>38720.625</v>
      </c>
      <c r="AM223" s="4" cm="1">
        <f t="array" ref="AM223">IF(Table1[[#This Row],[com_ghg_inventory]]="",0,IF(Table1[[#This Row],[com_undefined]:[com_undefined]]=1,0,Table1[[#This Row],[o_co_financing]:[o_co_financing]]/SUM(Table1[[#This Row],[com_ghg_inventory]:[com_support_needed_and_received]])))</f>
        <v>0</v>
      </c>
      <c r="AN223" s="4" cm="1">
        <f t="array" ref="AN223">IF(Table1[[#This Row],[com_mitigation]]="",0,IF(Table1[[#This Row],[com_undefined]:[com_undefined]]=1,0,Table1[[#This Row],[o_co_financing]:[o_co_financing]]/SUM(Table1[[#This Row],[com_ghg_inventory]:[com_support_needed_and_received]])))</f>
        <v>0</v>
      </c>
      <c r="AO223" s="4" cm="1">
        <f t="array" ref="AO223">IF(Table1[[#This Row],[com_climate_change_impacts_and_adaptation]]="",0,IF(Table1[[#This Row],[com_undefined]:[com_undefined]]=1,0,Table1[[#This Row],[o_co_financing]:[o_co_financing]]/SUM(Table1[[#This Row],[com_ghg_inventory]:[com_support_needed_and_received]])))</f>
        <v>0</v>
      </c>
      <c r="AP223" s="4" cm="1">
        <f t="array" ref="AP223">IF(Table1[[#This Row],[com_support_needed_and_received]]="",0,IF(Table1[[#This Row],[com_undefined]:[com_undefined]]=1,0,Table1[[#This Row],[o_co_financing]:[o_co_financing]]/SUM(Table1[[#This Row],[com_ghg_inventory]:[com_support_needed_and_received]])))</f>
        <v>0</v>
      </c>
      <c r="AQ223" s="4">
        <f>IF(Table1[[#This Row],[com_undefined]]=1,Table1[[#This Row],[o_co_financing]],0)</f>
        <v>112500</v>
      </c>
      <c r="AR223" s="4" t="str">
        <f>IF(Table1[[#This Row],[o_gef_funding]]=SUM(Table1[[#This Row],[ghg_inventory_gef]:[undefined_gef]]),"Good", "Problem")</f>
        <v>Good</v>
      </c>
      <c r="AS223" s="4" t="str">
        <f>IF(Table1[[#This Row],[o_co_financing]]=SUM(Table1[[#This Row],[ghg_inventory_co_finance]:[undefined_co_finance]]),"Good", "Problem")</f>
        <v>Good</v>
      </c>
    </row>
    <row r="224" spans="1:45">
      <c r="A224" s="11">
        <v>25</v>
      </c>
      <c r="B224" t="s">
        <v>50</v>
      </c>
      <c r="C224" t="str">
        <f>VLOOKUP(Table1[[#This Row],[pif_id]], Table7[#All],2,FALSE)</f>
        <v>Asia</v>
      </c>
      <c r="D224" t="str">
        <f>VLOOKUP(Table1[[#This Row],[pif_id]], Table7[#All],3,FALSE)</f>
        <v>FAO</v>
      </c>
      <c r="E224" t="str">
        <f>VLOOKUP(Table1[[#This Row],[pif_id]], Table7[#All],4,FALSE)</f>
        <v>2018</v>
      </c>
      <c r="F224" t="e">
        <f>VLOOKUP(Table1[[#This Row],[pif_id]], Table7[#All],5,FALSE)</f>
        <v>#REF!</v>
      </c>
      <c r="G224">
        <v>54</v>
      </c>
      <c r="H224" t="s">
        <v>417</v>
      </c>
      <c r="M224">
        <f>IF(SUM(Table1[[#This Row],[c_ghg_inventory]:[c_support_needed_and_received]])=0,1,"")</f>
        <v>1</v>
      </c>
      <c r="N224" s="6">
        <v>309765</v>
      </c>
      <c r="O224" s="6">
        <v>900000</v>
      </c>
      <c r="P224" s="6">
        <f>N224/SUM(Table1[[#This Row],[c_ghg_inventory]:[c_undefined]])</f>
        <v>309765</v>
      </c>
      <c r="Q224" s="6">
        <f>O224/SUM(Table1[[#This Row],[c_ghg_inventory]:[c_undefined]])</f>
        <v>900000</v>
      </c>
      <c r="R224">
        <v>221</v>
      </c>
      <c r="S224" t="s">
        <v>423</v>
      </c>
      <c r="X224" s="4">
        <f>IF(SUM(Table1[[#This Row],[o_ghg_inventory ]:[o_support_needed_and_received]])=0,1,"")</f>
        <v>1</v>
      </c>
      <c r="Y224" s="10">
        <v>38720.625</v>
      </c>
      <c r="Z224" s="10">
        <v>112500</v>
      </c>
      <c r="AA224" s="5">
        <f>Table1[[#This Row],[o_gef_funding]]/SUM(Table1[[#This Row],[o_ghg_inventory ]:[o_undefined]])</f>
        <v>38720.625</v>
      </c>
      <c r="AB224" s="5">
        <f>Table1[[#This Row],[o_co_financing]]/SUM(Table1[[#This Row],[o_ghg_inventory ]:[o_undefined]])</f>
        <v>112500</v>
      </c>
      <c r="AC224" s="4" t="str" cm="1">
        <f t="array" ref="AC224">IF(Table1[[#This Row],[o_ghg_inventory ]]="",IF(AND(Table1[[#This Row],[o_undefined]:[o_undefined]]=1,Table1[[#This Row],[c_ghg_inventory]]=1),1,""),1)</f>
        <v/>
      </c>
      <c r="AD224" s="4" t="str" cm="1">
        <f t="array" ref="AD224">IF(Table1[[#This Row],[o_mitigation ]]="",IF(AND(Table1[[#This Row],[o_undefined]:[o_undefined]]=1,Table1[[#This Row],[c_mitigation]]=1),1,""),1)</f>
        <v/>
      </c>
      <c r="AE224" s="4" t="str" cm="1">
        <f t="array" ref="AE224">IF(Table1[[#This Row],[o_climate_change_impacts_and_adaptation ]]="",IF(AND(Table1[[#This Row],[o_undefined]:[o_undefined]]=1,Table1[[#This Row],[c_climate_change_impacts_and_adaptation]]=1),1,""),1)</f>
        <v/>
      </c>
      <c r="AF224" s="4" t="str" cm="1">
        <f t="array" ref="AF224">IF(Table1[[#This Row],[o_support_needed_and_received]]="",IF(AND(Table1[[#This Row],[o_undefined]:[o_undefined]]=1,Table1[[#This Row],[c_support_needed_and_received]]=1),1,""),1)</f>
        <v/>
      </c>
      <c r="AG224" s="4">
        <f>IF(SUM(Table1[[#This Row],[com_ghg_inventory]:[com_support_needed_and_received]])=0,1,"")</f>
        <v>1</v>
      </c>
      <c r="AH224" s="4" cm="1">
        <f t="array" ref="AH224">IF(Table1[[#This Row],[com_ghg_inventory]]="",0,IF(Table1[[#This Row],[com_undefined]:[com_undefined]]=1,0,Table1[[#This Row],[o_gef_funding]:[o_gef_funding]]/SUM(Table1[[#This Row],[com_ghg_inventory]:[com_support_needed_and_received]])))</f>
        <v>0</v>
      </c>
      <c r="AI224" s="4" cm="1">
        <f t="array" ref="AI224">IF(Table1[[#This Row],[com_mitigation]]="",0,IF(Table1[[#This Row],[com_undefined]:[com_undefined]]=1,0,Table1[[#This Row],[o_gef_funding]:[o_gef_funding]]/SUM(Table1[[#This Row],[com_ghg_inventory]:[com_support_needed_and_received]])))</f>
        <v>0</v>
      </c>
      <c r="AJ224" s="4" cm="1">
        <f t="array" ref="AJ224">IF(Table1[[#This Row],[com_climate_change_impacts_and_adaptation]]="",0,IF(Table1[[#This Row],[com_undefined]:[com_undefined]]=1,0,Table1[[#This Row],[o_gef_funding]:[o_gef_funding]]/SUM(Table1[[#This Row],[com_ghg_inventory]:[com_support_needed_and_received]])))</f>
        <v>0</v>
      </c>
      <c r="AK224" s="4" cm="1">
        <f t="array" ref="AK224">IF(Table1[[#This Row],[com_support_needed_and_received]]="",0,IF(Table1[[#This Row],[com_undefined]:[com_undefined]]=1,0,Table1[[#This Row],[o_gef_funding]:[o_gef_funding]]/SUM(Table1[[#This Row],[com_ghg_inventory]:[com_support_needed_and_received]])))</f>
        <v>0</v>
      </c>
      <c r="AL224" s="4">
        <f>IF(Table1[[#This Row],[com_undefined]]=1,Table1[[#This Row],[o_gef_funding]],0)</f>
        <v>38720.625</v>
      </c>
      <c r="AM224" s="4" cm="1">
        <f t="array" ref="AM224">IF(Table1[[#This Row],[com_ghg_inventory]]="",0,IF(Table1[[#This Row],[com_undefined]:[com_undefined]]=1,0,Table1[[#This Row],[o_co_financing]:[o_co_financing]]/SUM(Table1[[#This Row],[com_ghg_inventory]:[com_support_needed_and_received]])))</f>
        <v>0</v>
      </c>
      <c r="AN224" s="4" cm="1">
        <f t="array" ref="AN224">IF(Table1[[#This Row],[com_mitigation]]="",0,IF(Table1[[#This Row],[com_undefined]:[com_undefined]]=1,0,Table1[[#This Row],[o_co_financing]:[o_co_financing]]/SUM(Table1[[#This Row],[com_ghg_inventory]:[com_support_needed_and_received]])))</f>
        <v>0</v>
      </c>
      <c r="AO224" s="4" cm="1">
        <f t="array" ref="AO224">IF(Table1[[#This Row],[com_climate_change_impacts_and_adaptation]]="",0,IF(Table1[[#This Row],[com_undefined]:[com_undefined]]=1,0,Table1[[#This Row],[o_co_financing]:[o_co_financing]]/SUM(Table1[[#This Row],[com_ghg_inventory]:[com_support_needed_and_received]])))</f>
        <v>0</v>
      </c>
      <c r="AP224" s="4" cm="1">
        <f t="array" ref="AP224">IF(Table1[[#This Row],[com_support_needed_and_received]]="",0,IF(Table1[[#This Row],[com_undefined]:[com_undefined]]=1,0,Table1[[#This Row],[o_co_financing]:[o_co_financing]]/SUM(Table1[[#This Row],[com_ghg_inventory]:[com_support_needed_and_received]])))</f>
        <v>0</v>
      </c>
      <c r="AQ224" s="4">
        <f>IF(Table1[[#This Row],[com_undefined]]=1,Table1[[#This Row],[o_co_financing]],0)</f>
        <v>112500</v>
      </c>
      <c r="AR224" s="4" t="str">
        <f>IF(Table1[[#This Row],[o_gef_funding]]=SUM(Table1[[#This Row],[ghg_inventory_gef]:[undefined_gef]]),"Good", "Problem")</f>
        <v>Good</v>
      </c>
      <c r="AS224" s="4" t="str">
        <f>IF(Table1[[#This Row],[o_co_financing]]=SUM(Table1[[#This Row],[ghg_inventory_co_finance]:[undefined_co_finance]]),"Good", "Problem")</f>
        <v>Good</v>
      </c>
    </row>
    <row r="225" spans="1:45">
      <c r="A225" s="11">
        <v>25</v>
      </c>
      <c r="B225" t="s">
        <v>50</v>
      </c>
      <c r="C225" t="str">
        <f>VLOOKUP(Table1[[#This Row],[pif_id]], Table7[#All],2,FALSE)</f>
        <v>Asia</v>
      </c>
      <c r="D225" t="str">
        <f>VLOOKUP(Table1[[#This Row],[pif_id]], Table7[#All],3,FALSE)</f>
        <v>FAO</v>
      </c>
      <c r="E225" t="str">
        <f>VLOOKUP(Table1[[#This Row],[pif_id]], Table7[#All],4,FALSE)</f>
        <v>2018</v>
      </c>
      <c r="F225" t="e">
        <f>VLOOKUP(Table1[[#This Row],[pif_id]], Table7[#All],5,FALSE)</f>
        <v>#REF!</v>
      </c>
      <c r="G225">
        <v>54</v>
      </c>
      <c r="H225" t="s">
        <v>417</v>
      </c>
      <c r="M225">
        <f>IF(SUM(Table1[[#This Row],[c_ghg_inventory]:[c_support_needed_and_received]])=0,1,"")</f>
        <v>1</v>
      </c>
      <c r="N225" s="6">
        <v>309765</v>
      </c>
      <c r="O225" s="6">
        <v>900000</v>
      </c>
      <c r="P225" s="6">
        <f>N225/SUM(Table1[[#This Row],[c_ghg_inventory]:[c_undefined]])</f>
        <v>309765</v>
      </c>
      <c r="Q225" s="6">
        <f>O225/SUM(Table1[[#This Row],[c_ghg_inventory]:[c_undefined]])</f>
        <v>900000</v>
      </c>
      <c r="R225">
        <v>222</v>
      </c>
      <c r="S225" t="s">
        <v>424</v>
      </c>
      <c r="X225" s="4">
        <f>IF(SUM(Table1[[#This Row],[o_ghg_inventory ]:[o_support_needed_and_received]])=0,1,"")</f>
        <v>1</v>
      </c>
      <c r="Y225" s="10">
        <v>38720.625</v>
      </c>
      <c r="Z225" s="10">
        <v>112500</v>
      </c>
      <c r="AA225" s="5">
        <f>Table1[[#This Row],[o_gef_funding]]/SUM(Table1[[#This Row],[o_ghg_inventory ]:[o_undefined]])</f>
        <v>38720.625</v>
      </c>
      <c r="AB225" s="5">
        <f>Table1[[#This Row],[o_co_financing]]/SUM(Table1[[#This Row],[o_ghg_inventory ]:[o_undefined]])</f>
        <v>112500</v>
      </c>
      <c r="AC225" s="4" t="str" cm="1">
        <f t="array" ref="AC225">IF(Table1[[#This Row],[o_ghg_inventory ]]="",IF(AND(Table1[[#This Row],[o_undefined]:[o_undefined]]=1,Table1[[#This Row],[c_ghg_inventory]]=1),1,""),1)</f>
        <v/>
      </c>
      <c r="AD225" s="4" t="str" cm="1">
        <f t="array" ref="AD225">IF(Table1[[#This Row],[o_mitigation ]]="",IF(AND(Table1[[#This Row],[o_undefined]:[o_undefined]]=1,Table1[[#This Row],[c_mitigation]]=1),1,""),1)</f>
        <v/>
      </c>
      <c r="AE225" s="4" t="str" cm="1">
        <f t="array" ref="AE225">IF(Table1[[#This Row],[o_climate_change_impacts_and_adaptation ]]="",IF(AND(Table1[[#This Row],[o_undefined]:[o_undefined]]=1,Table1[[#This Row],[c_climate_change_impacts_and_adaptation]]=1),1,""),1)</f>
        <v/>
      </c>
      <c r="AF225" s="4" t="str" cm="1">
        <f t="array" ref="AF225">IF(Table1[[#This Row],[o_support_needed_and_received]]="",IF(AND(Table1[[#This Row],[o_undefined]:[o_undefined]]=1,Table1[[#This Row],[c_support_needed_and_received]]=1),1,""),1)</f>
        <v/>
      </c>
      <c r="AG225" s="4">
        <f>IF(SUM(Table1[[#This Row],[com_ghg_inventory]:[com_support_needed_and_received]])=0,1,"")</f>
        <v>1</v>
      </c>
      <c r="AH225" s="4" cm="1">
        <f t="array" ref="AH225">IF(Table1[[#This Row],[com_ghg_inventory]]="",0,IF(Table1[[#This Row],[com_undefined]:[com_undefined]]=1,0,Table1[[#This Row],[o_gef_funding]:[o_gef_funding]]/SUM(Table1[[#This Row],[com_ghg_inventory]:[com_support_needed_and_received]])))</f>
        <v>0</v>
      </c>
      <c r="AI225" s="4" cm="1">
        <f t="array" ref="AI225">IF(Table1[[#This Row],[com_mitigation]]="",0,IF(Table1[[#This Row],[com_undefined]:[com_undefined]]=1,0,Table1[[#This Row],[o_gef_funding]:[o_gef_funding]]/SUM(Table1[[#This Row],[com_ghg_inventory]:[com_support_needed_and_received]])))</f>
        <v>0</v>
      </c>
      <c r="AJ225" s="4" cm="1">
        <f t="array" ref="AJ225">IF(Table1[[#This Row],[com_climate_change_impacts_and_adaptation]]="",0,IF(Table1[[#This Row],[com_undefined]:[com_undefined]]=1,0,Table1[[#This Row],[o_gef_funding]:[o_gef_funding]]/SUM(Table1[[#This Row],[com_ghg_inventory]:[com_support_needed_and_received]])))</f>
        <v>0</v>
      </c>
      <c r="AK225" s="4" cm="1">
        <f t="array" ref="AK225">IF(Table1[[#This Row],[com_support_needed_and_received]]="",0,IF(Table1[[#This Row],[com_undefined]:[com_undefined]]=1,0,Table1[[#This Row],[o_gef_funding]:[o_gef_funding]]/SUM(Table1[[#This Row],[com_ghg_inventory]:[com_support_needed_and_received]])))</f>
        <v>0</v>
      </c>
      <c r="AL225" s="4">
        <f>IF(Table1[[#This Row],[com_undefined]]=1,Table1[[#This Row],[o_gef_funding]],0)</f>
        <v>38720.625</v>
      </c>
      <c r="AM225" s="4" cm="1">
        <f t="array" ref="AM225">IF(Table1[[#This Row],[com_ghg_inventory]]="",0,IF(Table1[[#This Row],[com_undefined]:[com_undefined]]=1,0,Table1[[#This Row],[o_co_financing]:[o_co_financing]]/SUM(Table1[[#This Row],[com_ghg_inventory]:[com_support_needed_and_received]])))</f>
        <v>0</v>
      </c>
      <c r="AN225" s="4" cm="1">
        <f t="array" ref="AN225">IF(Table1[[#This Row],[com_mitigation]]="",0,IF(Table1[[#This Row],[com_undefined]:[com_undefined]]=1,0,Table1[[#This Row],[o_co_financing]:[o_co_financing]]/SUM(Table1[[#This Row],[com_ghg_inventory]:[com_support_needed_and_received]])))</f>
        <v>0</v>
      </c>
      <c r="AO225" s="4" cm="1">
        <f t="array" ref="AO225">IF(Table1[[#This Row],[com_climate_change_impacts_and_adaptation]]="",0,IF(Table1[[#This Row],[com_undefined]:[com_undefined]]=1,0,Table1[[#This Row],[o_co_financing]:[o_co_financing]]/SUM(Table1[[#This Row],[com_ghg_inventory]:[com_support_needed_and_received]])))</f>
        <v>0</v>
      </c>
      <c r="AP225" s="4" cm="1">
        <f t="array" ref="AP225">IF(Table1[[#This Row],[com_support_needed_and_received]]="",0,IF(Table1[[#This Row],[com_undefined]:[com_undefined]]=1,0,Table1[[#This Row],[o_co_financing]:[o_co_financing]]/SUM(Table1[[#This Row],[com_ghg_inventory]:[com_support_needed_and_received]])))</f>
        <v>0</v>
      </c>
      <c r="AQ225" s="4">
        <f>IF(Table1[[#This Row],[com_undefined]]=1,Table1[[#This Row],[o_co_financing]],0)</f>
        <v>112500</v>
      </c>
      <c r="AR225" s="4" t="str">
        <f>IF(Table1[[#This Row],[o_gef_funding]]=SUM(Table1[[#This Row],[ghg_inventory_gef]:[undefined_gef]]),"Good", "Problem")</f>
        <v>Good</v>
      </c>
      <c r="AS225" s="4" t="str">
        <f>IF(Table1[[#This Row],[o_co_financing]]=SUM(Table1[[#This Row],[ghg_inventory_co_finance]:[undefined_co_finance]]),"Good", "Problem")</f>
        <v>Good</v>
      </c>
    </row>
    <row r="226" spans="1:45">
      <c r="A226" s="11">
        <v>25</v>
      </c>
      <c r="B226" t="s">
        <v>50</v>
      </c>
      <c r="C226" t="str">
        <f>VLOOKUP(Table1[[#This Row],[pif_id]], Table7[#All],2,FALSE)</f>
        <v>Asia</v>
      </c>
      <c r="D226" t="str">
        <f>VLOOKUP(Table1[[#This Row],[pif_id]], Table7[#All],3,FALSE)</f>
        <v>FAO</v>
      </c>
      <c r="E226" t="str">
        <f>VLOOKUP(Table1[[#This Row],[pif_id]], Table7[#All],4,FALSE)</f>
        <v>2018</v>
      </c>
      <c r="F226" t="e">
        <f>VLOOKUP(Table1[[#This Row],[pif_id]], Table7[#All],5,FALSE)</f>
        <v>#REF!</v>
      </c>
      <c r="G226">
        <v>54</v>
      </c>
      <c r="H226" t="s">
        <v>417</v>
      </c>
      <c r="M226">
        <f>IF(SUM(Table1[[#This Row],[c_ghg_inventory]:[c_support_needed_and_received]])=0,1,"")</f>
        <v>1</v>
      </c>
      <c r="N226" s="6">
        <v>309765</v>
      </c>
      <c r="O226" s="6">
        <v>900000</v>
      </c>
      <c r="P226" s="6">
        <f>N226/SUM(Table1[[#This Row],[c_ghg_inventory]:[c_undefined]])</f>
        <v>309765</v>
      </c>
      <c r="Q226" s="6">
        <f>O226/SUM(Table1[[#This Row],[c_ghg_inventory]:[c_undefined]])</f>
        <v>900000</v>
      </c>
      <c r="R226">
        <v>223</v>
      </c>
      <c r="S226" t="s">
        <v>425</v>
      </c>
      <c r="X226" s="4">
        <f>IF(SUM(Table1[[#This Row],[o_ghg_inventory ]:[o_support_needed_and_received]])=0,1,"")</f>
        <v>1</v>
      </c>
      <c r="Y226" s="10">
        <v>38720.625</v>
      </c>
      <c r="Z226" s="10">
        <v>112500</v>
      </c>
      <c r="AA226" s="5">
        <f>Table1[[#This Row],[o_gef_funding]]/SUM(Table1[[#This Row],[o_ghg_inventory ]:[o_undefined]])</f>
        <v>38720.625</v>
      </c>
      <c r="AB226" s="5">
        <f>Table1[[#This Row],[o_co_financing]]/SUM(Table1[[#This Row],[o_ghg_inventory ]:[o_undefined]])</f>
        <v>112500</v>
      </c>
      <c r="AC226" s="4" t="str" cm="1">
        <f t="array" ref="AC226">IF(Table1[[#This Row],[o_ghg_inventory ]]="",IF(AND(Table1[[#This Row],[o_undefined]:[o_undefined]]=1,Table1[[#This Row],[c_ghg_inventory]]=1),1,""),1)</f>
        <v/>
      </c>
      <c r="AD226" s="4" t="str" cm="1">
        <f t="array" ref="AD226">IF(Table1[[#This Row],[o_mitigation ]]="",IF(AND(Table1[[#This Row],[o_undefined]:[o_undefined]]=1,Table1[[#This Row],[c_mitigation]]=1),1,""),1)</f>
        <v/>
      </c>
      <c r="AE226" s="4" t="str" cm="1">
        <f t="array" ref="AE226">IF(Table1[[#This Row],[o_climate_change_impacts_and_adaptation ]]="",IF(AND(Table1[[#This Row],[o_undefined]:[o_undefined]]=1,Table1[[#This Row],[c_climate_change_impacts_and_adaptation]]=1),1,""),1)</f>
        <v/>
      </c>
      <c r="AF226" s="4" t="str" cm="1">
        <f t="array" ref="AF226">IF(Table1[[#This Row],[o_support_needed_and_received]]="",IF(AND(Table1[[#This Row],[o_undefined]:[o_undefined]]=1,Table1[[#This Row],[c_support_needed_and_received]]=1),1,""),1)</f>
        <v/>
      </c>
      <c r="AG226" s="4">
        <f>IF(SUM(Table1[[#This Row],[com_ghg_inventory]:[com_support_needed_and_received]])=0,1,"")</f>
        <v>1</v>
      </c>
      <c r="AH226" s="4" cm="1">
        <f t="array" ref="AH226">IF(Table1[[#This Row],[com_ghg_inventory]]="",0,IF(Table1[[#This Row],[com_undefined]:[com_undefined]]=1,0,Table1[[#This Row],[o_gef_funding]:[o_gef_funding]]/SUM(Table1[[#This Row],[com_ghg_inventory]:[com_support_needed_and_received]])))</f>
        <v>0</v>
      </c>
      <c r="AI226" s="4" cm="1">
        <f t="array" ref="AI226">IF(Table1[[#This Row],[com_mitigation]]="",0,IF(Table1[[#This Row],[com_undefined]:[com_undefined]]=1,0,Table1[[#This Row],[o_gef_funding]:[o_gef_funding]]/SUM(Table1[[#This Row],[com_ghg_inventory]:[com_support_needed_and_received]])))</f>
        <v>0</v>
      </c>
      <c r="AJ226" s="4" cm="1">
        <f t="array" ref="AJ226">IF(Table1[[#This Row],[com_climate_change_impacts_and_adaptation]]="",0,IF(Table1[[#This Row],[com_undefined]:[com_undefined]]=1,0,Table1[[#This Row],[o_gef_funding]:[o_gef_funding]]/SUM(Table1[[#This Row],[com_ghg_inventory]:[com_support_needed_and_received]])))</f>
        <v>0</v>
      </c>
      <c r="AK226" s="4" cm="1">
        <f t="array" ref="AK226">IF(Table1[[#This Row],[com_support_needed_and_received]]="",0,IF(Table1[[#This Row],[com_undefined]:[com_undefined]]=1,0,Table1[[#This Row],[o_gef_funding]:[o_gef_funding]]/SUM(Table1[[#This Row],[com_ghg_inventory]:[com_support_needed_and_received]])))</f>
        <v>0</v>
      </c>
      <c r="AL226" s="4">
        <f>IF(Table1[[#This Row],[com_undefined]]=1,Table1[[#This Row],[o_gef_funding]],0)</f>
        <v>38720.625</v>
      </c>
      <c r="AM226" s="4" cm="1">
        <f t="array" ref="AM226">IF(Table1[[#This Row],[com_ghg_inventory]]="",0,IF(Table1[[#This Row],[com_undefined]:[com_undefined]]=1,0,Table1[[#This Row],[o_co_financing]:[o_co_financing]]/SUM(Table1[[#This Row],[com_ghg_inventory]:[com_support_needed_and_received]])))</f>
        <v>0</v>
      </c>
      <c r="AN226" s="4" cm="1">
        <f t="array" ref="AN226">IF(Table1[[#This Row],[com_mitigation]]="",0,IF(Table1[[#This Row],[com_undefined]:[com_undefined]]=1,0,Table1[[#This Row],[o_co_financing]:[o_co_financing]]/SUM(Table1[[#This Row],[com_ghg_inventory]:[com_support_needed_and_received]])))</f>
        <v>0</v>
      </c>
      <c r="AO226" s="4" cm="1">
        <f t="array" ref="AO226">IF(Table1[[#This Row],[com_climate_change_impacts_and_adaptation]]="",0,IF(Table1[[#This Row],[com_undefined]:[com_undefined]]=1,0,Table1[[#This Row],[o_co_financing]:[o_co_financing]]/SUM(Table1[[#This Row],[com_ghg_inventory]:[com_support_needed_and_received]])))</f>
        <v>0</v>
      </c>
      <c r="AP226" s="4" cm="1">
        <f t="array" ref="AP226">IF(Table1[[#This Row],[com_support_needed_and_received]]="",0,IF(Table1[[#This Row],[com_undefined]:[com_undefined]]=1,0,Table1[[#This Row],[o_co_financing]:[o_co_financing]]/SUM(Table1[[#This Row],[com_ghg_inventory]:[com_support_needed_and_received]])))</f>
        <v>0</v>
      </c>
      <c r="AQ226" s="4">
        <f>IF(Table1[[#This Row],[com_undefined]]=1,Table1[[#This Row],[o_co_financing]],0)</f>
        <v>112500</v>
      </c>
      <c r="AR226" s="4" t="str">
        <f>IF(Table1[[#This Row],[o_gef_funding]]=SUM(Table1[[#This Row],[ghg_inventory_gef]:[undefined_gef]]),"Good", "Problem")</f>
        <v>Good</v>
      </c>
      <c r="AS226" s="4" t="str">
        <f>IF(Table1[[#This Row],[o_co_financing]]=SUM(Table1[[#This Row],[ghg_inventory_co_finance]:[undefined_co_finance]]),"Good", "Problem")</f>
        <v>Good</v>
      </c>
    </row>
    <row r="227" spans="1:45">
      <c r="A227" s="11">
        <v>25</v>
      </c>
      <c r="B227" t="s">
        <v>50</v>
      </c>
      <c r="C227" t="str">
        <f>VLOOKUP(Table1[[#This Row],[pif_id]], Table7[#All],2,FALSE)</f>
        <v>Asia</v>
      </c>
      <c r="D227" t="str">
        <f>VLOOKUP(Table1[[#This Row],[pif_id]], Table7[#All],3,FALSE)</f>
        <v>FAO</v>
      </c>
      <c r="E227" t="str">
        <f>VLOOKUP(Table1[[#This Row],[pif_id]], Table7[#All],4,FALSE)</f>
        <v>2018</v>
      </c>
      <c r="F227" t="e">
        <f>VLOOKUP(Table1[[#This Row],[pif_id]], Table7[#All],5,FALSE)</f>
        <v>#REF!</v>
      </c>
      <c r="G227">
        <v>55</v>
      </c>
      <c r="H227" t="s">
        <v>426</v>
      </c>
      <c r="I227">
        <v>1</v>
      </c>
      <c r="J227">
        <v>1</v>
      </c>
      <c r="M227" t="str">
        <f>IF(SUM(Table1[[#This Row],[c_ghg_inventory]:[c_support_needed_and_received]])=0,1,"")</f>
        <v/>
      </c>
      <c r="N227" s="6">
        <v>237500</v>
      </c>
      <c r="O227" s="6">
        <v>310000</v>
      </c>
      <c r="P227" s="6">
        <f>N227/SUM(Table1[[#This Row],[c_ghg_inventory]:[c_undefined]])</f>
        <v>118750</v>
      </c>
      <c r="Q227" s="6">
        <f>O227/SUM(Table1[[#This Row],[c_ghg_inventory]:[c_undefined]])</f>
        <v>155000</v>
      </c>
      <c r="R227">
        <v>224</v>
      </c>
      <c r="S227" t="s">
        <v>427</v>
      </c>
      <c r="T227">
        <v>1</v>
      </c>
      <c r="X227" s="4" t="str">
        <f>IF(SUM(Table1[[#This Row],[o_ghg_inventory ]:[o_support_needed_and_received]])=0,1,"")</f>
        <v/>
      </c>
      <c r="Y227" s="10">
        <v>59375</v>
      </c>
      <c r="Z227" s="10">
        <v>77500</v>
      </c>
      <c r="AA227" s="5">
        <f>Table1[[#This Row],[o_gef_funding]]/SUM(Table1[[#This Row],[o_ghg_inventory ]:[o_undefined]])</f>
        <v>59375</v>
      </c>
      <c r="AB227" s="5">
        <f>Table1[[#This Row],[o_co_financing]]/SUM(Table1[[#This Row],[o_ghg_inventory ]:[o_undefined]])</f>
        <v>77500</v>
      </c>
      <c r="AC227" s="4" cm="1">
        <f t="array" ref="AC227">IF(Table1[[#This Row],[o_ghg_inventory ]]="",IF(AND(Table1[[#This Row],[o_undefined]:[o_undefined]]=1,Table1[[#This Row],[c_ghg_inventory]]=1),1,""),1)</f>
        <v>1</v>
      </c>
      <c r="AD227" s="4" t="str" cm="1">
        <f t="array" ref="AD227">IF(Table1[[#This Row],[o_mitigation ]]="",IF(AND(Table1[[#This Row],[o_undefined]:[o_undefined]]=1,Table1[[#This Row],[c_mitigation]]=1),1,""),1)</f>
        <v/>
      </c>
      <c r="AE227" s="4" t="str" cm="1">
        <f t="array" ref="AE227">IF(Table1[[#This Row],[o_climate_change_impacts_and_adaptation ]]="",IF(AND(Table1[[#This Row],[o_undefined]:[o_undefined]]=1,Table1[[#This Row],[c_climate_change_impacts_and_adaptation]]=1),1,""),1)</f>
        <v/>
      </c>
      <c r="AF227" s="4" t="str" cm="1">
        <f t="array" ref="AF227">IF(Table1[[#This Row],[o_support_needed_and_received]]="",IF(AND(Table1[[#This Row],[o_undefined]:[o_undefined]]=1,Table1[[#This Row],[c_support_needed_and_received]]=1),1,""),1)</f>
        <v/>
      </c>
      <c r="AG227" s="4" t="str">
        <f>IF(SUM(Table1[[#This Row],[com_ghg_inventory]:[com_support_needed_and_received]])=0,1,"")</f>
        <v/>
      </c>
      <c r="AH227" s="4" cm="1">
        <f t="array" ref="AH227">IF(Table1[[#This Row],[com_ghg_inventory]]="",0,IF(Table1[[#This Row],[com_undefined]:[com_undefined]]=1,0,Table1[[#This Row],[o_gef_funding]:[o_gef_funding]]/SUM(Table1[[#This Row],[com_ghg_inventory]:[com_support_needed_and_received]])))</f>
        <v>59375</v>
      </c>
      <c r="AI227" s="4" cm="1">
        <f t="array" ref="AI227">IF(Table1[[#This Row],[com_mitigation]]="",0,IF(Table1[[#This Row],[com_undefined]:[com_undefined]]=1,0,Table1[[#This Row],[o_gef_funding]:[o_gef_funding]]/SUM(Table1[[#This Row],[com_ghg_inventory]:[com_support_needed_and_received]])))</f>
        <v>0</v>
      </c>
      <c r="AJ227" s="4" cm="1">
        <f t="array" ref="AJ227">IF(Table1[[#This Row],[com_climate_change_impacts_and_adaptation]]="",0,IF(Table1[[#This Row],[com_undefined]:[com_undefined]]=1,0,Table1[[#This Row],[o_gef_funding]:[o_gef_funding]]/SUM(Table1[[#This Row],[com_ghg_inventory]:[com_support_needed_and_received]])))</f>
        <v>0</v>
      </c>
      <c r="AK227" s="4" cm="1">
        <f t="array" ref="AK227">IF(Table1[[#This Row],[com_support_needed_and_received]]="",0,IF(Table1[[#This Row],[com_undefined]:[com_undefined]]=1,0,Table1[[#This Row],[o_gef_funding]:[o_gef_funding]]/SUM(Table1[[#This Row],[com_ghg_inventory]:[com_support_needed_and_received]])))</f>
        <v>0</v>
      </c>
      <c r="AL227" s="4">
        <f>IF(Table1[[#This Row],[com_undefined]]=1,Table1[[#This Row],[o_gef_funding]],0)</f>
        <v>0</v>
      </c>
      <c r="AM227" s="4" cm="1">
        <f t="array" ref="AM227">IF(Table1[[#This Row],[com_ghg_inventory]]="",0,IF(Table1[[#This Row],[com_undefined]:[com_undefined]]=1,0,Table1[[#This Row],[o_co_financing]:[o_co_financing]]/SUM(Table1[[#This Row],[com_ghg_inventory]:[com_support_needed_and_received]])))</f>
        <v>77500</v>
      </c>
      <c r="AN227" s="4" cm="1">
        <f t="array" ref="AN227">IF(Table1[[#This Row],[com_mitigation]]="",0,IF(Table1[[#This Row],[com_undefined]:[com_undefined]]=1,0,Table1[[#This Row],[o_co_financing]:[o_co_financing]]/SUM(Table1[[#This Row],[com_ghg_inventory]:[com_support_needed_and_received]])))</f>
        <v>0</v>
      </c>
      <c r="AO227" s="4" cm="1">
        <f t="array" ref="AO227">IF(Table1[[#This Row],[com_climate_change_impacts_and_adaptation]]="",0,IF(Table1[[#This Row],[com_undefined]:[com_undefined]]=1,0,Table1[[#This Row],[o_co_financing]:[o_co_financing]]/SUM(Table1[[#This Row],[com_ghg_inventory]:[com_support_needed_and_received]])))</f>
        <v>0</v>
      </c>
      <c r="AP227" s="4" cm="1">
        <f t="array" ref="AP227">IF(Table1[[#This Row],[com_support_needed_and_received]]="",0,IF(Table1[[#This Row],[com_undefined]:[com_undefined]]=1,0,Table1[[#This Row],[o_co_financing]:[o_co_financing]]/SUM(Table1[[#This Row],[com_ghg_inventory]:[com_support_needed_and_received]])))</f>
        <v>0</v>
      </c>
      <c r="AQ227" s="4">
        <f>IF(Table1[[#This Row],[com_undefined]]=1,Table1[[#This Row],[o_co_financing]],0)</f>
        <v>0</v>
      </c>
      <c r="AR227" s="4" t="str">
        <f>IF(Table1[[#This Row],[o_gef_funding]]=SUM(Table1[[#This Row],[ghg_inventory_gef]:[undefined_gef]]),"Good", "Problem")</f>
        <v>Good</v>
      </c>
      <c r="AS227" s="4" t="str">
        <f>IF(Table1[[#This Row],[o_co_financing]]=SUM(Table1[[#This Row],[ghg_inventory_co_finance]:[undefined_co_finance]]),"Good", "Problem")</f>
        <v>Good</v>
      </c>
    </row>
    <row r="228" spans="1:45">
      <c r="A228" s="11">
        <v>25</v>
      </c>
      <c r="B228" t="s">
        <v>50</v>
      </c>
      <c r="C228" t="str">
        <f>VLOOKUP(Table1[[#This Row],[pif_id]], Table7[#All],2,FALSE)</f>
        <v>Asia</v>
      </c>
      <c r="D228" t="str">
        <f>VLOOKUP(Table1[[#This Row],[pif_id]], Table7[#All],3,FALSE)</f>
        <v>FAO</v>
      </c>
      <c r="E228" t="str">
        <f>VLOOKUP(Table1[[#This Row],[pif_id]], Table7[#All],4,FALSE)</f>
        <v>2018</v>
      </c>
      <c r="F228" t="e">
        <f>VLOOKUP(Table1[[#This Row],[pif_id]], Table7[#All],5,FALSE)</f>
        <v>#REF!</v>
      </c>
      <c r="G228">
        <v>55</v>
      </c>
      <c r="H228" t="s">
        <v>426</v>
      </c>
      <c r="I228">
        <v>1</v>
      </c>
      <c r="J228">
        <v>1</v>
      </c>
      <c r="M228" t="str">
        <f>IF(SUM(Table1[[#This Row],[c_ghg_inventory]:[c_support_needed_and_received]])=0,1,"")</f>
        <v/>
      </c>
      <c r="N228" s="6">
        <v>237500</v>
      </c>
      <c r="O228" s="6">
        <v>310000</v>
      </c>
      <c r="P228" s="6">
        <f>N228/SUM(Table1[[#This Row],[c_ghg_inventory]:[c_undefined]])</f>
        <v>118750</v>
      </c>
      <c r="Q228" s="6">
        <f>O228/SUM(Table1[[#This Row],[c_ghg_inventory]:[c_undefined]])</f>
        <v>155000</v>
      </c>
      <c r="R228">
        <v>225</v>
      </c>
      <c r="S228" t="s">
        <v>428</v>
      </c>
      <c r="T228">
        <v>1</v>
      </c>
      <c r="X228" s="4" t="str">
        <f>IF(SUM(Table1[[#This Row],[o_ghg_inventory ]:[o_support_needed_and_received]])=0,1,"")</f>
        <v/>
      </c>
      <c r="Y228" s="10">
        <v>59375</v>
      </c>
      <c r="Z228" s="10">
        <v>77500</v>
      </c>
      <c r="AA228" s="5">
        <f>Table1[[#This Row],[o_gef_funding]]/SUM(Table1[[#This Row],[o_ghg_inventory ]:[o_undefined]])</f>
        <v>59375</v>
      </c>
      <c r="AB228" s="5">
        <f>Table1[[#This Row],[o_co_financing]]/SUM(Table1[[#This Row],[o_ghg_inventory ]:[o_undefined]])</f>
        <v>77500</v>
      </c>
      <c r="AC228" s="4" cm="1">
        <f t="array" ref="AC228">IF(Table1[[#This Row],[o_ghg_inventory ]]="",IF(AND(Table1[[#This Row],[o_undefined]:[o_undefined]]=1,Table1[[#This Row],[c_ghg_inventory]]=1),1,""),1)</f>
        <v>1</v>
      </c>
      <c r="AD228" s="4" t="str" cm="1">
        <f t="array" ref="AD228">IF(Table1[[#This Row],[o_mitigation ]]="",IF(AND(Table1[[#This Row],[o_undefined]:[o_undefined]]=1,Table1[[#This Row],[c_mitigation]]=1),1,""),1)</f>
        <v/>
      </c>
      <c r="AE228" s="4" t="str" cm="1">
        <f t="array" ref="AE228">IF(Table1[[#This Row],[o_climate_change_impacts_and_adaptation ]]="",IF(AND(Table1[[#This Row],[o_undefined]:[o_undefined]]=1,Table1[[#This Row],[c_climate_change_impacts_and_adaptation]]=1),1,""),1)</f>
        <v/>
      </c>
      <c r="AF228" s="4" t="str" cm="1">
        <f t="array" ref="AF228">IF(Table1[[#This Row],[o_support_needed_and_received]]="",IF(AND(Table1[[#This Row],[o_undefined]:[o_undefined]]=1,Table1[[#This Row],[c_support_needed_and_received]]=1),1,""),1)</f>
        <v/>
      </c>
      <c r="AG228" s="4" t="str">
        <f>IF(SUM(Table1[[#This Row],[com_ghg_inventory]:[com_support_needed_and_received]])=0,1,"")</f>
        <v/>
      </c>
      <c r="AH228" s="4" cm="1">
        <f t="array" ref="AH228">IF(Table1[[#This Row],[com_ghg_inventory]]="",0,IF(Table1[[#This Row],[com_undefined]:[com_undefined]]=1,0,Table1[[#This Row],[o_gef_funding]:[o_gef_funding]]/SUM(Table1[[#This Row],[com_ghg_inventory]:[com_support_needed_and_received]])))</f>
        <v>59375</v>
      </c>
      <c r="AI228" s="4" cm="1">
        <f t="array" ref="AI228">IF(Table1[[#This Row],[com_mitigation]]="",0,IF(Table1[[#This Row],[com_undefined]:[com_undefined]]=1,0,Table1[[#This Row],[o_gef_funding]:[o_gef_funding]]/SUM(Table1[[#This Row],[com_ghg_inventory]:[com_support_needed_and_received]])))</f>
        <v>0</v>
      </c>
      <c r="AJ228" s="4" cm="1">
        <f t="array" ref="AJ228">IF(Table1[[#This Row],[com_climate_change_impacts_and_adaptation]]="",0,IF(Table1[[#This Row],[com_undefined]:[com_undefined]]=1,0,Table1[[#This Row],[o_gef_funding]:[o_gef_funding]]/SUM(Table1[[#This Row],[com_ghg_inventory]:[com_support_needed_and_received]])))</f>
        <v>0</v>
      </c>
      <c r="AK228" s="4" cm="1">
        <f t="array" ref="AK228">IF(Table1[[#This Row],[com_support_needed_and_received]]="",0,IF(Table1[[#This Row],[com_undefined]:[com_undefined]]=1,0,Table1[[#This Row],[o_gef_funding]:[o_gef_funding]]/SUM(Table1[[#This Row],[com_ghg_inventory]:[com_support_needed_and_received]])))</f>
        <v>0</v>
      </c>
      <c r="AL228" s="4">
        <f>IF(Table1[[#This Row],[com_undefined]]=1,Table1[[#This Row],[o_gef_funding]],0)</f>
        <v>0</v>
      </c>
      <c r="AM228" s="4" cm="1">
        <f t="array" ref="AM228">IF(Table1[[#This Row],[com_ghg_inventory]]="",0,IF(Table1[[#This Row],[com_undefined]:[com_undefined]]=1,0,Table1[[#This Row],[o_co_financing]:[o_co_financing]]/SUM(Table1[[#This Row],[com_ghg_inventory]:[com_support_needed_and_received]])))</f>
        <v>77500</v>
      </c>
      <c r="AN228" s="4" cm="1">
        <f t="array" ref="AN228">IF(Table1[[#This Row],[com_mitigation]]="",0,IF(Table1[[#This Row],[com_undefined]:[com_undefined]]=1,0,Table1[[#This Row],[o_co_financing]:[o_co_financing]]/SUM(Table1[[#This Row],[com_ghg_inventory]:[com_support_needed_and_received]])))</f>
        <v>0</v>
      </c>
      <c r="AO228" s="4" cm="1">
        <f t="array" ref="AO228">IF(Table1[[#This Row],[com_climate_change_impacts_and_adaptation]]="",0,IF(Table1[[#This Row],[com_undefined]:[com_undefined]]=1,0,Table1[[#This Row],[o_co_financing]:[o_co_financing]]/SUM(Table1[[#This Row],[com_ghg_inventory]:[com_support_needed_and_received]])))</f>
        <v>0</v>
      </c>
      <c r="AP228" s="4" cm="1">
        <f t="array" ref="AP228">IF(Table1[[#This Row],[com_support_needed_and_received]]="",0,IF(Table1[[#This Row],[com_undefined]:[com_undefined]]=1,0,Table1[[#This Row],[o_co_financing]:[o_co_financing]]/SUM(Table1[[#This Row],[com_ghg_inventory]:[com_support_needed_and_received]])))</f>
        <v>0</v>
      </c>
      <c r="AQ228" s="4">
        <f>IF(Table1[[#This Row],[com_undefined]]=1,Table1[[#This Row],[o_co_financing]],0)</f>
        <v>0</v>
      </c>
      <c r="AR228" s="4" t="str">
        <f>IF(Table1[[#This Row],[o_gef_funding]]=SUM(Table1[[#This Row],[ghg_inventory_gef]:[undefined_gef]]),"Good", "Problem")</f>
        <v>Good</v>
      </c>
      <c r="AS228" s="4" t="str">
        <f>IF(Table1[[#This Row],[o_co_financing]]=SUM(Table1[[#This Row],[ghg_inventory_co_finance]:[undefined_co_finance]]),"Good", "Problem")</f>
        <v>Good</v>
      </c>
    </row>
    <row r="229" spans="1:45">
      <c r="A229" s="11">
        <v>25</v>
      </c>
      <c r="B229" t="s">
        <v>50</v>
      </c>
      <c r="C229" t="str">
        <f>VLOOKUP(Table1[[#This Row],[pif_id]], Table7[#All],2,FALSE)</f>
        <v>Asia</v>
      </c>
      <c r="D229" t="str">
        <f>VLOOKUP(Table1[[#This Row],[pif_id]], Table7[#All],3,FALSE)</f>
        <v>FAO</v>
      </c>
      <c r="E229" t="str">
        <f>VLOOKUP(Table1[[#This Row],[pif_id]], Table7[#All],4,FALSE)</f>
        <v>2018</v>
      </c>
      <c r="F229" t="e">
        <f>VLOOKUP(Table1[[#This Row],[pif_id]], Table7[#All],5,FALSE)</f>
        <v>#REF!</v>
      </c>
      <c r="G229">
        <v>55</v>
      </c>
      <c r="H229" t="s">
        <v>426</v>
      </c>
      <c r="I229">
        <v>1</v>
      </c>
      <c r="J229">
        <v>1</v>
      </c>
      <c r="M229" t="str">
        <f>IF(SUM(Table1[[#This Row],[c_ghg_inventory]:[c_support_needed_and_received]])=0,1,"")</f>
        <v/>
      </c>
      <c r="N229" s="6">
        <v>237500</v>
      </c>
      <c r="O229" s="6">
        <v>310000</v>
      </c>
      <c r="P229" s="6">
        <f>N229/SUM(Table1[[#This Row],[c_ghg_inventory]:[c_undefined]])</f>
        <v>118750</v>
      </c>
      <c r="Q229" s="6">
        <f>O229/SUM(Table1[[#This Row],[c_ghg_inventory]:[c_undefined]])</f>
        <v>155000</v>
      </c>
      <c r="R229">
        <v>226</v>
      </c>
      <c r="S229" t="s">
        <v>429</v>
      </c>
      <c r="T229">
        <v>1</v>
      </c>
      <c r="U229">
        <v>1</v>
      </c>
      <c r="X229" s="4" t="str">
        <f>IF(SUM(Table1[[#This Row],[o_ghg_inventory ]:[o_support_needed_and_received]])=0,1,"")</f>
        <v/>
      </c>
      <c r="Y229" s="10">
        <v>59375</v>
      </c>
      <c r="Z229" s="10">
        <v>77500</v>
      </c>
      <c r="AA229" s="5">
        <f>Table1[[#This Row],[o_gef_funding]]/SUM(Table1[[#This Row],[o_ghg_inventory ]:[o_undefined]])</f>
        <v>29687.5</v>
      </c>
      <c r="AB229" s="5">
        <f>Table1[[#This Row],[o_co_financing]]/SUM(Table1[[#This Row],[o_ghg_inventory ]:[o_undefined]])</f>
        <v>38750</v>
      </c>
      <c r="AC229" s="4" cm="1">
        <f t="array" ref="AC229">IF(Table1[[#This Row],[o_ghg_inventory ]]="",IF(AND(Table1[[#This Row],[o_undefined]:[o_undefined]]=1,Table1[[#This Row],[c_ghg_inventory]]=1),1,""),1)</f>
        <v>1</v>
      </c>
      <c r="AD229" s="4" cm="1">
        <f t="array" ref="AD229">IF(Table1[[#This Row],[o_mitigation ]]="",IF(AND(Table1[[#This Row],[o_undefined]:[o_undefined]]=1,Table1[[#This Row],[c_mitigation]]=1),1,""),1)</f>
        <v>1</v>
      </c>
      <c r="AE229" s="4" t="str" cm="1">
        <f t="array" ref="AE229">IF(Table1[[#This Row],[o_climate_change_impacts_and_adaptation ]]="",IF(AND(Table1[[#This Row],[o_undefined]:[o_undefined]]=1,Table1[[#This Row],[c_climate_change_impacts_and_adaptation]]=1),1,""),1)</f>
        <v/>
      </c>
      <c r="AF229" s="4" t="str" cm="1">
        <f t="array" ref="AF229">IF(Table1[[#This Row],[o_support_needed_and_received]]="",IF(AND(Table1[[#This Row],[o_undefined]:[o_undefined]]=1,Table1[[#This Row],[c_support_needed_and_received]]=1),1,""),1)</f>
        <v/>
      </c>
      <c r="AG229" s="4" t="str">
        <f>IF(SUM(Table1[[#This Row],[com_ghg_inventory]:[com_support_needed_and_received]])=0,1,"")</f>
        <v/>
      </c>
      <c r="AH229" s="4" cm="1">
        <f t="array" ref="AH229">IF(Table1[[#This Row],[com_ghg_inventory]]="",0,IF(Table1[[#This Row],[com_undefined]:[com_undefined]]=1,0,Table1[[#This Row],[o_gef_funding]:[o_gef_funding]]/SUM(Table1[[#This Row],[com_ghg_inventory]:[com_support_needed_and_received]])))</f>
        <v>29687.5</v>
      </c>
      <c r="AI229" s="4" cm="1">
        <f t="array" ref="AI229">IF(Table1[[#This Row],[com_mitigation]]="",0,IF(Table1[[#This Row],[com_undefined]:[com_undefined]]=1,0,Table1[[#This Row],[o_gef_funding]:[o_gef_funding]]/SUM(Table1[[#This Row],[com_ghg_inventory]:[com_support_needed_and_received]])))</f>
        <v>29687.5</v>
      </c>
      <c r="AJ229" s="4" cm="1">
        <f t="array" ref="AJ229">IF(Table1[[#This Row],[com_climate_change_impacts_and_adaptation]]="",0,IF(Table1[[#This Row],[com_undefined]:[com_undefined]]=1,0,Table1[[#This Row],[o_gef_funding]:[o_gef_funding]]/SUM(Table1[[#This Row],[com_ghg_inventory]:[com_support_needed_and_received]])))</f>
        <v>0</v>
      </c>
      <c r="AK229" s="4" cm="1">
        <f t="array" ref="AK229">IF(Table1[[#This Row],[com_support_needed_and_received]]="",0,IF(Table1[[#This Row],[com_undefined]:[com_undefined]]=1,0,Table1[[#This Row],[o_gef_funding]:[o_gef_funding]]/SUM(Table1[[#This Row],[com_ghg_inventory]:[com_support_needed_and_received]])))</f>
        <v>0</v>
      </c>
      <c r="AL229" s="4">
        <f>IF(Table1[[#This Row],[com_undefined]]=1,Table1[[#This Row],[o_gef_funding]],0)</f>
        <v>0</v>
      </c>
      <c r="AM229" s="4" cm="1">
        <f t="array" ref="AM229">IF(Table1[[#This Row],[com_ghg_inventory]]="",0,IF(Table1[[#This Row],[com_undefined]:[com_undefined]]=1,0,Table1[[#This Row],[o_co_financing]:[o_co_financing]]/SUM(Table1[[#This Row],[com_ghg_inventory]:[com_support_needed_and_received]])))</f>
        <v>38750</v>
      </c>
      <c r="AN229" s="4" cm="1">
        <f t="array" ref="AN229">IF(Table1[[#This Row],[com_mitigation]]="",0,IF(Table1[[#This Row],[com_undefined]:[com_undefined]]=1,0,Table1[[#This Row],[o_co_financing]:[o_co_financing]]/SUM(Table1[[#This Row],[com_ghg_inventory]:[com_support_needed_and_received]])))</f>
        <v>38750</v>
      </c>
      <c r="AO229" s="4" cm="1">
        <f t="array" ref="AO229">IF(Table1[[#This Row],[com_climate_change_impacts_and_adaptation]]="",0,IF(Table1[[#This Row],[com_undefined]:[com_undefined]]=1,0,Table1[[#This Row],[o_co_financing]:[o_co_financing]]/SUM(Table1[[#This Row],[com_ghg_inventory]:[com_support_needed_and_received]])))</f>
        <v>0</v>
      </c>
      <c r="AP229" s="4" cm="1">
        <f t="array" ref="AP229">IF(Table1[[#This Row],[com_support_needed_and_received]]="",0,IF(Table1[[#This Row],[com_undefined]:[com_undefined]]=1,0,Table1[[#This Row],[o_co_financing]:[o_co_financing]]/SUM(Table1[[#This Row],[com_ghg_inventory]:[com_support_needed_and_received]])))</f>
        <v>0</v>
      </c>
      <c r="AQ229" s="4">
        <f>IF(Table1[[#This Row],[com_undefined]]=1,Table1[[#This Row],[o_co_financing]],0)</f>
        <v>0</v>
      </c>
      <c r="AR229" s="4" t="str">
        <f>IF(Table1[[#This Row],[o_gef_funding]]=SUM(Table1[[#This Row],[ghg_inventory_gef]:[undefined_gef]]),"Good", "Problem")</f>
        <v>Good</v>
      </c>
      <c r="AS229" s="4" t="str">
        <f>IF(Table1[[#This Row],[o_co_financing]]=SUM(Table1[[#This Row],[ghg_inventory_co_finance]:[undefined_co_finance]]),"Good", "Problem")</f>
        <v>Good</v>
      </c>
    </row>
    <row r="230" spans="1:45">
      <c r="A230" s="11">
        <v>25</v>
      </c>
      <c r="B230" t="s">
        <v>50</v>
      </c>
      <c r="C230" t="str">
        <f>VLOOKUP(Table1[[#This Row],[pif_id]], Table7[#All],2,FALSE)</f>
        <v>Asia</v>
      </c>
      <c r="D230" t="str">
        <f>VLOOKUP(Table1[[#This Row],[pif_id]], Table7[#All],3,FALSE)</f>
        <v>FAO</v>
      </c>
      <c r="E230" t="str">
        <f>VLOOKUP(Table1[[#This Row],[pif_id]], Table7[#All],4,FALSE)</f>
        <v>2018</v>
      </c>
      <c r="F230" t="e">
        <f>VLOOKUP(Table1[[#This Row],[pif_id]], Table7[#All],5,FALSE)</f>
        <v>#REF!</v>
      </c>
      <c r="G230">
        <v>55</v>
      </c>
      <c r="H230" t="s">
        <v>426</v>
      </c>
      <c r="I230">
        <v>1</v>
      </c>
      <c r="J230">
        <v>1</v>
      </c>
      <c r="M230" t="str">
        <f>IF(SUM(Table1[[#This Row],[c_ghg_inventory]:[c_support_needed_and_received]])=0,1,"")</f>
        <v/>
      </c>
      <c r="N230" s="6">
        <v>237500</v>
      </c>
      <c r="O230" s="6">
        <v>310000</v>
      </c>
      <c r="P230" s="6">
        <f>N230/SUM(Table1[[#This Row],[c_ghg_inventory]:[c_undefined]])</f>
        <v>118750</v>
      </c>
      <c r="Q230" s="6">
        <f>O230/SUM(Table1[[#This Row],[c_ghg_inventory]:[c_undefined]])</f>
        <v>155000</v>
      </c>
      <c r="R230">
        <v>227</v>
      </c>
      <c r="S230" t="s">
        <v>430</v>
      </c>
      <c r="T230">
        <v>1</v>
      </c>
      <c r="U230">
        <v>1</v>
      </c>
      <c r="X230" s="4" t="str">
        <f>IF(SUM(Table1[[#This Row],[o_ghg_inventory ]:[o_support_needed_and_received]])=0,1,"")</f>
        <v/>
      </c>
      <c r="Y230" s="10">
        <v>59375</v>
      </c>
      <c r="Z230" s="10">
        <v>77500</v>
      </c>
      <c r="AA230" s="5">
        <f>Table1[[#This Row],[o_gef_funding]]/SUM(Table1[[#This Row],[o_ghg_inventory ]:[o_undefined]])</f>
        <v>29687.5</v>
      </c>
      <c r="AB230" s="5">
        <f>Table1[[#This Row],[o_co_financing]]/SUM(Table1[[#This Row],[o_ghg_inventory ]:[o_undefined]])</f>
        <v>38750</v>
      </c>
      <c r="AC230" s="4" cm="1">
        <f t="array" ref="AC230">IF(Table1[[#This Row],[o_ghg_inventory ]]="",IF(AND(Table1[[#This Row],[o_undefined]:[o_undefined]]=1,Table1[[#This Row],[c_ghg_inventory]]=1),1,""),1)</f>
        <v>1</v>
      </c>
      <c r="AD230" s="4" cm="1">
        <f t="array" ref="AD230">IF(Table1[[#This Row],[o_mitigation ]]="",IF(AND(Table1[[#This Row],[o_undefined]:[o_undefined]]=1,Table1[[#This Row],[c_mitigation]]=1),1,""),1)</f>
        <v>1</v>
      </c>
      <c r="AE230" s="4" t="str" cm="1">
        <f t="array" ref="AE230">IF(Table1[[#This Row],[o_climate_change_impacts_and_adaptation ]]="",IF(AND(Table1[[#This Row],[o_undefined]:[o_undefined]]=1,Table1[[#This Row],[c_climate_change_impacts_and_adaptation]]=1),1,""),1)</f>
        <v/>
      </c>
      <c r="AF230" s="4" t="str" cm="1">
        <f t="array" ref="AF230">IF(Table1[[#This Row],[o_support_needed_and_received]]="",IF(AND(Table1[[#This Row],[o_undefined]:[o_undefined]]=1,Table1[[#This Row],[c_support_needed_and_received]]=1),1,""),1)</f>
        <v/>
      </c>
      <c r="AG230" s="4" t="str">
        <f>IF(SUM(Table1[[#This Row],[com_ghg_inventory]:[com_support_needed_and_received]])=0,1,"")</f>
        <v/>
      </c>
      <c r="AH230" s="4" cm="1">
        <f t="array" ref="AH230">IF(Table1[[#This Row],[com_ghg_inventory]]="",0,IF(Table1[[#This Row],[com_undefined]:[com_undefined]]=1,0,Table1[[#This Row],[o_gef_funding]:[o_gef_funding]]/SUM(Table1[[#This Row],[com_ghg_inventory]:[com_support_needed_and_received]])))</f>
        <v>29687.5</v>
      </c>
      <c r="AI230" s="4" cm="1">
        <f t="array" ref="AI230">IF(Table1[[#This Row],[com_mitigation]]="",0,IF(Table1[[#This Row],[com_undefined]:[com_undefined]]=1,0,Table1[[#This Row],[o_gef_funding]:[o_gef_funding]]/SUM(Table1[[#This Row],[com_ghg_inventory]:[com_support_needed_and_received]])))</f>
        <v>29687.5</v>
      </c>
      <c r="AJ230" s="4" cm="1">
        <f t="array" ref="AJ230">IF(Table1[[#This Row],[com_climate_change_impacts_and_adaptation]]="",0,IF(Table1[[#This Row],[com_undefined]:[com_undefined]]=1,0,Table1[[#This Row],[o_gef_funding]:[o_gef_funding]]/SUM(Table1[[#This Row],[com_ghg_inventory]:[com_support_needed_and_received]])))</f>
        <v>0</v>
      </c>
      <c r="AK230" s="4" cm="1">
        <f t="array" ref="AK230">IF(Table1[[#This Row],[com_support_needed_and_received]]="",0,IF(Table1[[#This Row],[com_undefined]:[com_undefined]]=1,0,Table1[[#This Row],[o_gef_funding]:[o_gef_funding]]/SUM(Table1[[#This Row],[com_ghg_inventory]:[com_support_needed_and_received]])))</f>
        <v>0</v>
      </c>
      <c r="AL230" s="4">
        <f>IF(Table1[[#This Row],[com_undefined]]=1,Table1[[#This Row],[o_gef_funding]],0)</f>
        <v>0</v>
      </c>
      <c r="AM230" s="4" cm="1">
        <f t="array" ref="AM230">IF(Table1[[#This Row],[com_ghg_inventory]]="",0,IF(Table1[[#This Row],[com_undefined]:[com_undefined]]=1,0,Table1[[#This Row],[o_co_financing]:[o_co_financing]]/SUM(Table1[[#This Row],[com_ghg_inventory]:[com_support_needed_and_received]])))</f>
        <v>38750</v>
      </c>
      <c r="AN230" s="4" cm="1">
        <f t="array" ref="AN230">IF(Table1[[#This Row],[com_mitigation]]="",0,IF(Table1[[#This Row],[com_undefined]:[com_undefined]]=1,0,Table1[[#This Row],[o_co_financing]:[o_co_financing]]/SUM(Table1[[#This Row],[com_ghg_inventory]:[com_support_needed_and_received]])))</f>
        <v>38750</v>
      </c>
      <c r="AO230" s="4" cm="1">
        <f t="array" ref="AO230">IF(Table1[[#This Row],[com_climate_change_impacts_and_adaptation]]="",0,IF(Table1[[#This Row],[com_undefined]:[com_undefined]]=1,0,Table1[[#This Row],[o_co_financing]:[o_co_financing]]/SUM(Table1[[#This Row],[com_ghg_inventory]:[com_support_needed_and_received]])))</f>
        <v>0</v>
      </c>
      <c r="AP230" s="4" cm="1">
        <f t="array" ref="AP230">IF(Table1[[#This Row],[com_support_needed_and_received]]="",0,IF(Table1[[#This Row],[com_undefined]:[com_undefined]]=1,0,Table1[[#This Row],[o_co_financing]:[o_co_financing]]/SUM(Table1[[#This Row],[com_ghg_inventory]:[com_support_needed_and_received]])))</f>
        <v>0</v>
      </c>
      <c r="AQ230" s="4">
        <f>IF(Table1[[#This Row],[com_undefined]]=1,Table1[[#This Row],[o_co_financing]],0)</f>
        <v>0</v>
      </c>
      <c r="AR230" s="4" t="str">
        <f>IF(Table1[[#This Row],[o_gef_funding]]=SUM(Table1[[#This Row],[ghg_inventory_gef]:[undefined_gef]]),"Good", "Problem")</f>
        <v>Good</v>
      </c>
      <c r="AS230" s="4" t="str">
        <f>IF(Table1[[#This Row],[o_co_financing]]=SUM(Table1[[#This Row],[ghg_inventory_co_finance]:[undefined_co_finance]]),"Good", "Problem")</f>
        <v>Good</v>
      </c>
    </row>
    <row r="231" spans="1:45">
      <c r="A231" s="11">
        <v>25</v>
      </c>
      <c r="B231" t="s">
        <v>50</v>
      </c>
      <c r="C231" t="str">
        <f>VLOOKUP(Table1[[#This Row],[pif_id]], Table7[#All],2,FALSE)</f>
        <v>Asia</v>
      </c>
      <c r="D231" t="str">
        <f>VLOOKUP(Table1[[#This Row],[pif_id]], Table7[#All],3,FALSE)</f>
        <v>FAO</v>
      </c>
      <c r="E231" t="str">
        <f>VLOOKUP(Table1[[#This Row],[pif_id]], Table7[#All],4,FALSE)</f>
        <v>2018</v>
      </c>
      <c r="F231" t="e">
        <f>VLOOKUP(Table1[[#This Row],[pif_id]], Table7[#All],5,FALSE)</f>
        <v>#REF!</v>
      </c>
      <c r="G231">
        <v>56</v>
      </c>
      <c r="H231" t="s">
        <v>431</v>
      </c>
      <c r="K231">
        <v>1</v>
      </c>
      <c r="M231" t="str">
        <f>IF(SUM(Table1[[#This Row],[c_ghg_inventory]:[c_support_needed_and_received]])=0,1,"")</f>
        <v/>
      </c>
      <c r="N231" s="6">
        <v>237500</v>
      </c>
      <c r="O231" s="6">
        <v>586000</v>
      </c>
      <c r="P231" s="6">
        <f>N231/SUM(Table1[[#This Row],[c_ghg_inventory]:[c_undefined]])</f>
        <v>237500</v>
      </c>
      <c r="Q231" s="6">
        <f>O231/SUM(Table1[[#This Row],[c_ghg_inventory]:[c_undefined]])</f>
        <v>586000</v>
      </c>
      <c r="R231">
        <v>228</v>
      </c>
      <c r="S231" t="s">
        <v>432</v>
      </c>
      <c r="V231">
        <v>1</v>
      </c>
      <c r="X231" s="4" t="str">
        <f>IF(SUM(Table1[[#This Row],[o_ghg_inventory ]:[o_support_needed_and_received]])=0,1,"")</f>
        <v/>
      </c>
      <c r="Y231" s="34">
        <v>47500</v>
      </c>
      <c r="Z231" s="34">
        <v>117200</v>
      </c>
      <c r="AA231" s="5">
        <f>Table1[[#This Row],[o_gef_funding]]/SUM(Table1[[#This Row],[o_ghg_inventory ]:[o_undefined]])</f>
        <v>47500</v>
      </c>
      <c r="AB231" s="5">
        <f>Table1[[#This Row],[o_co_financing]]/SUM(Table1[[#This Row],[o_ghg_inventory ]:[o_undefined]])</f>
        <v>117200</v>
      </c>
      <c r="AC231" s="4" t="str" cm="1">
        <f t="array" ref="AC231">IF(Table1[[#This Row],[o_ghg_inventory ]]="",IF(AND(Table1[[#This Row],[o_undefined]:[o_undefined]]=1,Table1[[#This Row],[c_ghg_inventory]]=1),1,""),1)</f>
        <v/>
      </c>
      <c r="AD231" s="4" t="str" cm="1">
        <f t="array" ref="AD231">IF(Table1[[#This Row],[o_mitigation ]]="",IF(AND(Table1[[#This Row],[o_undefined]:[o_undefined]]=1,Table1[[#This Row],[c_mitigation]]=1),1,""),1)</f>
        <v/>
      </c>
      <c r="AE231" s="4" cm="1">
        <f t="array" ref="AE231">IF(Table1[[#This Row],[o_climate_change_impacts_and_adaptation ]]="",IF(AND(Table1[[#This Row],[o_undefined]:[o_undefined]]=1,Table1[[#This Row],[c_climate_change_impacts_and_adaptation]]=1),1,""),1)</f>
        <v>1</v>
      </c>
      <c r="AF231" s="4" t="str" cm="1">
        <f t="array" ref="AF231">IF(Table1[[#This Row],[o_support_needed_and_received]]="",IF(AND(Table1[[#This Row],[o_undefined]:[o_undefined]]=1,Table1[[#This Row],[c_support_needed_and_received]]=1),1,""),1)</f>
        <v/>
      </c>
      <c r="AG231" s="4" t="str">
        <f>IF(SUM(Table1[[#This Row],[com_ghg_inventory]:[com_support_needed_and_received]])=0,1,"")</f>
        <v/>
      </c>
      <c r="AH231" s="4" cm="1">
        <f t="array" ref="AH231">IF(Table1[[#This Row],[com_ghg_inventory]]="",0,IF(Table1[[#This Row],[com_undefined]:[com_undefined]]=1,0,Table1[[#This Row],[o_gef_funding]:[o_gef_funding]]/SUM(Table1[[#This Row],[com_ghg_inventory]:[com_support_needed_and_received]])))</f>
        <v>0</v>
      </c>
      <c r="AI231" s="4" cm="1">
        <f t="array" ref="AI231">IF(Table1[[#This Row],[com_mitigation]]="",0,IF(Table1[[#This Row],[com_undefined]:[com_undefined]]=1,0,Table1[[#This Row],[o_gef_funding]:[o_gef_funding]]/SUM(Table1[[#This Row],[com_ghg_inventory]:[com_support_needed_and_received]])))</f>
        <v>0</v>
      </c>
      <c r="AJ231" s="4" cm="1">
        <f t="array" ref="AJ231">IF(Table1[[#This Row],[com_climate_change_impacts_and_adaptation]]="",0,IF(Table1[[#This Row],[com_undefined]:[com_undefined]]=1,0,Table1[[#This Row],[o_gef_funding]:[o_gef_funding]]/SUM(Table1[[#This Row],[com_ghg_inventory]:[com_support_needed_and_received]])))</f>
        <v>47500</v>
      </c>
      <c r="AK231" s="4" cm="1">
        <f t="array" ref="AK231">IF(Table1[[#This Row],[com_support_needed_and_received]]="",0,IF(Table1[[#This Row],[com_undefined]:[com_undefined]]=1,0,Table1[[#This Row],[o_gef_funding]:[o_gef_funding]]/SUM(Table1[[#This Row],[com_ghg_inventory]:[com_support_needed_and_received]])))</f>
        <v>0</v>
      </c>
      <c r="AL231" s="4">
        <f>IF(Table1[[#This Row],[com_undefined]]=1,Table1[[#This Row],[o_gef_funding]],0)</f>
        <v>0</v>
      </c>
      <c r="AM231" s="4" cm="1">
        <f t="array" ref="AM231">IF(Table1[[#This Row],[com_ghg_inventory]]="",0,IF(Table1[[#This Row],[com_undefined]:[com_undefined]]=1,0,Table1[[#This Row],[o_co_financing]:[o_co_financing]]/SUM(Table1[[#This Row],[com_ghg_inventory]:[com_support_needed_and_received]])))</f>
        <v>0</v>
      </c>
      <c r="AN231" s="4" cm="1">
        <f t="array" ref="AN231">IF(Table1[[#This Row],[com_mitigation]]="",0,IF(Table1[[#This Row],[com_undefined]:[com_undefined]]=1,0,Table1[[#This Row],[o_co_financing]:[o_co_financing]]/SUM(Table1[[#This Row],[com_ghg_inventory]:[com_support_needed_and_received]])))</f>
        <v>0</v>
      </c>
      <c r="AO231" s="4" cm="1">
        <f t="array" ref="AO231">IF(Table1[[#This Row],[com_climate_change_impacts_and_adaptation]]="",0,IF(Table1[[#This Row],[com_undefined]:[com_undefined]]=1,0,Table1[[#This Row],[o_co_financing]:[o_co_financing]]/SUM(Table1[[#This Row],[com_ghg_inventory]:[com_support_needed_and_received]])))</f>
        <v>117200</v>
      </c>
      <c r="AP231" s="4" cm="1">
        <f t="array" ref="AP231">IF(Table1[[#This Row],[com_support_needed_and_received]]="",0,IF(Table1[[#This Row],[com_undefined]:[com_undefined]]=1,0,Table1[[#This Row],[o_co_financing]:[o_co_financing]]/SUM(Table1[[#This Row],[com_ghg_inventory]:[com_support_needed_and_received]])))</f>
        <v>0</v>
      </c>
      <c r="AQ231" s="4">
        <f>IF(Table1[[#This Row],[com_undefined]]=1,Table1[[#This Row],[o_co_financing]],0)</f>
        <v>0</v>
      </c>
      <c r="AR231" s="4" t="str">
        <f>IF(Table1[[#This Row],[o_gef_funding]]=SUM(Table1[[#This Row],[ghg_inventory_gef]:[undefined_gef]]),"Good", "Problem")</f>
        <v>Good</v>
      </c>
      <c r="AS231" s="4" t="str">
        <f>IF(Table1[[#This Row],[o_co_financing]]=SUM(Table1[[#This Row],[ghg_inventory_co_finance]:[undefined_co_finance]]),"Good", "Problem")</f>
        <v>Good</v>
      </c>
    </row>
    <row r="232" spans="1:45">
      <c r="A232" s="11">
        <v>25</v>
      </c>
      <c r="B232" t="s">
        <v>50</v>
      </c>
      <c r="C232" t="str">
        <f>VLOOKUP(Table1[[#This Row],[pif_id]], Table7[#All],2,FALSE)</f>
        <v>Asia</v>
      </c>
      <c r="D232" t="str">
        <f>VLOOKUP(Table1[[#This Row],[pif_id]], Table7[#All],3,FALSE)</f>
        <v>FAO</v>
      </c>
      <c r="E232" t="str">
        <f>VLOOKUP(Table1[[#This Row],[pif_id]], Table7[#All],4,FALSE)</f>
        <v>2018</v>
      </c>
      <c r="F232" t="e">
        <f>VLOOKUP(Table1[[#This Row],[pif_id]], Table7[#All],5,FALSE)</f>
        <v>#REF!</v>
      </c>
      <c r="G232">
        <v>56</v>
      </c>
      <c r="H232" t="s">
        <v>431</v>
      </c>
      <c r="K232">
        <v>1</v>
      </c>
      <c r="M232" t="str">
        <f>IF(SUM(Table1[[#This Row],[c_ghg_inventory]:[c_support_needed_and_received]])=0,1,"")</f>
        <v/>
      </c>
      <c r="N232" s="6">
        <v>237500</v>
      </c>
      <c r="O232" s="6">
        <v>586000</v>
      </c>
      <c r="P232" s="6">
        <f>N232/SUM(Table1[[#This Row],[c_ghg_inventory]:[c_undefined]])</f>
        <v>237500</v>
      </c>
      <c r="Q232" s="6">
        <f>O232/SUM(Table1[[#This Row],[c_ghg_inventory]:[c_undefined]])</f>
        <v>586000</v>
      </c>
      <c r="R232">
        <v>229</v>
      </c>
      <c r="S232" t="s">
        <v>433</v>
      </c>
      <c r="V232">
        <v>1</v>
      </c>
      <c r="X232" s="4" t="str">
        <f>IF(SUM(Table1[[#This Row],[o_ghg_inventory ]:[o_support_needed_and_received]])=0,1,"")</f>
        <v/>
      </c>
      <c r="Y232" s="34">
        <v>47500</v>
      </c>
      <c r="Z232" s="34">
        <v>117200</v>
      </c>
      <c r="AA232" s="5">
        <f>Table1[[#This Row],[o_gef_funding]]/SUM(Table1[[#This Row],[o_ghg_inventory ]:[o_undefined]])</f>
        <v>47500</v>
      </c>
      <c r="AB232" s="5">
        <f>Table1[[#This Row],[o_co_financing]]/SUM(Table1[[#This Row],[o_ghg_inventory ]:[o_undefined]])</f>
        <v>117200</v>
      </c>
      <c r="AC232" s="4" t="str" cm="1">
        <f t="array" ref="AC232">IF(Table1[[#This Row],[o_ghg_inventory ]]="",IF(AND(Table1[[#This Row],[o_undefined]:[o_undefined]]=1,Table1[[#This Row],[c_ghg_inventory]]=1),1,""),1)</f>
        <v/>
      </c>
      <c r="AD232" s="4" t="str" cm="1">
        <f t="array" ref="AD232">IF(Table1[[#This Row],[o_mitigation ]]="",IF(AND(Table1[[#This Row],[o_undefined]:[o_undefined]]=1,Table1[[#This Row],[c_mitigation]]=1),1,""),1)</f>
        <v/>
      </c>
      <c r="AE232" s="4" cm="1">
        <f t="array" ref="AE232">IF(Table1[[#This Row],[o_climate_change_impacts_and_adaptation ]]="",IF(AND(Table1[[#This Row],[o_undefined]:[o_undefined]]=1,Table1[[#This Row],[c_climate_change_impacts_and_adaptation]]=1),1,""),1)</f>
        <v>1</v>
      </c>
      <c r="AF232" s="4" t="str" cm="1">
        <f t="array" ref="AF232">IF(Table1[[#This Row],[o_support_needed_and_received]]="",IF(AND(Table1[[#This Row],[o_undefined]:[o_undefined]]=1,Table1[[#This Row],[c_support_needed_and_received]]=1),1,""),1)</f>
        <v/>
      </c>
      <c r="AG232" s="4" t="str">
        <f>IF(SUM(Table1[[#This Row],[com_ghg_inventory]:[com_support_needed_and_received]])=0,1,"")</f>
        <v/>
      </c>
      <c r="AH232" s="4" cm="1">
        <f t="array" ref="AH232">IF(Table1[[#This Row],[com_ghg_inventory]]="",0,IF(Table1[[#This Row],[com_undefined]:[com_undefined]]=1,0,Table1[[#This Row],[o_gef_funding]:[o_gef_funding]]/SUM(Table1[[#This Row],[com_ghg_inventory]:[com_support_needed_and_received]])))</f>
        <v>0</v>
      </c>
      <c r="AI232" s="4" cm="1">
        <f t="array" ref="AI232">IF(Table1[[#This Row],[com_mitigation]]="",0,IF(Table1[[#This Row],[com_undefined]:[com_undefined]]=1,0,Table1[[#This Row],[o_gef_funding]:[o_gef_funding]]/SUM(Table1[[#This Row],[com_ghg_inventory]:[com_support_needed_and_received]])))</f>
        <v>0</v>
      </c>
      <c r="AJ232" s="4" cm="1">
        <f t="array" ref="AJ232">IF(Table1[[#This Row],[com_climate_change_impacts_and_adaptation]]="",0,IF(Table1[[#This Row],[com_undefined]:[com_undefined]]=1,0,Table1[[#This Row],[o_gef_funding]:[o_gef_funding]]/SUM(Table1[[#This Row],[com_ghg_inventory]:[com_support_needed_and_received]])))</f>
        <v>47500</v>
      </c>
      <c r="AK232" s="4" cm="1">
        <f t="array" ref="AK232">IF(Table1[[#This Row],[com_support_needed_and_received]]="",0,IF(Table1[[#This Row],[com_undefined]:[com_undefined]]=1,0,Table1[[#This Row],[o_gef_funding]:[o_gef_funding]]/SUM(Table1[[#This Row],[com_ghg_inventory]:[com_support_needed_and_received]])))</f>
        <v>0</v>
      </c>
      <c r="AL232" s="4">
        <f>IF(Table1[[#This Row],[com_undefined]]=1,Table1[[#This Row],[o_gef_funding]],0)</f>
        <v>0</v>
      </c>
      <c r="AM232" s="4" cm="1">
        <f t="array" ref="AM232">IF(Table1[[#This Row],[com_ghg_inventory]]="",0,IF(Table1[[#This Row],[com_undefined]:[com_undefined]]=1,0,Table1[[#This Row],[o_co_financing]:[o_co_financing]]/SUM(Table1[[#This Row],[com_ghg_inventory]:[com_support_needed_and_received]])))</f>
        <v>0</v>
      </c>
      <c r="AN232" s="4" cm="1">
        <f t="array" ref="AN232">IF(Table1[[#This Row],[com_mitigation]]="",0,IF(Table1[[#This Row],[com_undefined]:[com_undefined]]=1,0,Table1[[#This Row],[o_co_financing]:[o_co_financing]]/SUM(Table1[[#This Row],[com_ghg_inventory]:[com_support_needed_and_received]])))</f>
        <v>0</v>
      </c>
      <c r="AO232" s="4" cm="1">
        <f t="array" ref="AO232">IF(Table1[[#This Row],[com_climate_change_impacts_and_adaptation]]="",0,IF(Table1[[#This Row],[com_undefined]:[com_undefined]]=1,0,Table1[[#This Row],[o_co_financing]:[o_co_financing]]/SUM(Table1[[#This Row],[com_ghg_inventory]:[com_support_needed_and_received]])))</f>
        <v>117200</v>
      </c>
      <c r="AP232" s="4" cm="1">
        <f t="array" ref="AP232">IF(Table1[[#This Row],[com_support_needed_and_received]]="",0,IF(Table1[[#This Row],[com_undefined]:[com_undefined]]=1,0,Table1[[#This Row],[o_co_financing]:[o_co_financing]]/SUM(Table1[[#This Row],[com_ghg_inventory]:[com_support_needed_and_received]])))</f>
        <v>0</v>
      </c>
      <c r="AQ232" s="4">
        <f>IF(Table1[[#This Row],[com_undefined]]=1,Table1[[#This Row],[o_co_financing]],0)</f>
        <v>0</v>
      </c>
      <c r="AR232" s="4" t="str">
        <f>IF(Table1[[#This Row],[o_gef_funding]]=SUM(Table1[[#This Row],[ghg_inventory_gef]:[undefined_gef]]),"Good", "Problem")</f>
        <v>Good</v>
      </c>
      <c r="AS232" s="4" t="str">
        <f>IF(Table1[[#This Row],[o_co_financing]]=SUM(Table1[[#This Row],[ghg_inventory_co_finance]:[undefined_co_finance]]),"Good", "Problem")</f>
        <v>Good</v>
      </c>
    </row>
    <row r="233" spans="1:45">
      <c r="A233" s="11">
        <v>25</v>
      </c>
      <c r="B233" t="s">
        <v>50</v>
      </c>
      <c r="C233" t="str">
        <f>VLOOKUP(Table1[[#This Row],[pif_id]], Table7[#All],2,FALSE)</f>
        <v>Asia</v>
      </c>
      <c r="D233" t="str">
        <f>VLOOKUP(Table1[[#This Row],[pif_id]], Table7[#All],3,FALSE)</f>
        <v>FAO</v>
      </c>
      <c r="E233" t="str">
        <f>VLOOKUP(Table1[[#This Row],[pif_id]], Table7[#All],4,FALSE)</f>
        <v>2018</v>
      </c>
      <c r="F233" t="e">
        <f>VLOOKUP(Table1[[#This Row],[pif_id]], Table7[#All],5,FALSE)</f>
        <v>#REF!</v>
      </c>
      <c r="G233">
        <v>56</v>
      </c>
      <c r="H233" t="s">
        <v>431</v>
      </c>
      <c r="K233">
        <v>1</v>
      </c>
      <c r="M233" t="str">
        <f>IF(SUM(Table1[[#This Row],[c_ghg_inventory]:[c_support_needed_and_received]])=0,1,"")</f>
        <v/>
      </c>
      <c r="N233" s="6">
        <v>237500</v>
      </c>
      <c r="O233" s="6">
        <v>586000</v>
      </c>
      <c r="P233" s="6">
        <f>N233/SUM(Table1[[#This Row],[c_ghg_inventory]:[c_undefined]])</f>
        <v>237500</v>
      </c>
      <c r="Q233" s="6">
        <f>O233/SUM(Table1[[#This Row],[c_ghg_inventory]:[c_undefined]])</f>
        <v>586000</v>
      </c>
      <c r="R233">
        <v>230</v>
      </c>
      <c r="S233" t="s">
        <v>434</v>
      </c>
      <c r="V233">
        <v>1</v>
      </c>
      <c r="X233" s="4" t="str">
        <f>IF(SUM(Table1[[#This Row],[o_ghg_inventory ]:[o_support_needed_and_received]])=0,1,"")</f>
        <v/>
      </c>
      <c r="Y233" s="34">
        <v>47500</v>
      </c>
      <c r="Z233" s="34">
        <v>117200</v>
      </c>
      <c r="AA233" s="5">
        <f>Table1[[#This Row],[o_gef_funding]]/SUM(Table1[[#This Row],[o_ghg_inventory ]:[o_undefined]])</f>
        <v>47500</v>
      </c>
      <c r="AB233" s="5">
        <f>Table1[[#This Row],[o_co_financing]]/SUM(Table1[[#This Row],[o_ghg_inventory ]:[o_undefined]])</f>
        <v>117200</v>
      </c>
      <c r="AC233" s="4" t="str" cm="1">
        <f t="array" ref="AC233">IF(Table1[[#This Row],[o_ghg_inventory ]]="",IF(AND(Table1[[#This Row],[o_undefined]:[o_undefined]]=1,Table1[[#This Row],[c_ghg_inventory]]=1),1,""),1)</f>
        <v/>
      </c>
      <c r="AD233" s="4" t="str" cm="1">
        <f t="array" ref="AD233">IF(Table1[[#This Row],[o_mitigation ]]="",IF(AND(Table1[[#This Row],[o_undefined]:[o_undefined]]=1,Table1[[#This Row],[c_mitigation]]=1),1,""),1)</f>
        <v/>
      </c>
      <c r="AE233" s="4" cm="1">
        <f t="array" ref="AE233">IF(Table1[[#This Row],[o_climate_change_impacts_and_adaptation ]]="",IF(AND(Table1[[#This Row],[o_undefined]:[o_undefined]]=1,Table1[[#This Row],[c_climate_change_impacts_and_adaptation]]=1),1,""),1)</f>
        <v>1</v>
      </c>
      <c r="AF233" s="4" t="str" cm="1">
        <f t="array" ref="AF233">IF(Table1[[#This Row],[o_support_needed_and_received]]="",IF(AND(Table1[[#This Row],[o_undefined]:[o_undefined]]=1,Table1[[#This Row],[c_support_needed_and_received]]=1),1,""),1)</f>
        <v/>
      </c>
      <c r="AG233" s="4" t="str">
        <f>IF(SUM(Table1[[#This Row],[com_ghg_inventory]:[com_support_needed_and_received]])=0,1,"")</f>
        <v/>
      </c>
      <c r="AH233" s="4" cm="1">
        <f t="array" ref="AH233">IF(Table1[[#This Row],[com_ghg_inventory]]="",0,IF(Table1[[#This Row],[com_undefined]:[com_undefined]]=1,0,Table1[[#This Row],[o_gef_funding]:[o_gef_funding]]/SUM(Table1[[#This Row],[com_ghg_inventory]:[com_support_needed_and_received]])))</f>
        <v>0</v>
      </c>
      <c r="AI233" s="4" cm="1">
        <f t="array" ref="AI233">IF(Table1[[#This Row],[com_mitigation]]="",0,IF(Table1[[#This Row],[com_undefined]:[com_undefined]]=1,0,Table1[[#This Row],[o_gef_funding]:[o_gef_funding]]/SUM(Table1[[#This Row],[com_ghg_inventory]:[com_support_needed_and_received]])))</f>
        <v>0</v>
      </c>
      <c r="AJ233" s="4" cm="1">
        <f t="array" ref="AJ233">IF(Table1[[#This Row],[com_climate_change_impacts_and_adaptation]]="",0,IF(Table1[[#This Row],[com_undefined]:[com_undefined]]=1,0,Table1[[#This Row],[o_gef_funding]:[o_gef_funding]]/SUM(Table1[[#This Row],[com_ghg_inventory]:[com_support_needed_and_received]])))</f>
        <v>47500</v>
      </c>
      <c r="AK233" s="4" cm="1">
        <f t="array" ref="AK233">IF(Table1[[#This Row],[com_support_needed_and_received]]="",0,IF(Table1[[#This Row],[com_undefined]:[com_undefined]]=1,0,Table1[[#This Row],[o_gef_funding]:[o_gef_funding]]/SUM(Table1[[#This Row],[com_ghg_inventory]:[com_support_needed_and_received]])))</f>
        <v>0</v>
      </c>
      <c r="AL233" s="4">
        <f>IF(Table1[[#This Row],[com_undefined]]=1,Table1[[#This Row],[o_gef_funding]],0)</f>
        <v>0</v>
      </c>
      <c r="AM233" s="4" cm="1">
        <f t="array" ref="AM233">IF(Table1[[#This Row],[com_ghg_inventory]]="",0,IF(Table1[[#This Row],[com_undefined]:[com_undefined]]=1,0,Table1[[#This Row],[o_co_financing]:[o_co_financing]]/SUM(Table1[[#This Row],[com_ghg_inventory]:[com_support_needed_and_received]])))</f>
        <v>0</v>
      </c>
      <c r="AN233" s="4" cm="1">
        <f t="array" ref="AN233">IF(Table1[[#This Row],[com_mitigation]]="",0,IF(Table1[[#This Row],[com_undefined]:[com_undefined]]=1,0,Table1[[#This Row],[o_co_financing]:[o_co_financing]]/SUM(Table1[[#This Row],[com_ghg_inventory]:[com_support_needed_and_received]])))</f>
        <v>0</v>
      </c>
      <c r="AO233" s="4" cm="1">
        <f t="array" ref="AO233">IF(Table1[[#This Row],[com_climate_change_impacts_and_adaptation]]="",0,IF(Table1[[#This Row],[com_undefined]:[com_undefined]]=1,0,Table1[[#This Row],[o_co_financing]:[o_co_financing]]/SUM(Table1[[#This Row],[com_ghg_inventory]:[com_support_needed_and_received]])))</f>
        <v>117200</v>
      </c>
      <c r="AP233" s="4" cm="1">
        <f t="array" ref="AP233">IF(Table1[[#This Row],[com_support_needed_and_received]]="",0,IF(Table1[[#This Row],[com_undefined]:[com_undefined]]=1,0,Table1[[#This Row],[o_co_financing]:[o_co_financing]]/SUM(Table1[[#This Row],[com_ghg_inventory]:[com_support_needed_and_received]])))</f>
        <v>0</v>
      </c>
      <c r="AQ233" s="4">
        <f>IF(Table1[[#This Row],[com_undefined]]=1,Table1[[#This Row],[o_co_financing]],0)</f>
        <v>0</v>
      </c>
      <c r="AR233" s="4" t="str">
        <f>IF(Table1[[#This Row],[o_gef_funding]]=SUM(Table1[[#This Row],[ghg_inventory_gef]:[undefined_gef]]),"Good", "Problem")</f>
        <v>Good</v>
      </c>
      <c r="AS233" s="4" t="str">
        <f>IF(Table1[[#This Row],[o_co_financing]]=SUM(Table1[[#This Row],[ghg_inventory_co_finance]:[undefined_co_finance]]),"Good", "Problem")</f>
        <v>Good</v>
      </c>
    </row>
    <row r="234" spans="1:45">
      <c r="A234" s="11">
        <v>25</v>
      </c>
      <c r="B234" t="s">
        <v>50</v>
      </c>
      <c r="C234" t="str">
        <f>VLOOKUP(Table1[[#This Row],[pif_id]], Table7[#All],2,FALSE)</f>
        <v>Asia</v>
      </c>
      <c r="D234" t="str">
        <f>VLOOKUP(Table1[[#This Row],[pif_id]], Table7[#All],3,FALSE)</f>
        <v>FAO</v>
      </c>
      <c r="E234" t="str">
        <f>VLOOKUP(Table1[[#This Row],[pif_id]], Table7[#All],4,FALSE)</f>
        <v>2018</v>
      </c>
      <c r="F234" t="e">
        <f>VLOOKUP(Table1[[#This Row],[pif_id]], Table7[#All],5,FALSE)</f>
        <v>#REF!</v>
      </c>
      <c r="G234">
        <v>56</v>
      </c>
      <c r="H234" t="s">
        <v>431</v>
      </c>
      <c r="K234">
        <v>1</v>
      </c>
      <c r="M234" t="str">
        <f>IF(SUM(Table1[[#This Row],[c_ghg_inventory]:[c_support_needed_and_received]])=0,1,"")</f>
        <v/>
      </c>
      <c r="N234" s="6">
        <v>237500</v>
      </c>
      <c r="O234" s="6">
        <v>586000</v>
      </c>
      <c r="P234" s="6">
        <f>N234/SUM(Table1[[#This Row],[c_ghg_inventory]:[c_undefined]])</f>
        <v>237500</v>
      </c>
      <c r="Q234" s="6">
        <f>O234/SUM(Table1[[#This Row],[c_ghg_inventory]:[c_undefined]])</f>
        <v>586000</v>
      </c>
      <c r="R234">
        <v>231</v>
      </c>
      <c r="S234" t="s">
        <v>227</v>
      </c>
      <c r="V234">
        <v>1</v>
      </c>
      <c r="X234" s="4" t="str">
        <f>IF(SUM(Table1[[#This Row],[o_ghg_inventory ]:[o_support_needed_and_received]])=0,1,"")</f>
        <v/>
      </c>
      <c r="Y234" s="34">
        <v>47500</v>
      </c>
      <c r="Z234" s="34">
        <v>117200</v>
      </c>
      <c r="AA234" s="5">
        <f>Table1[[#This Row],[o_gef_funding]]/SUM(Table1[[#This Row],[o_ghg_inventory ]:[o_undefined]])</f>
        <v>47500</v>
      </c>
      <c r="AB234" s="5">
        <f>Table1[[#This Row],[o_co_financing]]/SUM(Table1[[#This Row],[o_ghg_inventory ]:[o_undefined]])</f>
        <v>117200</v>
      </c>
      <c r="AC234" s="4" t="str" cm="1">
        <f t="array" ref="AC234">IF(Table1[[#This Row],[o_ghg_inventory ]]="",IF(AND(Table1[[#This Row],[o_undefined]:[o_undefined]]=1,Table1[[#This Row],[c_ghg_inventory]]=1),1,""),1)</f>
        <v/>
      </c>
      <c r="AD234" s="4" t="str" cm="1">
        <f t="array" ref="AD234">IF(Table1[[#This Row],[o_mitigation ]]="",IF(AND(Table1[[#This Row],[o_undefined]:[o_undefined]]=1,Table1[[#This Row],[c_mitigation]]=1),1,""),1)</f>
        <v/>
      </c>
      <c r="AE234" s="4" cm="1">
        <f t="array" ref="AE234">IF(Table1[[#This Row],[o_climate_change_impacts_and_adaptation ]]="",IF(AND(Table1[[#This Row],[o_undefined]:[o_undefined]]=1,Table1[[#This Row],[c_climate_change_impacts_and_adaptation]]=1),1,""),1)</f>
        <v>1</v>
      </c>
      <c r="AF234" s="4" t="str" cm="1">
        <f t="array" ref="AF234">IF(Table1[[#This Row],[o_support_needed_and_received]]="",IF(AND(Table1[[#This Row],[o_undefined]:[o_undefined]]=1,Table1[[#This Row],[c_support_needed_and_received]]=1),1,""),1)</f>
        <v/>
      </c>
      <c r="AG234" s="4" t="str">
        <f>IF(SUM(Table1[[#This Row],[com_ghg_inventory]:[com_support_needed_and_received]])=0,1,"")</f>
        <v/>
      </c>
      <c r="AH234" s="4" cm="1">
        <f t="array" ref="AH234">IF(Table1[[#This Row],[com_ghg_inventory]]="",0,IF(Table1[[#This Row],[com_undefined]:[com_undefined]]=1,0,Table1[[#This Row],[o_gef_funding]:[o_gef_funding]]/SUM(Table1[[#This Row],[com_ghg_inventory]:[com_support_needed_and_received]])))</f>
        <v>0</v>
      </c>
      <c r="AI234" s="4" cm="1">
        <f t="array" ref="AI234">IF(Table1[[#This Row],[com_mitigation]]="",0,IF(Table1[[#This Row],[com_undefined]:[com_undefined]]=1,0,Table1[[#This Row],[o_gef_funding]:[o_gef_funding]]/SUM(Table1[[#This Row],[com_ghg_inventory]:[com_support_needed_and_received]])))</f>
        <v>0</v>
      </c>
      <c r="AJ234" s="4" cm="1">
        <f t="array" ref="AJ234">IF(Table1[[#This Row],[com_climate_change_impacts_and_adaptation]]="",0,IF(Table1[[#This Row],[com_undefined]:[com_undefined]]=1,0,Table1[[#This Row],[o_gef_funding]:[o_gef_funding]]/SUM(Table1[[#This Row],[com_ghg_inventory]:[com_support_needed_and_received]])))</f>
        <v>47500</v>
      </c>
      <c r="AK234" s="4" cm="1">
        <f t="array" ref="AK234">IF(Table1[[#This Row],[com_support_needed_and_received]]="",0,IF(Table1[[#This Row],[com_undefined]:[com_undefined]]=1,0,Table1[[#This Row],[o_gef_funding]:[o_gef_funding]]/SUM(Table1[[#This Row],[com_ghg_inventory]:[com_support_needed_and_received]])))</f>
        <v>0</v>
      </c>
      <c r="AL234" s="4">
        <f>IF(Table1[[#This Row],[com_undefined]]=1,Table1[[#This Row],[o_gef_funding]],0)</f>
        <v>0</v>
      </c>
      <c r="AM234" s="4" cm="1">
        <f t="array" ref="AM234">IF(Table1[[#This Row],[com_ghg_inventory]]="",0,IF(Table1[[#This Row],[com_undefined]:[com_undefined]]=1,0,Table1[[#This Row],[o_co_financing]:[o_co_financing]]/SUM(Table1[[#This Row],[com_ghg_inventory]:[com_support_needed_and_received]])))</f>
        <v>0</v>
      </c>
      <c r="AN234" s="4" cm="1">
        <f t="array" ref="AN234">IF(Table1[[#This Row],[com_mitigation]]="",0,IF(Table1[[#This Row],[com_undefined]:[com_undefined]]=1,0,Table1[[#This Row],[o_co_financing]:[o_co_financing]]/SUM(Table1[[#This Row],[com_ghg_inventory]:[com_support_needed_and_received]])))</f>
        <v>0</v>
      </c>
      <c r="AO234" s="4" cm="1">
        <f t="array" ref="AO234">IF(Table1[[#This Row],[com_climate_change_impacts_and_adaptation]]="",0,IF(Table1[[#This Row],[com_undefined]:[com_undefined]]=1,0,Table1[[#This Row],[o_co_financing]:[o_co_financing]]/SUM(Table1[[#This Row],[com_ghg_inventory]:[com_support_needed_and_received]])))</f>
        <v>117200</v>
      </c>
      <c r="AP234" s="4" cm="1">
        <f t="array" ref="AP234">IF(Table1[[#This Row],[com_support_needed_and_received]]="",0,IF(Table1[[#This Row],[com_undefined]:[com_undefined]]=1,0,Table1[[#This Row],[o_co_financing]:[o_co_financing]]/SUM(Table1[[#This Row],[com_ghg_inventory]:[com_support_needed_and_received]])))</f>
        <v>0</v>
      </c>
      <c r="AQ234" s="4">
        <f>IF(Table1[[#This Row],[com_undefined]]=1,Table1[[#This Row],[o_co_financing]],0)</f>
        <v>0</v>
      </c>
      <c r="AR234" s="4" t="str">
        <f>IF(Table1[[#This Row],[o_gef_funding]]=SUM(Table1[[#This Row],[ghg_inventory_gef]:[undefined_gef]]),"Good", "Problem")</f>
        <v>Good</v>
      </c>
      <c r="AS234" s="4" t="str">
        <f>IF(Table1[[#This Row],[o_co_financing]]=SUM(Table1[[#This Row],[ghg_inventory_co_finance]:[undefined_co_finance]]),"Good", "Problem")</f>
        <v>Good</v>
      </c>
    </row>
    <row r="235" spans="1:45">
      <c r="A235" s="11">
        <v>25</v>
      </c>
      <c r="B235" t="s">
        <v>50</v>
      </c>
      <c r="C235" t="str">
        <f>VLOOKUP(Table1[[#This Row],[pif_id]], Table7[#All],2,FALSE)</f>
        <v>Asia</v>
      </c>
      <c r="D235" t="str">
        <f>VLOOKUP(Table1[[#This Row],[pif_id]], Table7[#All],3,FALSE)</f>
        <v>FAO</v>
      </c>
      <c r="E235" t="str">
        <f>VLOOKUP(Table1[[#This Row],[pif_id]], Table7[#All],4,FALSE)</f>
        <v>2018</v>
      </c>
      <c r="F235" t="e">
        <f>VLOOKUP(Table1[[#This Row],[pif_id]], Table7[#All],5,FALSE)</f>
        <v>#REF!</v>
      </c>
      <c r="G235">
        <v>56</v>
      </c>
      <c r="H235" t="s">
        <v>431</v>
      </c>
      <c r="K235">
        <v>1</v>
      </c>
      <c r="M235" t="str">
        <f>IF(SUM(Table1[[#This Row],[c_ghg_inventory]:[c_support_needed_and_received]])=0,1,"")</f>
        <v/>
      </c>
      <c r="N235" s="6">
        <v>237500</v>
      </c>
      <c r="O235" s="6">
        <v>586000</v>
      </c>
      <c r="P235" s="6">
        <f>N235/SUM(Table1[[#This Row],[c_ghg_inventory]:[c_undefined]])</f>
        <v>237500</v>
      </c>
      <c r="Q235" s="6">
        <f>O235/SUM(Table1[[#This Row],[c_ghg_inventory]:[c_undefined]])</f>
        <v>586000</v>
      </c>
      <c r="R235">
        <v>232</v>
      </c>
      <c r="S235" t="s">
        <v>435</v>
      </c>
      <c r="V235">
        <v>1</v>
      </c>
      <c r="X235" s="4" t="str">
        <f>IF(SUM(Table1[[#This Row],[o_ghg_inventory ]:[o_support_needed_and_received]])=0,1,"")</f>
        <v/>
      </c>
      <c r="Y235" s="34">
        <v>47500</v>
      </c>
      <c r="Z235" s="34">
        <v>117200</v>
      </c>
      <c r="AA235" s="5">
        <f>Table1[[#This Row],[o_gef_funding]]/SUM(Table1[[#This Row],[o_ghg_inventory ]:[o_undefined]])</f>
        <v>47500</v>
      </c>
      <c r="AB235" s="5">
        <f>Table1[[#This Row],[o_co_financing]]/SUM(Table1[[#This Row],[o_ghg_inventory ]:[o_undefined]])</f>
        <v>117200</v>
      </c>
      <c r="AC235" s="4" t="str" cm="1">
        <f t="array" ref="AC235">IF(Table1[[#This Row],[o_ghg_inventory ]]="",IF(AND(Table1[[#This Row],[o_undefined]:[o_undefined]]=1,Table1[[#This Row],[c_ghg_inventory]]=1),1,""),1)</f>
        <v/>
      </c>
      <c r="AD235" s="4" t="str" cm="1">
        <f t="array" ref="AD235">IF(Table1[[#This Row],[o_mitigation ]]="",IF(AND(Table1[[#This Row],[o_undefined]:[o_undefined]]=1,Table1[[#This Row],[c_mitigation]]=1),1,""),1)</f>
        <v/>
      </c>
      <c r="AE235" s="4" cm="1">
        <f t="array" ref="AE235">IF(Table1[[#This Row],[o_climate_change_impacts_and_adaptation ]]="",IF(AND(Table1[[#This Row],[o_undefined]:[o_undefined]]=1,Table1[[#This Row],[c_climate_change_impacts_and_adaptation]]=1),1,""),1)</f>
        <v>1</v>
      </c>
      <c r="AF235" s="4" t="str" cm="1">
        <f t="array" ref="AF235">IF(Table1[[#This Row],[o_support_needed_and_received]]="",IF(AND(Table1[[#This Row],[o_undefined]:[o_undefined]]=1,Table1[[#This Row],[c_support_needed_and_received]]=1),1,""),1)</f>
        <v/>
      </c>
      <c r="AG235" s="4" t="str">
        <f>IF(SUM(Table1[[#This Row],[com_ghg_inventory]:[com_support_needed_and_received]])=0,1,"")</f>
        <v/>
      </c>
      <c r="AH235" s="4" cm="1">
        <f t="array" ref="AH235">IF(Table1[[#This Row],[com_ghg_inventory]]="",0,IF(Table1[[#This Row],[com_undefined]:[com_undefined]]=1,0,Table1[[#This Row],[o_gef_funding]:[o_gef_funding]]/SUM(Table1[[#This Row],[com_ghg_inventory]:[com_support_needed_and_received]])))</f>
        <v>0</v>
      </c>
      <c r="AI235" s="4" cm="1">
        <f t="array" ref="AI235">IF(Table1[[#This Row],[com_mitigation]]="",0,IF(Table1[[#This Row],[com_undefined]:[com_undefined]]=1,0,Table1[[#This Row],[o_gef_funding]:[o_gef_funding]]/SUM(Table1[[#This Row],[com_ghg_inventory]:[com_support_needed_and_received]])))</f>
        <v>0</v>
      </c>
      <c r="AJ235" s="4" cm="1">
        <f t="array" ref="AJ235">IF(Table1[[#This Row],[com_climate_change_impacts_and_adaptation]]="",0,IF(Table1[[#This Row],[com_undefined]:[com_undefined]]=1,0,Table1[[#This Row],[o_gef_funding]:[o_gef_funding]]/SUM(Table1[[#This Row],[com_ghg_inventory]:[com_support_needed_and_received]])))</f>
        <v>47500</v>
      </c>
      <c r="AK235" s="4" cm="1">
        <f t="array" ref="AK235">IF(Table1[[#This Row],[com_support_needed_and_received]]="",0,IF(Table1[[#This Row],[com_undefined]:[com_undefined]]=1,0,Table1[[#This Row],[o_gef_funding]:[o_gef_funding]]/SUM(Table1[[#This Row],[com_ghg_inventory]:[com_support_needed_and_received]])))</f>
        <v>0</v>
      </c>
      <c r="AL235" s="4">
        <f>IF(Table1[[#This Row],[com_undefined]]=1,Table1[[#This Row],[o_gef_funding]],0)</f>
        <v>0</v>
      </c>
      <c r="AM235" s="4" cm="1">
        <f t="array" ref="AM235">IF(Table1[[#This Row],[com_ghg_inventory]]="",0,IF(Table1[[#This Row],[com_undefined]:[com_undefined]]=1,0,Table1[[#This Row],[o_co_financing]:[o_co_financing]]/SUM(Table1[[#This Row],[com_ghg_inventory]:[com_support_needed_and_received]])))</f>
        <v>0</v>
      </c>
      <c r="AN235" s="4" cm="1">
        <f t="array" ref="AN235">IF(Table1[[#This Row],[com_mitigation]]="",0,IF(Table1[[#This Row],[com_undefined]:[com_undefined]]=1,0,Table1[[#This Row],[o_co_financing]:[o_co_financing]]/SUM(Table1[[#This Row],[com_ghg_inventory]:[com_support_needed_and_received]])))</f>
        <v>0</v>
      </c>
      <c r="AO235" s="4" cm="1">
        <f t="array" ref="AO235">IF(Table1[[#This Row],[com_climate_change_impacts_and_adaptation]]="",0,IF(Table1[[#This Row],[com_undefined]:[com_undefined]]=1,0,Table1[[#This Row],[o_co_financing]:[o_co_financing]]/SUM(Table1[[#This Row],[com_ghg_inventory]:[com_support_needed_and_received]])))</f>
        <v>117200</v>
      </c>
      <c r="AP235" s="4" cm="1">
        <f t="array" ref="AP235">IF(Table1[[#This Row],[com_support_needed_and_received]]="",0,IF(Table1[[#This Row],[com_undefined]:[com_undefined]]=1,0,Table1[[#This Row],[o_co_financing]:[o_co_financing]]/SUM(Table1[[#This Row],[com_ghg_inventory]:[com_support_needed_and_received]])))</f>
        <v>0</v>
      </c>
      <c r="AQ235" s="4">
        <f>IF(Table1[[#This Row],[com_undefined]]=1,Table1[[#This Row],[o_co_financing]],0)</f>
        <v>0</v>
      </c>
      <c r="AR235" s="4" t="str">
        <f>IF(Table1[[#This Row],[o_gef_funding]]=SUM(Table1[[#This Row],[ghg_inventory_gef]:[undefined_gef]]),"Good", "Problem")</f>
        <v>Good</v>
      </c>
      <c r="AS235" s="4" t="str">
        <f>IF(Table1[[#This Row],[o_co_financing]]=SUM(Table1[[#This Row],[ghg_inventory_co_finance]:[undefined_co_finance]]),"Good", "Problem")</f>
        <v>Good</v>
      </c>
    </row>
    <row r="236" spans="1:45">
      <c r="A236" s="11">
        <v>26</v>
      </c>
      <c r="B236" t="s">
        <v>51</v>
      </c>
      <c r="C236" t="str">
        <f>VLOOKUP(Table1[[#This Row],[pif_id]], Table7[#All],2,FALSE)</f>
        <v>America</v>
      </c>
      <c r="D236" t="str">
        <f>VLOOKUP(Table1[[#This Row],[pif_id]], Table7[#All],3,FALSE)</f>
        <v>UNEP</v>
      </c>
      <c r="E236" t="str">
        <f>VLOOKUP(Table1[[#This Row],[pif_id]], Table7[#All],4,FALSE)</f>
        <v>2018</v>
      </c>
      <c r="F236" t="e">
        <f>VLOOKUP(Table1[[#This Row],[pif_id]], Table7[#All],5,FALSE)</f>
        <v>#REF!</v>
      </c>
      <c r="G236">
        <v>57</v>
      </c>
      <c r="H236" t="s">
        <v>436</v>
      </c>
      <c r="I236">
        <v>1</v>
      </c>
      <c r="M236" t="str">
        <f>IF(SUM(Table1[[#This Row],[c_ghg_inventory]:[c_support_needed_and_received]])=0,1,"")</f>
        <v/>
      </c>
      <c r="N236" s="6">
        <v>1003637</v>
      </c>
      <c r="O236" s="6">
        <v>200000</v>
      </c>
      <c r="P236" s="6">
        <f>N236/SUM(Table1[[#This Row],[c_ghg_inventory]:[c_undefined]])</f>
        <v>1003637</v>
      </c>
      <c r="Q236" s="6">
        <f>O236/SUM(Table1[[#This Row],[c_ghg_inventory]:[c_undefined]])</f>
        <v>200000</v>
      </c>
      <c r="R236">
        <v>233</v>
      </c>
      <c r="S236" t="s">
        <v>437</v>
      </c>
      <c r="X236" s="4">
        <f>IF(SUM(Table1[[#This Row],[o_ghg_inventory ]:[o_support_needed_and_received]])=0,1,"")</f>
        <v>1</v>
      </c>
      <c r="Y236" s="34">
        <v>200727.4</v>
      </c>
      <c r="Z236" s="34">
        <v>40000</v>
      </c>
      <c r="AA236" s="5">
        <f>Table1[[#This Row],[o_gef_funding]]/SUM(Table1[[#This Row],[o_ghg_inventory ]:[o_undefined]])</f>
        <v>200727.4</v>
      </c>
      <c r="AB236" s="5">
        <f>Table1[[#This Row],[o_co_financing]]/SUM(Table1[[#This Row],[o_ghg_inventory ]:[o_undefined]])</f>
        <v>40000</v>
      </c>
      <c r="AC236" s="4" cm="1">
        <f t="array" ref="AC236">IF(Table1[[#This Row],[o_ghg_inventory ]]="",IF(AND(Table1[[#This Row],[o_undefined]:[o_undefined]]=1,Table1[[#This Row],[c_ghg_inventory]]=1),1,""),1)</f>
        <v>1</v>
      </c>
      <c r="AD236" s="4" t="str" cm="1">
        <f t="array" ref="AD236">IF(Table1[[#This Row],[o_mitigation ]]="",IF(AND(Table1[[#This Row],[o_undefined]:[o_undefined]]=1,Table1[[#This Row],[c_mitigation]]=1),1,""),1)</f>
        <v/>
      </c>
      <c r="AE236" s="4" t="str" cm="1">
        <f t="array" ref="AE236">IF(Table1[[#This Row],[o_climate_change_impacts_and_adaptation ]]="",IF(AND(Table1[[#This Row],[o_undefined]:[o_undefined]]=1,Table1[[#This Row],[c_climate_change_impacts_and_adaptation]]=1),1,""),1)</f>
        <v/>
      </c>
      <c r="AF236" s="4" t="str" cm="1">
        <f t="array" ref="AF236">IF(Table1[[#This Row],[o_support_needed_and_received]]="",IF(AND(Table1[[#This Row],[o_undefined]:[o_undefined]]=1,Table1[[#This Row],[c_support_needed_and_received]]=1),1,""),1)</f>
        <v/>
      </c>
      <c r="AG236" s="4" t="str">
        <f>IF(SUM(Table1[[#This Row],[com_ghg_inventory]:[com_support_needed_and_received]])=0,1,"")</f>
        <v/>
      </c>
      <c r="AH236" s="4" cm="1">
        <f t="array" ref="AH236">IF(Table1[[#This Row],[com_ghg_inventory]]="",0,IF(Table1[[#This Row],[com_undefined]:[com_undefined]]=1,0,Table1[[#This Row],[o_gef_funding]:[o_gef_funding]]/SUM(Table1[[#This Row],[com_ghg_inventory]:[com_support_needed_and_received]])))</f>
        <v>200727.4</v>
      </c>
      <c r="AI236" s="4" cm="1">
        <f t="array" ref="AI236">IF(Table1[[#This Row],[com_mitigation]]="",0,IF(Table1[[#This Row],[com_undefined]:[com_undefined]]=1,0,Table1[[#This Row],[o_gef_funding]:[o_gef_funding]]/SUM(Table1[[#This Row],[com_ghg_inventory]:[com_support_needed_and_received]])))</f>
        <v>0</v>
      </c>
      <c r="AJ236" s="4" cm="1">
        <f t="array" ref="AJ236">IF(Table1[[#This Row],[com_climate_change_impacts_and_adaptation]]="",0,IF(Table1[[#This Row],[com_undefined]:[com_undefined]]=1,0,Table1[[#This Row],[o_gef_funding]:[o_gef_funding]]/SUM(Table1[[#This Row],[com_ghg_inventory]:[com_support_needed_and_received]])))</f>
        <v>0</v>
      </c>
      <c r="AK236" s="4" cm="1">
        <f t="array" ref="AK236">IF(Table1[[#This Row],[com_support_needed_and_received]]="",0,IF(Table1[[#This Row],[com_undefined]:[com_undefined]]=1,0,Table1[[#This Row],[o_gef_funding]:[o_gef_funding]]/SUM(Table1[[#This Row],[com_ghg_inventory]:[com_support_needed_and_received]])))</f>
        <v>0</v>
      </c>
      <c r="AL236" s="4">
        <f>IF(Table1[[#This Row],[com_undefined]]=1,Table1[[#This Row],[o_gef_funding]],0)</f>
        <v>0</v>
      </c>
      <c r="AM236" s="4" cm="1">
        <f t="array" ref="AM236">IF(Table1[[#This Row],[com_ghg_inventory]]="",0,IF(Table1[[#This Row],[com_undefined]:[com_undefined]]=1,0,Table1[[#This Row],[o_co_financing]:[o_co_financing]]/SUM(Table1[[#This Row],[com_ghg_inventory]:[com_support_needed_and_received]])))</f>
        <v>40000</v>
      </c>
      <c r="AN236" s="4" cm="1">
        <f t="array" ref="AN236">IF(Table1[[#This Row],[com_mitigation]]="",0,IF(Table1[[#This Row],[com_undefined]:[com_undefined]]=1,0,Table1[[#This Row],[o_co_financing]:[o_co_financing]]/SUM(Table1[[#This Row],[com_ghg_inventory]:[com_support_needed_and_received]])))</f>
        <v>0</v>
      </c>
      <c r="AO236" s="4" cm="1">
        <f t="array" ref="AO236">IF(Table1[[#This Row],[com_climate_change_impacts_and_adaptation]]="",0,IF(Table1[[#This Row],[com_undefined]:[com_undefined]]=1,0,Table1[[#This Row],[o_co_financing]:[o_co_financing]]/SUM(Table1[[#This Row],[com_ghg_inventory]:[com_support_needed_and_received]])))</f>
        <v>0</v>
      </c>
      <c r="AP236" s="4" cm="1">
        <f t="array" ref="AP236">IF(Table1[[#This Row],[com_support_needed_and_received]]="",0,IF(Table1[[#This Row],[com_undefined]:[com_undefined]]=1,0,Table1[[#This Row],[o_co_financing]:[o_co_financing]]/SUM(Table1[[#This Row],[com_ghg_inventory]:[com_support_needed_and_received]])))</f>
        <v>0</v>
      </c>
      <c r="AQ236" s="4">
        <f>IF(Table1[[#This Row],[com_undefined]]=1,Table1[[#This Row],[o_co_financing]],0)</f>
        <v>0</v>
      </c>
      <c r="AR236" s="4" t="str">
        <f>IF(Table1[[#This Row],[o_gef_funding]]=SUM(Table1[[#This Row],[ghg_inventory_gef]:[undefined_gef]]),"Good", "Problem")</f>
        <v>Good</v>
      </c>
      <c r="AS236" s="4" t="str">
        <f>IF(Table1[[#This Row],[o_co_financing]]=SUM(Table1[[#This Row],[ghg_inventory_co_finance]:[undefined_co_finance]]),"Good", "Problem")</f>
        <v>Good</v>
      </c>
    </row>
    <row r="237" spans="1:45">
      <c r="A237" s="11">
        <v>26</v>
      </c>
      <c r="B237" t="s">
        <v>51</v>
      </c>
      <c r="C237" t="str">
        <f>VLOOKUP(Table1[[#This Row],[pif_id]], Table7[#All],2,FALSE)</f>
        <v>America</v>
      </c>
      <c r="D237" t="str">
        <f>VLOOKUP(Table1[[#This Row],[pif_id]], Table7[#All],3,FALSE)</f>
        <v>UNEP</v>
      </c>
      <c r="E237" t="str">
        <f>VLOOKUP(Table1[[#This Row],[pif_id]], Table7[#All],4,FALSE)</f>
        <v>2018</v>
      </c>
      <c r="F237" t="e">
        <f>VLOOKUP(Table1[[#This Row],[pif_id]], Table7[#All],5,FALSE)</f>
        <v>#REF!</v>
      </c>
      <c r="G237">
        <v>57</v>
      </c>
      <c r="H237" t="s">
        <v>436</v>
      </c>
      <c r="I237">
        <v>1</v>
      </c>
      <c r="M237" t="str">
        <f>IF(SUM(Table1[[#This Row],[c_ghg_inventory]:[c_support_needed_and_received]])=0,1,"")</f>
        <v/>
      </c>
      <c r="N237" s="6">
        <v>1003637</v>
      </c>
      <c r="O237" s="6">
        <v>200000</v>
      </c>
      <c r="P237" s="6">
        <f>N237/SUM(Table1[[#This Row],[c_ghg_inventory]:[c_undefined]])</f>
        <v>1003637</v>
      </c>
      <c r="Q237" s="6">
        <f>O237/SUM(Table1[[#This Row],[c_ghg_inventory]:[c_undefined]])</f>
        <v>200000</v>
      </c>
      <c r="R237">
        <v>234</v>
      </c>
      <c r="S237" s="9" t="s">
        <v>438</v>
      </c>
      <c r="T237">
        <v>1</v>
      </c>
      <c r="X237" s="4" t="str">
        <f>IF(SUM(Table1[[#This Row],[o_ghg_inventory ]:[o_support_needed_and_received]])=0,1,"")</f>
        <v/>
      </c>
      <c r="Y237" s="34">
        <v>200727.4</v>
      </c>
      <c r="Z237" s="34">
        <v>40000</v>
      </c>
      <c r="AA237" s="5">
        <f>Table1[[#This Row],[o_gef_funding]]/SUM(Table1[[#This Row],[o_ghg_inventory ]:[o_undefined]])</f>
        <v>200727.4</v>
      </c>
      <c r="AB237" s="5">
        <f>Table1[[#This Row],[o_co_financing]]/SUM(Table1[[#This Row],[o_ghg_inventory ]:[o_undefined]])</f>
        <v>40000</v>
      </c>
      <c r="AC237" s="4" cm="1">
        <f t="array" ref="AC237">IF(Table1[[#This Row],[o_ghg_inventory ]]="",IF(AND(Table1[[#This Row],[o_undefined]:[o_undefined]]=1,Table1[[#This Row],[c_ghg_inventory]]=1),1,""),1)</f>
        <v>1</v>
      </c>
      <c r="AD237" s="4" t="str" cm="1">
        <f t="array" ref="AD237">IF(Table1[[#This Row],[o_mitigation ]]="",IF(AND(Table1[[#This Row],[o_undefined]:[o_undefined]]=1,Table1[[#This Row],[c_mitigation]]=1),1,""),1)</f>
        <v/>
      </c>
      <c r="AE237" s="4" t="str" cm="1">
        <f t="array" ref="AE237">IF(Table1[[#This Row],[o_climate_change_impacts_and_adaptation ]]="",IF(AND(Table1[[#This Row],[o_undefined]:[o_undefined]]=1,Table1[[#This Row],[c_climate_change_impacts_and_adaptation]]=1),1,""),1)</f>
        <v/>
      </c>
      <c r="AF237" s="4" t="str" cm="1">
        <f t="array" ref="AF237">IF(Table1[[#This Row],[o_support_needed_and_received]]="",IF(AND(Table1[[#This Row],[o_undefined]:[o_undefined]]=1,Table1[[#This Row],[c_support_needed_and_received]]=1),1,""),1)</f>
        <v/>
      </c>
      <c r="AG237" s="4" t="str">
        <f>IF(SUM(Table1[[#This Row],[com_ghg_inventory]:[com_support_needed_and_received]])=0,1,"")</f>
        <v/>
      </c>
      <c r="AH237" s="4" cm="1">
        <f t="array" ref="AH237">IF(Table1[[#This Row],[com_ghg_inventory]]="",0,IF(Table1[[#This Row],[com_undefined]:[com_undefined]]=1,0,Table1[[#This Row],[o_gef_funding]:[o_gef_funding]]/SUM(Table1[[#This Row],[com_ghg_inventory]:[com_support_needed_and_received]])))</f>
        <v>200727.4</v>
      </c>
      <c r="AI237" s="4" cm="1">
        <f t="array" ref="AI237">IF(Table1[[#This Row],[com_mitigation]]="",0,IF(Table1[[#This Row],[com_undefined]:[com_undefined]]=1,0,Table1[[#This Row],[o_gef_funding]:[o_gef_funding]]/SUM(Table1[[#This Row],[com_ghg_inventory]:[com_support_needed_and_received]])))</f>
        <v>0</v>
      </c>
      <c r="AJ237" s="4" cm="1">
        <f t="array" ref="AJ237">IF(Table1[[#This Row],[com_climate_change_impacts_and_adaptation]]="",0,IF(Table1[[#This Row],[com_undefined]:[com_undefined]]=1,0,Table1[[#This Row],[o_gef_funding]:[o_gef_funding]]/SUM(Table1[[#This Row],[com_ghg_inventory]:[com_support_needed_and_received]])))</f>
        <v>0</v>
      </c>
      <c r="AK237" s="4" cm="1">
        <f t="array" ref="AK237">IF(Table1[[#This Row],[com_support_needed_and_received]]="",0,IF(Table1[[#This Row],[com_undefined]:[com_undefined]]=1,0,Table1[[#This Row],[o_gef_funding]:[o_gef_funding]]/SUM(Table1[[#This Row],[com_ghg_inventory]:[com_support_needed_and_received]])))</f>
        <v>0</v>
      </c>
      <c r="AL237" s="4">
        <f>IF(Table1[[#This Row],[com_undefined]]=1,Table1[[#This Row],[o_gef_funding]],0)</f>
        <v>0</v>
      </c>
      <c r="AM237" s="4" cm="1">
        <f t="array" ref="AM237">IF(Table1[[#This Row],[com_ghg_inventory]]="",0,IF(Table1[[#This Row],[com_undefined]:[com_undefined]]=1,0,Table1[[#This Row],[o_co_financing]:[o_co_financing]]/SUM(Table1[[#This Row],[com_ghg_inventory]:[com_support_needed_and_received]])))</f>
        <v>40000</v>
      </c>
      <c r="AN237" s="4" cm="1">
        <f t="array" ref="AN237">IF(Table1[[#This Row],[com_mitigation]]="",0,IF(Table1[[#This Row],[com_undefined]:[com_undefined]]=1,0,Table1[[#This Row],[o_co_financing]:[o_co_financing]]/SUM(Table1[[#This Row],[com_ghg_inventory]:[com_support_needed_and_received]])))</f>
        <v>0</v>
      </c>
      <c r="AO237" s="4" cm="1">
        <f t="array" ref="AO237">IF(Table1[[#This Row],[com_climate_change_impacts_and_adaptation]]="",0,IF(Table1[[#This Row],[com_undefined]:[com_undefined]]=1,0,Table1[[#This Row],[o_co_financing]:[o_co_financing]]/SUM(Table1[[#This Row],[com_ghg_inventory]:[com_support_needed_and_received]])))</f>
        <v>0</v>
      </c>
      <c r="AP237" s="4" cm="1">
        <f t="array" ref="AP237">IF(Table1[[#This Row],[com_support_needed_and_received]]="",0,IF(Table1[[#This Row],[com_undefined]:[com_undefined]]=1,0,Table1[[#This Row],[o_co_financing]:[o_co_financing]]/SUM(Table1[[#This Row],[com_ghg_inventory]:[com_support_needed_and_received]])))</f>
        <v>0</v>
      </c>
      <c r="AQ237" s="4">
        <f>IF(Table1[[#This Row],[com_undefined]]=1,Table1[[#This Row],[o_co_financing]],0)</f>
        <v>0</v>
      </c>
      <c r="AR237" s="4" t="str">
        <f>IF(Table1[[#This Row],[o_gef_funding]]=SUM(Table1[[#This Row],[ghg_inventory_gef]:[undefined_gef]]),"Good", "Problem")</f>
        <v>Good</v>
      </c>
      <c r="AS237" s="4" t="str">
        <f>IF(Table1[[#This Row],[o_co_financing]]=SUM(Table1[[#This Row],[ghg_inventory_co_finance]:[undefined_co_finance]]),"Good", "Problem")</f>
        <v>Good</v>
      </c>
    </row>
    <row r="238" spans="1:45">
      <c r="A238" s="11">
        <v>26</v>
      </c>
      <c r="B238" t="s">
        <v>51</v>
      </c>
      <c r="C238" t="str">
        <f>VLOOKUP(Table1[[#This Row],[pif_id]], Table7[#All],2,FALSE)</f>
        <v>America</v>
      </c>
      <c r="D238" t="str">
        <f>VLOOKUP(Table1[[#This Row],[pif_id]], Table7[#All],3,FALSE)</f>
        <v>UNEP</v>
      </c>
      <c r="E238" t="str">
        <f>VLOOKUP(Table1[[#This Row],[pif_id]], Table7[#All],4,FALSE)</f>
        <v>2018</v>
      </c>
      <c r="F238" t="e">
        <f>VLOOKUP(Table1[[#This Row],[pif_id]], Table7[#All],5,FALSE)</f>
        <v>#REF!</v>
      </c>
      <c r="G238">
        <v>57</v>
      </c>
      <c r="H238" t="s">
        <v>436</v>
      </c>
      <c r="I238">
        <v>1</v>
      </c>
      <c r="M238" t="str">
        <f>IF(SUM(Table1[[#This Row],[c_ghg_inventory]:[c_support_needed_and_received]])=0,1,"")</f>
        <v/>
      </c>
      <c r="N238" s="6">
        <v>1003637</v>
      </c>
      <c r="O238" s="6">
        <v>200000</v>
      </c>
      <c r="P238" s="6">
        <f>N238/SUM(Table1[[#This Row],[c_ghg_inventory]:[c_undefined]])</f>
        <v>1003637</v>
      </c>
      <c r="Q238" s="6">
        <f>O238/SUM(Table1[[#This Row],[c_ghg_inventory]:[c_undefined]])</f>
        <v>200000</v>
      </c>
      <c r="R238">
        <v>235</v>
      </c>
      <c r="S238" s="9" t="s">
        <v>439</v>
      </c>
      <c r="T238">
        <v>1</v>
      </c>
      <c r="X238" s="4" t="str">
        <f>IF(SUM(Table1[[#This Row],[o_ghg_inventory ]:[o_support_needed_and_received]])=0,1,"")</f>
        <v/>
      </c>
      <c r="Y238" s="34">
        <v>200727.4</v>
      </c>
      <c r="Z238" s="34">
        <v>40000</v>
      </c>
      <c r="AA238" s="5">
        <f>Table1[[#This Row],[o_gef_funding]]/SUM(Table1[[#This Row],[o_ghg_inventory ]:[o_undefined]])</f>
        <v>200727.4</v>
      </c>
      <c r="AB238" s="5">
        <f>Table1[[#This Row],[o_co_financing]]/SUM(Table1[[#This Row],[o_ghg_inventory ]:[o_undefined]])</f>
        <v>40000</v>
      </c>
      <c r="AC238" s="4" cm="1">
        <f t="array" ref="AC238">IF(Table1[[#This Row],[o_ghg_inventory ]]="",IF(AND(Table1[[#This Row],[o_undefined]:[o_undefined]]=1,Table1[[#This Row],[c_ghg_inventory]]=1),1,""),1)</f>
        <v>1</v>
      </c>
      <c r="AD238" s="4" t="str" cm="1">
        <f t="array" ref="AD238">IF(Table1[[#This Row],[o_mitigation ]]="",IF(AND(Table1[[#This Row],[o_undefined]:[o_undefined]]=1,Table1[[#This Row],[c_mitigation]]=1),1,""),1)</f>
        <v/>
      </c>
      <c r="AE238" s="4" t="str" cm="1">
        <f t="array" ref="AE238">IF(Table1[[#This Row],[o_climate_change_impacts_and_adaptation ]]="",IF(AND(Table1[[#This Row],[o_undefined]:[o_undefined]]=1,Table1[[#This Row],[c_climate_change_impacts_and_adaptation]]=1),1,""),1)</f>
        <v/>
      </c>
      <c r="AF238" s="4" t="str" cm="1">
        <f t="array" ref="AF238">IF(Table1[[#This Row],[o_support_needed_and_received]]="",IF(AND(Table1[[#This Row],[o_undefined]:[o_undefined]]=1,Table1[[#This Row],[c_support_needed_and_received]]=1),1,""),1)</f>
        <v/>
      </c>
      <c r="AG238" s="4" t="str">
        <f>IF(SUM(Table1[[#This Row],[com_ghg_inventory]:[com_support_needed_and_received]])=0,1,"")</f>
        <v/>
      </c>
      <c r="AH238" s="4" cm="1">
        <f t="array" ref="AH238">IF(Table1[[#This Row],[com_ghg_inventory]]="",0,IF(Table1[[#This Row],[com_undefined]:[com_undefined]]=1,0,Table1[[#This Row],[o_gef_funding]:[o_gef_funding]]/SUM(Table1[[#This Row],[com_ghg_inventory]:[com_support_needed_and_received]])))</f>
        <v>200727.4</v>
      </c>
      <c r="AI238" s="4" cm="1">
        <f t="array" ref="AI238">IF(Table1[[#This Row],[com_mitigation]]="",0,IF(Table1[[#This Row],[com_undefined]:[com_undefined]]=1,0,Table1[[#This Row],[o_gef_funding]:[o_gef_funding]]/SUM(Table1[[#This Row],[com_ghg_inventory]:[com_support_needed_and_received]])))</f>
        <v>0</v>
      </c>
      <c r="AJ238" s="4" cm="1">
        <f t="array" ref="AJ238">IF(Table1[[#This Row],[com_climate_change_impacts_and_adaptation]]="",0,IF(Table1[[#This Row],[com_undefined]:[com_undefined]]=1,0,Table1[[#This Row],[o_gef_funding]:[o_gef_funding]]/SUM(Table1[[#This Row],[com_ghg_inventory]:[com_support_needed_and_received]])))</f>
        <v>0</v>
      </c>
      <c r="AK238" s="4" cm="1">
        <f t="array" ref="AK238">IF(Table1[[#This Row],[com_support_needed_and_received]]="",0,IF(Table1[[#This Row],[com_undefined]:[com_undefined]]=1,0,Table1[[#This Row],[o_gef_funding]:[o_gef_funding]]/SUM(Table1[[#This Row],[com_ghg_inventory]:[com_support_needed_and_received]])))</f>
        <v>0</v>
      </c>
      <c r="AL238" s="4">
        <f>IF(Table1[[#This Row],[com_undefined]]=1,Table1[[#This Row],[o_gef_funding]],0)</f>
        <v>0</v>
      </c>
      <c r="AM238" s="4" cm="1">
        <f t="array" ref="AM238">IF(Table1[[#This Row],[com_ghg_inventory]]="",0,IF(Table1[[#This Row],[com_undefined]:[com_undefined]]=1,0,Table1[[#This Row],[o_co_financing]:[o_co_financing]]/SUM(Table1[[#This Row],[com_ghg_inventory]:[com_support_needed_and_received]])))</f>
        <v>40000</v>
      </c>
      <c r="AN238" s="4" cm="1">
        <f t="array" ref="AN238">IF(Table1[[#This Row],[com_mitigation]]="",0,IF(Table1[[#This Row],[com_undefined]:[com_undefined]]=1,0,Table1[[#This Row],[o_co_financing]:[o_co_financing]]/SUM(Table1[[#This Row],[com_ghg_inventory]:[com_support_needed_and_received]])))</f>
        <v>0</v>
      </c>
      <c r="AO238" s="4" cm="1">
        <f t="array" ref="AO238">IF(Table1[[#This Row],[com_climate_change_impacts_and_adaptation]]="",0,IF(Table1[[#This Row],[com_undefined]:[com_undefined]]=1,0,Table1[[#This Row],[o_co_financing]:[o_co_financing]]/SUM(Table1[[#This Row],[com_ghg_inventory]:[com_support_needed_and_received]])))</f>
        <v>0</v>
      </c>
      <c r="AP238" s="4" cm="1">
        <f t="array" ref="AP238">IF(Table1[[#This Row],[com_support_needed_and_received]]="",0,IF(Table1[[#This Row],[com_undefined]:[com_undefined]]=1,0,Table1[[#This Row],[o_co_financing]:[o_co_financing]]/SUM(Table1[[#This Row],[com_ghg_inventory]:[com_support_needed_and_received]])))</f>
        <v>0</v>
      </c>
      <c r="AQ238" s="4">
        <f>IF(Table1[[#This Row],[com_undefined]]=1,Table1[[#This Row],[o_co_financing]],0)</f>
        <v>0</v>
      </c>
      <c r="AR238" s="4" t="str">
        <f>IF(Table1[[#This Row],[o_gef_funding]]=SUM(Table1[[#This Row],[ghg_inventory_gef]:[undefined_gef]]),"Good", "Problem")</f>
        <v>Good</v>
      </c>
      <c r="AS238" s="4" t="str">
        <f>IF(Table1[[#This Row],[o_co_financing]]=SUM(Table1[[#This Row],[ghg_inventory_co_finance]:[undefined_co_finance]]),"Good", "Problem")</f>
        <v>Good</v>
      </c>
    </row>
    <row r="239" spans="1:45">
      <c r="A239" s="11">
        <v>26</v>
      </c>
      <c r="B239" t="s">
        <v>51</v>
      </c>
      <c r="C239" t="str">
        <f>VLOOKUP(Table1[[#This Row],[pif_id]], Table7[#All],2,FALSE)</f>
        <v>America</v>
      </c>
      <c r="D239" t="str">
        <f>VLOOKUP(Table1[[#This Row],[pif_id]], Table7[#All],3,FALSE)</f>
        <v>UNEP</v>
      </c>
      <c r="E239" t="str">
        <f>VLOOKUP(Table1[[#This Row],[pif_id]], Table7[#All],4,FALSE)</f>
        <v>2018</v>
      </c>
      <c r="F239" t="e">
        <f>VLOOKUP(Table1[[#This Row],[pif_id]], Table7[#All],5,FALSE)</f>
        <v>#REF!</v>
      </c>
      <c r="G239">
        <v>57</v>
      </c>
      <c r="H239" t="s">
        <v>436</v>
      </c>
      <c r="I239">
        <v>1</v>
      </c>
      <c r="M239" t="str">
        <f>IF(SUM(Table1[[#This Row],[c_ghg_inventory]:[c_support_needed_and_received]])=0,1,"")</f>
        <v/>
      </c>
      <c r="N239" s="6">
        <v>1003637</v>
      </c>
      <c r="O239" s="6">
        <v>200000</v>
      </c>
      <c r="P239" s="6">
        <f>N239/SUM(Table1[[#This Row],[c_ghg_inventory]:[c_undefined]])</f>
        <v>1003637</v>
      </c>
      <c r="Q239" s="6">
        <f>O239/SUM(Table1[[#This Row],[c_ghg_inventory]:[c_undefined]])</f>
        <v>200000</v>
      </c>
      <c r="R239">
        <v>236</v>
      </c>
      <c r="S239" s="9" t="s">
        <v>440</v>
      </c>
      <c r="T239">
        <v>1</v>
      </c>
      <c r="X239" s="4" t="str">
        <f>IF(SUM(Table1[[#This Row],[o_ghg_inventory ]:[o_support_needed_and_received]])=0,1,"")</f>
        <v/>
      </c>
      <c r="Y239" s="34">
        <v>200727.4</v>
      </c>
      <c r="Z239" s="34">
        <v>40000</v>
      </c>
      <c r="AA239" s="5">
        <f>Table1[[#This Row],[o_gef_funding]]/SUM(Table1[[#This Row],[o_ghg_inventory ]:[o_undefined]])</f>
        <v>200727.4</v>
      </c>
      <c r="AB239" s="5">
        <f>Table1[[#This Row],[o_co_financing]]/SUM(Table1[[#This Row],[o_ghg_inventory ]:[o_undefined]])</f>
        <v>40000</v>
      </c>
      <c r="AC239" s="4" cm="1">
        <f t="array" ref="AC239">IF(Table1[[#This Row],[o_ghg_inventory ]]="",IF(AND(Table1[[#This Row],[o_undefined]:[o_undefined]]=1,Table1[[#This Row],[c_ghg_inventory]]=1),1,""),1)</f>
        <v>1</v>
      </c>
      <c r="AD239" s="4" t="str" cm="1">
        <f t="array" ref="AD239">IF(Table1[[#This Row],[o_mitigation ]]="",IF(AND(Table1[[#This Row],[o_undefined]:[o_undefined]]=1,Table1[[#This Row],[c_mitigation]]=1),1,""),1)</f>
        <v/>
      </c>
      <c r="AE239" s="4" t="str" cm="1">
        <f t="array" ref="AE239">IF(Table1[[#This Row],[o_climate_change_impacts_and_adaptation ]]="",IF(AND(Table1[[#This Row],[o_undefined]:[o_undefined]]=1,Table1[[#This Row],[c_climate_change_impacts_and_adaptation]]=1),1,""),1)</f>
        <v/>
      </c>
      <c r="AF239" s="4" t="str" cm="1">
        <f t="array" ref="AF239">IF(Table1[[#This Row],[o_support_needed_and_received]]="",IF(AND(Table1[[#This Row],[o_undefined]:[o_undefined]]=1,Table1[[#This Row],[c_support_needed_and_received]]=1),1,""),1)</f>
        <v/>
      </c>
      <c r="AG239" s="4" t="str">
        <f>IF(SUM(Table1[[#This Row],[com_ghg_inventory]:[com_support_needed_and_received]])=0,1,"")</f>
        <v/>
      </c>
      <c r="AH239" s="4" cm="1">
        <f t="array" ref="AH239">IF(Table1[[#This Row],[com_ghg_inventory]]="",0,IF(Table1[[#This Row],[com_undefined]:[com_undefined]]=1,0,Table1[[#This Row],[o_gef_funding]:[o_gef_funding]]/SUM(Table1[[#This Row],[com_ghg_inventory]:[com_support_needed_and_received]])))</f>
        <v>200727.4</v>
      </c>
      <c r="AI239" s="4" cm="1">
        <f t="array" ref="AI239">IF(Table1[[#This Row],[com_mitigation]]="",0,IF(Table1[[#This Row],[com_undefined]:[com_undefined]]=1,0,Table1[[#This Row],[o_gef_funding]:[o_gef_funding]]/SUM(Table1[[#This Row],[com_ghg_inventory]:[com_support_needed_and_received]])))</f>
        <v>0</v>
      </c>
      <c r="AJ239" s="4" cm="1">
        <f t="array" ref="AJ239">IF(Table1[[#This Row],[com_climate_change_impacts_and_adaptation]]="",0,IF(Table1[[#This Row],[com_undefined]:[com_undefined]]=1,0,Table1[[#This Row],[o_gef_funding]:[o_gef_funding]]/SUM(Table1[[#This Row],[com_ghg_inventory]:[com_support_needed_and_received]])))</f>
        <v>0</v>
      </c>
      <c r="AK239" s="4" cm="1">
        <f t="array" ref="AK239">IF(Table1[[#This Row],[com_support_needed_and_received]]="",0,IF(Table1[[#This Row],[com_undefined]:[com_undefined]]=1,0,Table1[[#This Row],[o_gef_funding]:[o_gef_funding]]/SUM(Table1[[#This Row],[com_ghg_inventory]:[com_support_needed_and_received]])))</f>
        <v>0</v>
      </c>
      <c r="AL239" s="4">
        <f>IF(Table1[[#This Row],[com_undefined]]=1,Table1[[#This Row],[o_gef_funding]],0)</f>
        <v>0</v>
      </c>
      <c r="AM239" s="4" cm="1">
        <f t="array" ref="AM239">IF(Table1[[#This Row],[com_ghg_inventory]]="",0,IF(Table1[[#This Row],[com_undefined]:[com_undefined]]=1,0,Table1[[#This Row],[o_co_financing]:[o_co_financing]]/SUM(Table1[[#This Row],[com_ghg_inventory]:[com_support_needed_and_received]])))</f>
        <v>40000</v>
      </c>
      <c r="AN239" s="4" cm="1">
        <f t="array" ref="AN239">IF(Table1[[#This Row],[com_mitigation]]="",0,IF(Table1[[#This Row],[com_undefined]:[com_undefined]]=1,0,Table1[[#This Row],[o_co_financing]:[o_co_financing]]/SUM(Table1[[#This Row],[com_ghg_inventory]:[com_support_needed_and_received]])))</f>
        <v>0</v>
      </c>
      <c r="AO239" s="4" cm="1">
        <f t="array" ref="AO239">IF(Table1[[#This Row],[com_climate_change_impacts_and_adaptation]]="",0,IF(Table1[[#This Row],[com_undefined]:[com_undefined]]=1,0,Table1[[#This Row],[o_co_financing]:[o_co_financing]]/SUM(Table1[[#This Row],[com_ghg_inventory]:[com_support_needed_and_received]])))</f>
        <v>0</v>
      </c>
      <c r="AP239" s="4" cm="1">
        <f t="array" ref="AP239">IF(Table1[[#This Row],[com_support_needed_and_received]]="",0,IF(Table1[[#This Row],[com_undefined]:[com_undefined]]=1,0,Table1[[#This Row],[o_co_financing]:[o_co_financing]]/SUM(Table1[[#This Row],[com_ghg_inventory]:[com_support_needed_and_received]])))</f>
        <v>0</v>
      </c>
      <c r="AQ239" s="4">
        <f>IF(Table1[[#This Row],[com_undefined]]=1,Table1[[#This Row],[o_co_financing]],0)</f>
        <v>0</v>
      </c>
      <c r="AR239" s="4" t="str">
        <f>IF(Table1[[#This Row],[o_gef_funding]]=SUM(Table1[[#This Row],[ghg_inventory_gef]:[undefined_gef]]),"Good", "Problem")</f>
        <v>Good</v>
      </c>
      <c r="AS239" s="4" t="str">
        <f>IF(Table1[[#This Row],[o_co_financing]]=SUM(Table1[[#This Row],[ghg_inventory_co_finance]:[undefined_co_finance]]),"Good", "Problem")</f>
        <v>Good</v>
      </c>
    </row>
    <row r="240" spans="1:45">
      <c r="A240" s="11">
        <v>26</v>
      </c>
      <c r="B240" t="s">
        <v>51</v>
      </c>
      <c r="C240" t="str">
        <f>VLOOKUP(Table1[[#This Row],[pif_id]], Table7[#All],2,FALSE)</f>
        <v>America</v>
      </c>
      <c r="D240" t="str">
        <f>VLOOKUP(Table1[[#This Row],[pif_id]], Table7[#All],3,FALSE)</f>
        <v>UNEP</v>
      </c>
      <c r="E240" t="str">
        <f>VLOOKUP(Table1[[#This Row],[pif_id]], Table7[#All],4,FALSE)</f>
        <v>2018</v>
      </c>
      <c r="F240" t="e">
        <f>VLOOKUP(Table1[[#This Row],[pif_id]], Table7[#All],5,FALSE)</f>
        <v>#REF!</v>
      </c>
      <c r="G240">
        <v>57</v>
      </c>
      <c r="H240" t="s">
        <v>436</v>
      </c>
      <c r="I240">
        <v>1</v>
      </c>
      <c r="M240" t="str">
        <f>IF(SUM(Table1[[#This Row],[c_ghg_inventory]:[c_support_needed_and_received]])=0,1,"")</f>
        <v/>
      </c>
      <c r="N240" s="6">
        <v>1003637</v>
      </c>
      <c r="O240" s="6">
        <v>200000</v>
      </c>
      <c r="P240" s="6">
        <f>N240/SUM(Table1[[#This Row],[c_ghg_inventory]:[c_undefined]])</f>
        <v>1003637</v>
      </c>
      <c r="Q240" s="6">
        <f>O240/SUM(Table1[[#This Row],[c_ghg_inventory]:[c_undefined]])</f>
        <v>200000</v>
      </c>
      <c r="R240">
        <v>237</v>
      </c>
      <c r="S240" s="9" t="s">
        <v>441</v>
      </c>
      <c r="X240" s="4">
        <f>IF(SUM(Table1[[#This Row],[o_ghg_inventory ]:[o_support_needed_and_received]])=0,1,"")</f>
        <v>1</v>
      </c>
      <c r="Y240" s="34">
        <v>200727.4</v>
      </c>
      <c r="Z240" s="34">
        <v>40000</v>
      </c>
      <c r="AA240" s="5">
        <f>Table1[[#This Row],[o_gef_funding]]/SUM(Table1[[#This Row],[o_ghg_inventory ]:[o_undefined]])</f>
        <v>200727.4</v>
      </c>
      <c r="AB240" s="5">
        <f>Table1[[#This Row],[o_co_financing]]/SUM(Table1[[#This Row],[o_ghg_inventory ]:[o_undefined]])</f>
        <v>40000</v>
      </c>
      <c r="AC240" s="4" cm="1">
        <f t="array" ref="AC240">IF(Table1[[#This Row],[o_ghg_inventory ]]="",IF(AND(Table1[[#This Row],[o_undefined]:[o_undefined]]=1,Table1[[#This Row],[c_ghg_inventory]]=1),1,""),1)</f>
        <v>1</v>
      </c>
      <c r="AD240" s="4" t="str" cm="1">
        <f t="array" ref="AD240">IF(Table1[[#This Row],[o_mitigation ]]="",IF(AND(Table1[[#This Row],[o_undefined]:[o_undefined]]=1,Table1[[#This Row],[c_mitigation]]=1),1,""),1)</f>
        <v/>
      </c>
      <c r="AE240" s="4" t="str" cm="1">
        <f t="array" ref="AE240">IF(Table1[[#This Row],[o_climate_change_impacts_and_adaptation ]]="",IF(AND(Table1[[#This Row],[o_undefined]:[o_undefined]]=1,Table1[[#This Row],[c_climate_change_impacts_and_adaptation]]=1),1,""),1)</f>
        <v/>
      </c>
      <c r="AF240" s="4" t="str" cm="1">
        <f t="array" ref="AF240">IF(Table1[[#This Row],[o_support_needed_and_received]]="",IF(AND(Table1[[#This Row],[o_undefined]:[o_undefined]]=1,Table1[[#This Row],[c_support_needed_and_received]]=1),1,""),1)</f>
        <v/>
      </c>
      <c r="AG240" s="4" t="str">
        <f>IF(SUM(Table1[[#This Row],[com_ghg_inventory]:[com_support_needed_and_received]])=0,1,"")</f>
        <v/>
      </c>
      <c r="AH240" s="4" cm="1">
        <f t="array" ref="AH240">IF(Table1[[#This Row],[com_ghg_inventory]]="",0,IF(Table1[[#This Row],[com_undefined]:[com_undefined]]=1,0,Table1[[#This Row],[o_gef_funding]:[o_gef_funding]]/SUM(Table1[[#This Row],[com_ghg_inventory]:[com_support_needed_and_received]])))</f>
        <v>200727.4</v>
      </c>
      <c r="AI240" s="4" cm="1">
        <f t="array" ref="AI240">IF(Table1[[#This Row],[com_mitigation]]="",0,IF(Table1[[#This Row],[com_undefined]:[com_undefined]]=1,0,Table1[[#This Row],[o_gef_funding]:[o_gef_funding]]/SUM(Table1[[#This Row],[com_ghg_inventory]:[com_support_needed_and_received]])))</f>
        <v>0</v>
      </c>
      <c r="AJ240" s="4" cm="1">
        <f t="array" ref="AJ240">IF(Table1[[#This Row],[com_climate_change_impacts_and_adaptation]]="",0,IF(Table1[[#This Row],[com_undefined]:[com_undefined]]=1,0,Table1[[#This Row],[o_gef_funding]:[o_gef_funding]]/SUM(Table1[[#This Row],[com_ghg_inventory]:[com_support_needed_and_received]])))</f>
        <v>0</v>
      </c>
      <c r="AK240" s="4" cm="1">
        <f t="array" ref="AK240">IF(Table1[[#This Row],[com_support_needed_and_received]]="",0,IF(Table1[[#This Row],[com_undefined]:[com_undefined]]=1,0,Table1[[#This Row],[o_gef_funding]:[o_gef_funding]]/SUM(Table1[[#This Row],[com_ghg_inventory]:[com_support_needed_and_received]])))</f>
        <v>0</v>
      </c>
      <c r="AL240" s="4">
        <f>IF(Table1[[#This Row],[com_undefined]]=1,Table1[[#This Row],[o_gef_funding]],0)</f>
        <v>0</v>
      </c>
      <c r="AM240" s="4" cm="1">
        <f t="array" ref="AM240">IF(Table1[[#This Row],[com_ghg_inventory]]="",0,IF(Table1[[#This Row],[com_undefined]:[com_undefined]]=1,0,Table1[[#This Row],[o_co_financing]:[o_co_financing]]/SUM(Table1[[#This Row],[com_ghg_inventory]:[com_support_needed_and_received]])))</f>
        <v>40000</v>
      </c>
      <c r="AN240" s="4" cm="1">
        <f t="array" ref="AN240">IF(Table1[[#This Row],[com_mitigation]]="",0,IF(Table1[[#This Row],[com_undefined]:[com_undefined]]=1,0,Table1[[#This Row],[o_co_financing]:[o_co_financing]]/SUM(Table1[[#This Row],[com_ghg_inventory]:[com_support_needed_and_received]])))</f>
        <v>0</v>
      </c>
      <c r="AO240" s="4" cm="1">
        <f t="array" ref="AO240">IF(Table1[[#This Row],[com_climate_change_impacts_and_adaptation]]="",0,IF(Table1[[#This Row],[com_undefined]:[com_undefined]]=1,0,Table1[[#This Row],[o_co_financing]:[o_co_financing]]/SUM(Table1[[#This Row],[com_ghg_inventory]:[com_support_needed_and_received]])))</f>
        <v>0</v>
      </c>
      <c r="AP240" s="4" cm="1">
        <f t="array" ref="AP240">IF(Table1[[#This Row],[com_support_needed_and_received]]="",0,IF(Table1[[#This Row],[com_undefined]:[com_undefined]]=1,0,Table1[[#This Row],[o_co_financing]:[o_co_financing]]/SUM(Table1[[#This Row],[com_ghg_inventory]:[com_support_needed_and_received]])))</f>
        <v>0</v>
      </c>
      <c r="AQ240" s="4">
        <f>IF(Table1[[#This Row],[com_undefined]]=1,Table1[[#This Row],[o_co_financing]],0)</f>
        <v>0</v>
      </c>
      <c r="AR240" s="4" t="str">
        <f>IF(Table1[[#This Row],[o_gef_funding]]=SUM(Table1[[#This Row],[ghg_inventory_gef]:[undefined_gef]]),"Good", "Problem")</f>
        <v>Good</v>
      </c>
      <c r="AS240" s="4" t="str">
        <f>IF(Table1[[#This Row],[o_co_financing]]=SUM(Table1[[#This Row],[ghg_inventory_co_finance]:[undefined_co_finance]]),"Good", "Problem")</f>
        <v>Good</v>
      </c>
    </row>
    <row r="241" spans="1:45">
      <c r="A241" s="11">
        <v>26</v>
      </c>
      <c r="B241" t="s">
        <v>51</v>
      </c>
      <c r="C241" t="str">
        <f>VLOOKUP(Table1[[#This Row],[pif_id]], Table7[#All],2,FALSE)</f>
        <v>America</v>
      </c>
      <c r="D241" t="str">
        <f>VLOOKUP(Table1[[#This Row],[pif_id]], Table7[#All],3,FALSE)</f>
        <v>UNEP</v>
      </c>
      <c r="E241" t="str">
        <f>VLOOKUP(Table1[[#This Row],[pif_id]], Table7[#All],4,FALSE)</f>
        <v>2018</v>
      </c>
      <c r="F241" t="e">
        <f>VLOOKUP(Table1[[#This Row],[pif_id]], Table7[#All],5,FALSE)</f>
        <v>#REF!</v>
      </c>
      <c r="G241">
        <v>58</v>
      </c>
      <c r="H241" t="s">
        <v>442</v>
      </c>
      <c r="J241">
        <v>1</v>
      </c>
      <c r="L241">
        <v>1</v>
      </c>
      <c r="M241" t="str">
        <f>IF(SUM(Table1[[#This Row],[c_ghg_inventory]:[c_support_needed_and_received]])=0,1,"")</f>
        <v/>
      </c>
      <c r="N241" s="6">
        <v>228557</v>
      </c>
      <c r="O241" s="6">
        <v>100000</v>
      </c>
      <c r="P241" s="6">
        <f>N241/SUM(Table1[[#This Row],[c_ghg_inventory]:[c_undefined]])</f>
        <v>114278.5</v>
      </c>
      <c r="Q241" s="6">
        <f>O241/SUM(Table1[[#This Row],[c_ghg_inventory]:[c_undefined]])</f>
        <v>50000</v>
      </c>
      <c r="R241">
        <v>238</v>
      </c>
      <c r="S241" s="9" t="s">
        <v>443</v>
      </c>
      <c r="U241">
        <v>1</v>
      </c>
      <c r="W241">
        <v>1</v>
      </c>
      <c r="X241" s="4" t="str">
        <f>IF(SUM(Table1[[#This Row],[o_ghg_inventory ]:[o_support_needed_and_received]])=0,1,"")</f>
        <v/>
      </c>
      <c r="Y241" s="34">
        <v>114278.5</v>
      </c>
      <c r="Z241" s="34">
        <v>50000</v>
      </c>
      <c r="AA241" s="5">
        <f>Table1[[#This Row],[o_gef_funding]]/SUM(Table1[[#This Row],[o_ghg_inventory ]:[o_undefined]])</f>
        <v>57139.25</v>
      </c>
      <c r="AB241" s="5">
        <f>Table1[[#This Row],[o_co_financing]]/SUM(Table1[[#This Row],[o_ghg_inventory ]:[o_undefined]])</f>
        <v>25000</v>
      </c>
      <c r="AC241" s="4" t="str" cm="1">
        <f t="array" ref="AC241">IF(Table1[[#This Row],[o_ghg_inventory ]]="",IF(AND(Table1[[#This Row],[o_undefined]:[o_undefined]]=1,Table1[[#This Row],[c_ghg_inventory]]=1),1,""),1)</f>
        <v/>
      </c>
      <c r="AD241" s="4" cm="1">
        <f t="array" ref="AD241">IF(Table1[[#This Row],[o_mitigation ]]="",IF(AND(Table1[[#This Row],[o_undefined]:[o_undefined]]=1,Table1[[#This Row],[c_mitigation]]=1),1,""),1)</f>
        <v>1</v>
      </c>
      <c r="AE241" s="4" t="str" cm="1">
        <f t="array" ref="AE241">IF(Table1[[#This Row],[o_climate_change_impacts_and_adaptation ]]="",IF(AND(Table1[[#This Row],[o_undefined]:[o_undefined]]=1,Table1[[#This Row],[c_climate_change_impacts_and_adaptation]]=1),1,""),1)</f>
        <v/>
      </c>
      <c r="AF241" s="4" cm="1">
        <f t="array" ref="AF241">IF(Table1[[#This Row],[o_support_needed_and_received]]="",IF(AND(Table1[[#This Row],[o_undefined]:[o_undefined]]=1,Table1[[#This Row],[c_support_needed_and_received]]=1),1,""),1)</f>
        <v>1</v>
      </c>
      <c r="AG241" s="4" t="str">
        <f>IF(SUM(Table1[[#This Row],[com_ghg_inventory]:[com_support_needed_and_received]])=0,1,"")</f>
        <v/>
      </c>
      <c r="AH241" s="4" cm="1">
        <f t="array" ref="AH241">IF(Table1[[#This Row],[com_ghg_inventory]]="",0,IF(Table1[[#This Row],[com_undefined]:[com_undefined]]=1,0,Table1[[#This Row],[o_gef_funding]:[o_gef_funding]]/SUM(Table1[[#This Row],[com_ghg_inventory]:[com_support_needed_and_received]])))</f>
        <v>0</v>
      </c>
      <c r="AI241" s="4" cm="1">
        <f t="array" ref="AI241">IF(Table1[[#This Row],[com_mitigation]]="",0,IF(Table1[[#This Row],[com_undefined]:[com_undefined]]=1,0,Table1[[#This Row],[o_gef_funding]:[o_gef_funding]]/SUM(Table1[[#This Row],[com_ghg_inventory]:[com_support_needed_and_received]])))</f>
        <v>57139.25</v>
      </c>
      <c r="AJ241" s="4" cm="1">
        <f t="array" ref="AJ241">IF(Table1[[#This Row],[com_climate_change_impacts_and_adaptation]]="",0,IF(Table1[[#This Row],[com_undefined]:[com_undefined]]=1,0,Table1[[#This Row],[o_gef_funding]:[o_gef_funding]]/SUM(Table1[[#This Row],[com_ghg_inventory]:[com_support_needed_and_received]])))</f>
        <v>0</v>
      </c>
      <c r="AK241" s="4" cm="1">
        <f t="array" ref="AK241">IF(Table1[[#This Row],[com_support_needed_and_received]]="",0,IF(Table1[[#This Row],[com_undefined]:[com_undefined]]=1,0,Table1[[#This Row],[o_gef_funding]:[o_gef_funding]]/SUM(Table1[[#This Row],[com_ghg_inventory]:[com_support_needed_and_received]])))</f>
        <v>57139.25</v>
      </c>
      <c r="AL241" s="4">
        <f>IF(Table1[[#This Row],[com_undefined]]=1,Table1[[#This Row],[o_gef_funding]],0)</f>
        <v>0</v>
      </c>
      <c r="AM241" s="4" cm="1">
        <f t="array" ref="AM241">IF(Table1[[#This Row],[com_ghg_inventory]]="",0,IF(Table1[[#This Row],[com_undefined]:[com_undefined]]=1,0,Table1[[#This Row],[o_co_financing]:[o_co_financing]]/SUM(Table1[[#This Row],[com_ghg_inventory]:[com_support_needed_and_received]])))</f>
        <v>0</v>
      </c>
      <c r="AN241" s="4" cm="1">
        <f t="array" ref="AN241">IF(Table1[[#This Row],[com_mitigation]]="",0,IF(Table1[[#This Row],[com_undefined]:[com_undefined]]=1,0,Table1[[#This Row],[o_co_financing]:[o_co_financing]]/SUM(Table1[[#This Row],[com_ghg_inventory]:[com_support_needed_and_received]])))</f>
        <v>25000</v>
      </c>
      <c r="AO241" s="4" cm="1">
        <f t="array" ref="AO241">IF(Table1[[#This Row],[com_climate_change_impacts_and_adaptation]]="",0,IF(Table1[[#This Row],[com_undefined]:[com_undefined]]=1,0,Table1[[#This Row],[o_co_financing]:[o_co_financing]]/SUM(Table1[[#This Row],[com_ghg_inventory]:[com_support_needed_and_received]])))</f>
        <v>0</v>
      </c>
      <c r="AP241" s="4" cm="1">
        <f t="array" ref="AP241">IF(Table1[[#This Row],[com_support_needed_and_received]]="",0,IF(Table1[[#This Row],[com_undefined]:[com_undefined]]=1,0,Table1[[#This Row],[o_co_financing]:[o_co_financing]]/SUM(Table1[[#This Row],[com_ghg_inventory]:[com_support_needed_and_received]])))</f>
        <v>25000</v>
      </c>
      <c r="AQ241" s="4">
        <f>IF(Table1[[#This Row],[com_undefined]]=1,Table1[[#This Row],[o_co_financing]],0)</f>
        <v>0</v>
      </c>
      <c r="AR241" s="4" t="str">
        <f>IF(Table1[[#This Row],[o_gef_funding]]=SUM(Table1[[#This Row],[ghg_inventory_gef]:[undefined_gef]]),"Good", "Problem")</f>
        <v>Good</v>
      </c>
      <c r="AS241" s="4" t="str">
        <f>IF(Table1[[#This Row],[o_co_financing]]=SUM(Table1[[#This Row],[ghg_inventory_co_finance]:[undefined_co_finance]]),"Good", "Problem")</f>
        <v>Good</v>
      </c>
    </row>
    <row r="242" spans="1:45">
      <c r="A242" s="11">
        <v>26</v>
      </c>
      <c r="B242" t="s">
        <v>51</v>
      </c>
      <c r="C242" t="str">
        <f>VLOOKUP(Table1[[#This Row],[pif_id]], Table7[#All],2,FALSE)</f>
        <v>America</v>
      </c>
      <c r="D242" t="str">
        <f>VLOOKUP(Table1[[#This Row],[pif_id]], Table7[#All],3,FALSE)</f>
        <v>UNEP</v>
      </c>
      <c r="E242" t="str">
        <f>VLOOKUP(Table1[[#This Row],[pif_id]], Table7[#All],4,FALSE)</f>
        <v>2018</v>
      </c>
      <c r="F242" t="e">
        <f>VLOOKUP(Table1[[#This Row],[pif_id]], Table7[#All],5,FALSE)</f>
        <v>#REF!</v>
      </c>
      <c r="G242">
        <v>58</v>
      </c>
      <c r="H242" t="s">
        <v>442</v>
      </c>
      <c r="J242">
        <v>1</v>
      </c>
      <c r="L242">
        <v>1</v>
      </c>
      <c r="M242" t="str">
        <f>IF(SUM(Table1[[#This Row],[c_ghg_inventory]:[c_support_needed_and_received]])=0,1,"")</f>
        <v/>
      </c>
      <c r="N242" s="6">
        <v>228557</v>
      </c>
      <c r="O242" s="6">
        <v>100000</v>
      </c>
      <c r="P242" s="6">
        <f>N242/SUM(Table1[[#This Row],[c_ghg_inventory]:[c_undefined]])</f>
        <v>114278.5</v>
      </c>
      <c r="Q242" s="6">
        <f>O242/SUM(Table1[[#This Row],[c_ghg_inventory]:[c_undefined]])</f>
        <v>50000</v>
      </c>
      <c r="R242">
        <v>239</v>
      </c>
      <c r="S242" s="9" t="s">
        <v>444</v>
      </c>
      <c r="U242">
        <v>1</v>
      </c>
      <c r="W242">
        <v>1</v>
      </c>
      <c r="X242" s="4" t="str">
        <f>IF(SUM(Table1[[#This Row],[o_ghg_inventory ]:[o_support_needed_and_received]])=0,1,"")</f>
        <v/>
      </c>
      <c r="Y242" s="34">
        <v>114278.5</v>
      </c>
      <c r="Z242" s="34">
        <v>50000</v>
      </c>
      <c r="AA242" s="5">
        <f>Table1[[#This Row],[o_gef_funding]]/SUM(Table1[[#This Row],[o_ghg_inventory ]:[o_undefined]])</f>
        <v>57139.25</v>
      </c>
      <c r="AB242" s="5">
        <f>Table1[[#This Row],[o_co_financing]]/SUM(Table1[[#This Row],[o_ghg_inventory ]:[o_undefined]])</f>
        <v>25000</v>
      </c>
      <c r="AC242" s="4" t="str" cm="1">
        <f t="array" ref="AC242">IF(Table1[[#This Row],[o_ghg_inventory ]]="",IF(AND(Table1[[#This Row],[o_undefined]:[o_undefined]]=1,Table1[[#This Row],[c_ghg_inventory]]=1),1,""),1)</f>
        <v/>
      </c>
      <c r="AD242" s="4" cm="1">
        <f t="array" ref="AD242">IF(Table1[[#This Row],[o_mitigation ]]="",IF(AND(Table1[[#This Row],[o_undefined]:[o_undefined]]=1,Table1[[#This Row],[c_mitigation]]=1),1,""),1)</f>
        <v>1</v>
      </c>
      <c r="AE242" s="4" t="str" cm="1">
        <f t="array" ref="AE242">IF(Table1[[#This Row],[o_climate_change_impacts_and_adaptation ]]="",IF(AND(Table1[[#This Row],[o_undefined]:[o_undefined]]=1,Table1[[#This Row],[c_climate_change_impacts_and_adaptation]]=1),1,""),1)</f>
        <v/>
      </c>
      <c r="AF242" s="4" cm="1">
        <f t="array" ref="AF242">IF(Table1[[#This Row],[o_support_needed_and_received]]="",IF(AND(Table1[[#This Row],[o_undefined]:[o_undefined]]=1,Table1[[#This Row],[c_support_needed_and_received]]=1),1,""),1)</f>
        <v>1</v>
      </c>
      <c r="AG242" s="4" t="str">
        <f>IF(SUM(Table1[[#This Row],[com_ghg_inventory]:[com_support_needed_and_received]])=0,1,"")</f>
        <v/>
      </c>
      <c r="AH242" s="4" cm="1">
        <f t="array" ref="AH242">IF(Table1[[#This Row],[com_ghg_inventory]]="",0,IF(Table1[[#This Row],[com_undefined]:[com_undefined]]=1,0,Table1[[#This Row],[o_gef_funding]:[o_gef_funding]]/SUM(Table1[[#This Row],[com_ghg_inventory]:[com_support_needed_and_received]])))</f>
        <v>0</v>
      </c>
      <c r="AI242" s="4" cm="1">
        <f t="array" ref="AI242">IF(Table1[[#This Row],[com_mitigation]]="",0,IF(Table1[[#This Row],[com_undefined]:[com_undefined]]=1,0,Table1[[#This Row],[o_gef_funding]:[o_gef_funding]]/SUM(Table1[[#This Row],[com_ghg_inventory]:[com_support_needed_and_received]])))</f>
        <v>57139.25</v>
      </c>
      <c r="AJ242" s="4" cm="1">
        <f t="array" ref="AJ242">IF(Table1[[#This Row],[com_climate_change_impacts_and_adaptation]]="",0,IF(Table1[[#This Row],[com_undefined]:[com_undefined]]=1,0,Table1[[#This Row],[o_gef_funding]:[o_gef_funding]]/SUM(Table1[[#This Row],[com_ghg_inventory]:[com_support_needed_and_received]])))</f>
        <v>0</v>
      </c>
      <c r="AK242" s="4" cm="1">
        <f t="array" ref="AK242">IF(Table1[[#This Row],[com_support_needed_and_received]]="",0,IF(Table1[[#This Row],[com_undefined]:[com_undefined]]=1,0,Table1[[#This Row],[o_gef_funding]:[o_gef_funding]]/SUM(Table1[[#This Row],[com_ghg_inventory]:[com_support_needed_and_received]])))</f>
        <v>57139.25</v>
      </c>
      <c r="AL242" s="4">
        <f>IF(Table1[[#This Row],[com_undefined]]=1,Table1[[#This Row],[o_gef_funding]],0)</f>
        <v>0</v>
      </c>
      <c r="AM242" s="4" cm="1">
        <f t="array" ref="AM242">IF(Table1[[#This Row],[com_ghg_inventory]]="",0,IF(Table1[[#This Row],[com_undefined]:[com_undefined]]=1,0,Table1[[#This Row],[o_co_financing]:[o_co_financing]]/SUM(Table1[[#This Row],[com_ghg_inventory]:[com_support_needed_and_received]])))</f>
        <v>0</v>
      </c>
      <c r="AN242" s="4" cm="1">
        <f t="array" ref="AN242">IF(Table1[[#This Row],[com_mitigation]]="",0,IF(Table1[[#This Row],[com_undefined]:[com_undefined]]=1,0,Table1[[#This Row],[o_co_financing]:[o_co_financing]]/SUM(Table1[[#This Row],[com_ghg_inventory]:[com_support_needed_and_received]])))</f>
        <v>25000</v>
      </c>
      <c r="AO242" s="4" cm="1">
        <f t="array" ref="AO242">IF(Table1[[#This Row],[com_climate_change_impacts_and_adaptation]]="",0,IF(Table1[[#This Row],[com_undefined]:[com_undefined]]=1,0,Table1[[#This Row],[o_co_financing]:[o_co_financing]]/SUM(Table1[[#This Row],[com_ghg_inventory]:[com_support_needed_and_received]])))</f>
        <v>0</v>
      </c>
      <c r="AP242" s="4" cm="1">
        <f t="array" ref="AP242">IF(Table1[[#This Row],[com_support_needed_and_received]]="",0,IF(Table1[[#This Row],[com_undefined]:[com_undefined]]=1,0,Table1[[#This Row],[o_co_financing]:[o_co_financing]]/SUM(Table1[[#This Row],[com_ghg_inventory]:[com_support_needed_and_received]])))</f>
        <v>25000</v>
      </c>
      <c r="AQ242" s="4">
        <f>IF(Table1[[#This Row],[com_undefined]]=1,Table1[[#This Row],[o_co_financing]],0)</f>
        <v>0</v>
      </c>
      <c r="AR242" s="4" t="str">
        <f>IF(Table1[[#This Row],[o_gef_funding]]=SUM(Table1[[#This Row],[ghg_inventory_gef]:[undefined_gef]]),"Good", "Problem")</f>
        <v>Good</v>
      </c>
      <c r="AS242" s="4" t="str">
        <f>IF(Table1[[#This Row],[o_co_financing]]=SUM(Table1[[#This Row],[ghg_inventory_co_finance]:[undefined_co_finance]]),"Good", "Problem")</f>
        <v>Good</v>
      </c>
    </row>
    <row r="243" spans="1:45">
      <c r="A243" s="11">
        <v>26</v>
      </c>
      <c r="B243" t="s">
        <v>51</v>
      </c>
      <c r="C243" t="str">
        <f>VLOOKUP(Table1[[#This Row],[pif_id]], Table7[#All],2,FALSE)</f>
        <v>America</v>
      </c>
      <c r="D243" t="str">
        <f>VLOOKUP(Table1[[#This Row],[pif_id]], Table7[#All],3,FALSE)</f>
        <v>UNEP</v>
      </c>
      <c r="E243" t="str">
        <f>VLOOKUP(Table1[[#This Row],[pif_id]], Table7[#All],4,FALSE)</f>
        <v>2018</v>
      </c>
      <c r="F243" t="e">
        <f>VLOOKUP(Table1[[#This Row],[pif_id]], Table7[#All],5,FALSE)</f>
        <v>#REF!</v>
      </c>
      <c r="G243">
        <v>59</v>
      </c>
      <c r="H243" t="s">
        <v>445</v>
      </c>
      <c r="M243">
        <f>IF(SUM(Table1[[#This Row],[c_ghg_inventory]:[c_support_needed_and_received]])=0,1,"")</f>
        <v>1</v>
      </c>
      <c r="N243" s="6">
        <v>585806</v>
      </c>
      <c r="O243" s="6">
        <v>0</v>
      </c>
      <c r="P243" s="6">
        <f>N243/SUM(Table1[[#This Row],[c_ghg_inventory]:[c_undefined]])</f>
        <v>585806</v>
      </c>
      <c r="Q243" s="6">
        <f>O243/SUM(Table1[[#This Row],[c_ghg_inventory]:[c_undefined]])</f>
        <v>0</v>
      </c>
      <c r="R243">
        <v>240</v>
      </c>
      <c r="S243" s="9" t="s">
        <v>446</v>
      </c>
      <c r="U243">
        <v>1</v>
      </c>
      <c r="X243" s="4" t="str">
        <f>IF(SUM(Table1[[#This Row],[o_ghg_inventory ]:[o_support_needed_and_received]])=0,1,"")</f>
        <v/>
      </c>
      <c r="Y243" s="34">
        <v>292903</v>
      </c>
      <c r="Z243" s="34">
        <v>0</v>
      </c>
      <c r="AA243" s="5">
        <f>Table1[[#This Row],[o_gef_funding]]/SUM(Table1[[#This Row],[o_ghg_inventory ]:[o_undefined]])</f>
        <v>292903</v>
      </c>
      <c r="AB243" s="5">
        <f>Table1[[#This Row],[o_co_financing]]/SUM(Table1[[#This Row],[o_ghg_inventory ]:[o_undefined]])</f>
        <v>0</v>
      </c>
      <c r="AC243" s="4" t="str" cm="1">
        <f t="array" ref="AC243">IF(Table1[[#This Row],[o_ghg_inventory ]]="",IF(AND(Table1[[#This Row],[o_undefined]:[o_undefined]]=1,Table1[[#This Row],[c_ghg_inventory]]=1),1,""),1)</f>
        <v/>
      </c>
      <c r="AD243" s="4" cm="1">
        <f t="array" ref="AD243">IF(Table1[[#This Row],[o_mitigation ]]="",IF(AND(Table1[[#This Row],[o_undefined]:[o_undefined]]=1,Table1[[#This Row],[c_mitigation]]=1),1,""),1)</f>
        <v>1</v>
      </c>
      <c r="AE243" s="4" t="str" cm="1">
        <f t="array" ref="AE243">IF(Table1[[#This Row],[o_climate_change_impacts_and_adaptation ]]="",IF(AND(Table1[[#This Row],[o_undefined]:[o_undefined]]=1,Table1[[#This Row],[c_climate_change_impacts_and_adaptation]]=1),1,""),1)</f>
        <v/>
      </c>
      <c r="AF243" s="4" t="str" cm="1">
        <f t="array" ref="AF243">IF(Table1[[#This Row],[o_support_needed_and_received]]="",IF(AND(Table1[[#This Row],[o_undefined]:[o_undefined]]=1,Table1[[#This Row],[c_support_needed_and_received]]=1),1,""),1)</f>
        <v/>
      </c>
      <c r="AG243" s="4" t="str">
        <f>IF(SUM(Table1[[#This Row],[com_ghg_inventory]:[com_support_needed_and_received]])=0,1,"")</f>
        <v/>
      </c>
      <c r="AH243" s="4" cm="1">
        <f t="array" ref="AH243">IF(Table1[[#This Row],[com_ghg_inventory]]="",0,IF(Table1[[#This Row],[com_undefined]:[com_undefined]]=1,0,Table1[[#This Row],[o_gef_funding]:[o_gef_funding]]/SUM(Table1[[#This Row],[com_ghg_inventory]:[com_support_needed_and_received]])))</f>
        <v>0</v>
      </c>
      <c r="AI243" s="4" cm="1">
        <f t="array" ref="AI243">IF(Table1[[#This Row],[com_mitigation]]="",0,IF(Table1[[#This Row],[com_undefined]:[com_undefined]]=1,0,Table1[[#This Row],[o_gef_funding]:[o_gef_funding]]/SUM(Table1[[#This Row],[com_ghg_inventory]:[com_support_needed_and_received]])))</f>
        <v>292903</v>
      </c>
      <c r="AJ243" s="4" cm="1">
        <f t="array" ref="AJ243">IF(Table1[[#This Row],[com_climate_change_impacts_and_adaptation]]="",0,IF(Table1[[#This Row],[com_undefined]:[com_undefined]]=1,0,Table1[[#This Row],[o_gef_funding]:[o_gef_funding]]/SUM(Table1[[#This Row],[com_ghg_inventory]:[com_support_needed_and_received]])))</f>
        <v>0</v>
      </c>
      <c r="AK243" s="4" cm="1">
        <f t="array" ref="AK243">IF(Table1[[#This Row],[com_support_needed_and_received]]="",0,IF(Table1[[#This Row],[com_undefined]:[com_undefined]]=1,0,Table1[[#This Row],[o_gef_funding]:[o_gef_funding]]/SUM(Table1[[#This Row],[com_ghg_inventory]:[com_support_needed_and_received]])))</f>
        <v>0</v>
      </c>
      <c r="AL243" s="4">
        <f>IF(Table1[[#This Row],[com_undefined]]=1,Table1[[#This Row],[o_gef_funding]],0)</f>
        <v>0</v>
      </c>
      <c r="AM243" s="4" cm="1">
        <f t="array" ref="AM243">IF(Table1[[#This Row],[com_ghg_inventory]]="",0,IF(Table1[[#This Row],[com_undefined]:[com_undefined]]=1,0,Table1[[#This Row],[o_co_financing]:[o_co_financing]]/SUM(Table1[[#This Row],[com_ghg_inventory]:[com_support_needed_and_received]])))</f>
        <v>0</v>
      </c>
      <c r="AN243" s="4" cm="1">
        <f t="array" ref="AN243">IF(Table1[[#This Row],[com_mitigation]]="",0,IF(Table1[[#This Row],[com_undefined]:[com_undefined]]=1,0,Table1[[#This Row],[o_co_financing]:[o_co_financing]]/SUM(Table1[[#This Row],[com_ghg_inventory]:[com_support_needed_and_received]])))</f>
        <v>0</v>
      </c>
      <c r="AO243" s="4" cm="1">
        <f t="array" ref="AO243">IF(Table1[[#This Row],[com_climate_change_impacts_and_adaptation]]="",0,IF(Table1[[#This Row],[com_undefined]:[com_undefined]]=1,0,Table1[[#This Row],[o_co_financing]:[o_co_financing]]/SUM(Table1[[#This Row],[com_ghg_inventory]:[com_support_needed_and_received]])))</f>
        <v>0</v>
      </c>
      <c r="AP243" s="4" cm="1">
        <f t="array" ref="AP243">IF(Table1[[#This Row],[com_support_needed_and_received]]="",0,IF(Table1[[#This Row],[com_undefined]:[com_undefined]]=1,0,Table1[[#This Row],[o_co_financing]:[o_co_financing]]/SUM(Table1[[#This Row],[com_ghg_inventory]:[com_support_needed_and_received]])))</f>
        <v>0</v>
      </c>
      <c r="AQ243" s="4">
        <f>IF(Table1[[#This Row],[com_undefined]]=1,Table1[[#This Row],[o_co_financing]],0)</f>
        <v>0</v>
      </c>
      <c r="AR243" s="4" t="str">
        <f>IF(Table1[[#This Row],[o_gef_funding]]=SUM(Table1[[#This Row],[ghg_inventory_gef]:[undefined_gef]]),"Good", "Problem")</f>
        <v>Good</v>
      </c>
      <c r="AS243" s="4" t="str">
        <f>IF(Table1[[#This Row],[o_co_financing]]=SUM(Table1[[#This Row],[ghg_inventory_co_finance]:[undefined_co_finance]]),"Good", "Problem")</f>
        <v>Good</v>
      </c>
    </row>
    <row r="244" spans="1:45">
      <c r="A244" s="11">
        <v>26</v>
      </c>
      <c r="B244" t="s">
        <v>51</v>
      </c>
      <c r="C244" t="str">
        <f>VLOOKUP(Table1[[#This Row],[pif_id]], Table7[#All],2,FALSE)</f>
        <v>America</v>
      </c>
      <c r="D244" t="str">
        <f>VLOOKUP(Table1[[#This Row],[pif_id]], Table7[#All],3,FALSE)</f>
        <v>UNEP</v>
      </c>
      <c r="E244" t="str">
        <f>VLOOKUP(Table1[[#This Row],[pif_id]], Table7[#All],4,FALSE)</f>
        <v>2018</v>
      </c>
      <c r="F244" t="e">
        <f>VLOOKUP(Table1[[#This Row],[pif_id]], Table7[#All],5,FALSE)</f>
        <v>#REF!</v>
      </c>
      <c r="G244">
        <v>59</v>
      </c>
      <c r="H244" t="s">
        <v>445</v>
      </c>
      <c r="M244">
        <f>IF(SUM(Table1[[#This Row],[c_ghg_inventory]:[c_support_needed_and_received]])=0,1,"")</f>
        <v>1</v>
      </c>
      <c r="N244" s="6">
        <v>585806</v>
      </c>
      <c r="O244" s="6">
        <v>0</v>
      </c>
      <c r="P244" s="6">
        <f>N244/SUM(Table1[[#This Row],[c_ghg_inventory]:[c_undefined]])</f>
        <v>585806</v>
      </c>
      <c r="Q244" s="6">
        <f>O244/SUM(Table1[[#This Row],[c_ghg_inventory]:[c_undefined]])</f>
        <v>0</v>
      </c>
      <c r="R244">
        <v>241</v>
      </c>
      <c r="S244" s="9" t="s">
        <v>447</v>
      </c>
      <c r="U244">
        <v>1</v>
      </c>
      <c r="X244" s="4" t="str">
        <f>IF(SUM(Table1[[#This Row],[o_ghg_inventory ]:[o_support_needed_and_received]])=0,1,"")</f>
        <v/>
      </c>
      <c r="Y244" s="34">
        <v>292903</v>
      </c>
      <c r="Z244" s="34">
        <v>0</v>
      </c>
      <c r="AA244" s="5">
        <f>Table1[[#This Row],[o_gef_funding]]/SUM(Table1[[#This Row],[o_ghg_inventory ]:[o_undefined]])</f>
        <v>292903</v>
      </c>
      <c r="AB244" s="5">
        <f>Table1[[#This Row],[o_co_financing]]/SUM(Table1[[#This Row],[o_ghg_inventory ]:[o_undefined]])</f>
        <v>0</v>
      </c>
      <c r="AC244" s="4" t="str" cm="1">
        <f t="array" ref="AC244">IF(Table1[[#This Row],[o_ghg_inventory ]]="",IF(AND(Table1[[#This Row],[o_undefined]:[o_undefined]]=1,Table1[[#This Row],[c_ghg_inventory]]=1),1,""),1)</f>
        <v/>
      </c>
      <c r="AD244" s="4" cm="1">
        <f t="array" ref="AD244">IF(Table1[[#This Row],[o_mitigation ]]="",IF(AND(Table1[[#This Row],[o_undefined]:[o_undefined]]=1,Table1[[#This Row],[c_mitigation]]=1),1,""),1)</f>
        <v>1</v>
      </c>
      <c r="AE244" s="4" t="str" cm="1">
        <f t="array" ref="AE244">IF(Table1[[#This Row],[o_climate_change_impacts_and_adaptation ]]="",IF(AND(Table1[[#This Row],[o_undefined]:[o_undefined]]=1,Table1[[#This Row],[c_climate_change_impacts_and_adaptation]]=1),1,""),1)</f>
        <v/>
      </c>
      <c r="AF244" s="4" t="str" cm="1">
        <f t="array" ref="AF244">IF(Table1[[#This Row],[o_support_needed_and_received]]="",IF(AND(Table1[[#This Row],[o_undefined]:[o_undefined]]=1,Table1[[#This Row],[c_support_needed_and_received]]=1),1,""),1)</f>
        <v/>
      </c>
      <c r="AG244" s="4" t="str">
        <f>IF(SUM(Table1[[#This Row],[com_ghg_inventory]:[com_support_needed_and_received]])=0,1,"")</f>
        <v/>
      </c>
      <c r="AH244" s="4" cm="1">
        <f t="array" ref="AH244">IF(Table1[[#This Row],[com_ghg_inventory]]="",0,IF(Table1[[#This Row],[com_undefined]:[com_undefined]]=1,0,Table1[[#This Row],[o_gef_funding]:[o_gef_funding]]/SUM(Table1[[#This Row],[com_ghg_inventory]:[com_support_needed_and_received]])))</f>
        <v>0</v>
      </c>
      <c r="AI244" s="4" cm="1">
        <f t="array" ref="AI244">IF(Table1[[#This Row],[com_mitigation]]="",0,IF(Table1[[#This Row],[com_undefined]:[com_undefined]]=1,0,Table1[[#This Row],[o_gef_funding]:[o_gef_funding]]/SUM(Table1[[#This Row],[com_ghg_inventory]:[com_support_needed_and_received]])))</f>
        <v>292903</v>
      </c>
      <c r="AJ244" s="4" cm="1">
        <f t="array" ref="AJ244">IF(Table1[[#This Row],[com_climate_change_impacts_and_adaptation]]="",0,IF(Table1[[#This Row],[com_undefined]:[com_undefined]]=1,0,Table1[[#This Row],[o_gef_funding]:[o_gef_funding]]/SUM(Table1[[#This Row],[com_ghg_inventory]:[com_support_needed_and_received]])))</f>
        <v>0</v>
      </c>
      <c r="AK244" s="4" cm="1">
        <f t="array" ref="AK244">IF(Table1[[#This Row],[com_support_needed_and_received]]="",0,IF(Table1[[#This Row],[com_undefined]:[com_undefined]]=1,0,Table1[[#This Row],[o_gef_funding]:[o_gef_funding]]/SUM(Table1[[#This Row],[com_ghg_inventory]:[com_support_needed_and_received]])))</f>
        <v>0</v>
      </c>
      <c r="AL244" s="4">
        <f>IF(Table1[[#This Row],[com_undefined]]=1,Table1[[#This Row],[o_gef_funding]],0)</f>
        <v>0</v>
      </c>
      <c r="AM244" s="4" cm="1">
        <f t="array" ref="AM244">IF(Table1[[#This Row],[com_ghg_inventory]]="",0,IF(Table1[[#This Row],[com_undefined]:[com_undefined]]=1,0,Table1[[#This Row],[o_co_financing]:[o_co_financing]]/SUM(Table1[[#This Row],[com_ghg_inventory]:[com_support_needed_and_received]])))</f>
        <v>0</v>
      </c>
      <c r="AN244" s="4" cm="1">
        <f t="array" ref="AN244">IF(Table1[[#This Row],[com_mitigation]]="",0,IF(Table1[[#This Row],[com_undefined]:[com_undefined]]=1,0,Table1[[#This Row],[o_co_financing]:[o_co_financing]]/SUM(Table1[[#This Row],[com_ghg_inventory]:[com_support_needed_and_received]])))</f>
        <v>0</v>
      </c>
      <c r="AO244" s="4" cm="1">
        <f t="array" ref="AO244">IF(Table1[[#This Row],[com_climate_change_impacts_and_adaptation]]="",0,IF(Table1[[#This Row],[com_undefined]:[com_undefined]]=1,0,Table1[[#This Row],[o_co_financing]:[o_co_financing]]/SUM(Table1[[#This Row],[com_ghg_inventory]:[com_support_needed_and_received]])))</f>
        <v>0</v>
      </c>
      <c r="AP244" s="4" cm="1">
        <f t="array" ref="AP244">IF(Table1[[#This Row],[com_support_needed_and_received]]="",0,IF(Table1[[#This Row],[com_undefined]:[com_undefined]]=1,0,Table1[[#This Row],[o_co_financing]:[o_co_financing]]/SUM(Table1[[#This Row],[com_ghg_inventory]:[com_support_needed_and_received]])))</f>
        <v>0</v>
      </c>
      <c r="AQ244" s="4">
        <f>IF(Table1[[#This Row],[com_undefined]]=1,Table1[[#This Row],[o_co_financing]],0)</f>
        <v>0</v>
      </c>
      <c r="AR244" s="4" t="str">
        <f>IF(Table1[[#This Row],[o_gef_funding]]=SUM(Table1[[#This Row],[ghg_inventory_gef]:[undefined_gef]]),"Good", "Problem")</f>
        <v>Good</v>
      </c>
      <c r="AS244" s="4" t="str">
        <f>IF(Table1[[#This Row],[o_co_financing]]=SUM(Table1[[#This Row],[ghg_inventory_co_finance]:[undefined_co_finance]]),"Good", "Problem")</f>
        <v>Good</v>
      </c>
    </row>
    <row r="245" spans="1:45">
      <c r="A245" s="11">
        <v>27</v>
      </c>
      <c r="B245" t="s">
        <v>52</v>
      </c>
      <c r="C245" t="str">
        <f>VLOOKUP(Table1[[#This Row],[pif_id]], Table7[#All],2,FALSE)</f>
        <v>America</v>
      </c>
      <c r="D245" t="str">
        <f>VLOOKUP(Table1[[#This Row],[pif_id]], Table7[#All],3,FALSE)</f>
        <v>UNEP</v>
      </c>
      <c r="E245" t="str">
        <f>VLOOKUP(Table1[[#This Row],[pif_id]], Table7[#All],4,FALSE)</f>
        <v>2018</v>
      </c>
      <c r="F245" t="e">
        <f>VLOOKUP(Table1[[#This Row],[pif_id]], Table7[#All],5,FALSE)</f>
        <v>#REF!</v>
      </c>
      <c r="G245">
        <v>60</v>
      </c>
      <c r="H245" t="s">
        <v>448</v>
      </c>
      <c r="J245">
        <v>1</v>
      </c>
      <c r="M245" t="str">
        <f>IF(SUM(Table1[[#This Row],[c_ghg_inventory]:[c_support_needed_and_received]])=0,1,"")</f>
        <v/>
      </c>
      <c r="N245" s="6">
        <v>605750</v>
      </c>
      <c r="O245" s="6">
        <v>100000</v>
      </c>
      <c r="P245" s="6">
        <f>N245/SUM(Table1[[#This Row],[c_ghg_inventory]:[c_undefined]])</f>
        <v>605750</v>
      </c>
      <c r="Q245" s="6">
        <f>O245/SUM(Table1[[#This Row],[c_ghg_inventory]:[c_undefined]])</f>
        <v>100000</v>
      </c>
      <c r="R245">
        <v>242</v>
      </c>
      <c r="S245" t="s">
        <v>449</v>
      </c>
      <c r="X245" s="4">
        <f>IF(SUM(Table1[[#This Row],[o_ghg_inventory ]:[o_support_needed_and_received]])=0,1,"")</f>
        <v>1</v>
      </c>
      <c r="Y245" s="34">
        <v>121150</v>
      </c>
      <c r="Z245" s="34">
        <v>20000</v>
      </c>
      <c r="AA245" s="5">
        <f>Table1[[#This Row],[o_gef_funding]]/SUM(Table1[[#This Row],[o_ghg_inventory ]:[o_undefined]])</f>
        <v>121150</v>
      </c>
      <c r="AB245" s="5">
        <f>Table1[[#This Row],[o_co_financing]]/SUM(Table1[[#This Row],[o_ghg_inventory ]:[o_undefined]])</f>
        <v>20000</v>
      </c>
      <c r="AC245" s="4" t="str" cm="1">
        <f t="array" ref="AC245">IF(Table1[[#This Row],[o_ghg_inventory ]]="",IF(AND(Table1[[#This Row],[o_undefined]:[o_undefined]]=1,Table1[[#This Row],[c_ghg_inventory]]=1),1,""),1)</f>
        <v/>
      </c>
      <c r="AD245" s="4" cm="1">
        <f t="array" ref="AD245">IF(Table1[[#This Row],[o_mitigation ]]="",IF(AND(Table1[[#This Row],[o_undefined]:[o_undefined]]=1,Table1[[#This Row],[c_mitigation]]=1),1,""),1)</f>
        <v>1</v>
      </c>
      <c r="AE245" s="4" t="str" cm="1">
        <f t="array" ref="AE245">IF(Table1[[#This Row],[o_climate_change_impacts_and_adaptation ]]="",IF(AND(Table1[[#This Row],[o_undefined]:[o_undefined]]=1,Table1[[#This Row],[c_climate_change_impacts_and_adaptation]]=1),1,""),1)</f>
        <v/>
      </c>
      <c r="AF245" s="4" t="str" cm="1">
        <f t="array" ref="AF245">IF(Table1[[#This Row],[o_support_needed_and_received]]="",IF(AND(Table1[[#This Row],[o_undefined]:[o_undefined]]=1,Table1[[#This Row],[c_support_needed_and_received]]=1),1,""),1)</f>
        <v/>
      </c>
      <c r="AG245" s="4" t="str">
        <f>IF(SUM(Table1[[#This Row],[com_ghg_inventory]:[com_support_needed_and_received]])=0,1,"")</f>
        <v/>
      </c>
      <c r="AH245" s="4" cm="1">
        <f t="array" ref="AH245">IF(Table1[[#This Row],[com_ghg_inventory]]="",0,IF(Table1[[#This Row],[com_undefined]:[com_undefined]]=1,0,Table1[[#This Row],[o_gef_funding]:[o_gef_funding]]/SUM(Table1[[#This Row],[com_ghg_inventory]:[com_support_needed_and_received]])))</f>
        <v>0</v>
      </c>
      <c r="AI245" s="4" cm="1">
        <f t="array" ref="AI245">IF(Table1[[#This Row],[com_mitigation]]="",0,IF(Table1[[#This Row],[com_undefined]:[com_undefined]]=1,0,Table1[[#This Row],[o_gef_funding]:[o_gef_funding]]/SUM(Table1[[#This Row],[com_ghg_inventory]:[com_support_needed_and_received]])))</f>
        <v>121150</v>
      </c>
      <c r="AJ245" s="4" cm="1">
        <f t="array" ref="AJ245">IF(Table1[[#This Row],[com_climate_change_impacts_and_adaptation]]="",0,IF(Table1[[#This Row],[com_undefined]:[com_undefined]]=1,0,Table1[[#This Row],[o_gef_funding]:[o_gef_funding]]/SUM(Table1[[#This Row],[com_ghg_inventory]:[com_support_needed_and_received]])))</f>
        <v>0</v>
      </c>
      <c r="AK245" s="4" cm="1">
        <f t="array" ref="AK245">IF(Table1[[#This Row],[com_support_needed_and_received]]="",0,IF(Table1[[#This Row],[com_undefined]:[com_undefined]]=1,0,Table1[[#This Row],[o_gef_funding]:[o_gef_funding]]/SUM(Table1[[#This Row],[com_ghg_inventory]:[com_support_needed_and_received]])))</f>
        <v>0</v>
      </c>
      <c r="AL245" s="4">
        <f>IF(Table1[[#This Row],[com_undefined]]=1,Table1[[#This Row],[o_gef_funding]],0)</f>
        <v>0</v>
      </c>
      <c r="AM245" s="4" cm="1">
        <f t="array" ref="AM245">IF(Table1[[#This Row],[com_ghg_inventory]]="",0,IF(Table1[[#This Row],[com_undefined]:[com_undefined]]=1,0,Table1[[#This Row],[o_co_financing]:[o_co_financing]]/SUM(Table1[[#This Row],[com_ghg_inventory]:[com_support_needed_and_received]])))</f>
        <v>0</v>
      </c>
      <c r="AN245" s="4" cm="1">
        <f t="array" ref="AN245">IF(Table1[[#This Row],[com_mitigation]]="",0,IF(Table1[[#This Row],[com_undefined]:[com_undefined]]=1,0,Table1[[#This Row],[o_co_financing]:[o_co_financing]]/SUM(Table1[[#This Row],[com_ghg_inventory]:[com_support_needed_and_received]])))</f>
        <v>20000</v>
      </c>
      <c r="AO245" s="4" cm="1">
        <f t="array" ref="AO245">IF(Table1[[#This Row],[com_climate_change_impacts_and_adaptation]]="",0,IF(Table1[[#This Row],[com_undefined]:[com_undefined]]=1,0,Table1[[#This Row],[o_co_financing]:[o_co_financing]]/SUM(Table1[[#This Row],[com_ghg_inventory]:[com_support_needed_and_received]])))</f>
        <v>0</v>
      </c>
      <c r="AP245" s="4" cm="1">
        <f t="array" ref="AP245">IF(Table1[[#This Row],[com_support_needed_and_received]]="",0,IF(Table1[[#This Row],[com_undefined]:[com_undefined]]=1,0,Table1[[#This Row],[o_co_financing]:[o_co_financing]]/SUM(Table1[[#This Row],[com_ghg_inventory]:[com_support_needed_and_received]])))</f>
        <v>0</v>
      </c>
      <c r="AQ245" s="4">
        <f>IF(Table1[[#This Row],[com_undefined]]=1,Table1[[#This Row],[o_co_financing]],0)</f>
        <v>0</v>
      </c>
      <c r="AR245" s="4" t="str">
        <f>IF(Table1[[#This Row],[o_gef_funding]]=SUM(Table1[[#This Row],[ghg_inventory_gef]:[undefined_gef]]),"Good", "Problem")</f>
        <v>Good</v>
      </c>
      <c r="AS245" s="4" t="str">
        <f>IF(Table1[[#This Row],[o_co_financing]]=SUM(Table1[[#This Row],[ghg_inventory_co_finance]:[undefined_co_finance]]),"Good", "Problem")</f>
        <v>Good</v>
      </c>
    </row>
    <row r="246" spans="1:45">
      <c r="A246" s="11">
        <v>27</v>
      </c>
      <c r="B246" t="s">
        <v>52</v>
      </c>
      <c r="C246" t="str">
        <f>VLOOKUP(Table1[[#This Row],[pif_id]], Table7[#All],2,FALSE)</f>
        <v>America</v>
      </c>
      <c r="D246" t="str">
        <f>VLOOKUP(Table1[[#This Row],[pif_id]], Table7[#All],3,FALSE)</f>
        <v>UNEP</v>
      </c>
      <c r="E246" t="str">
        <f>VLOOKUP(Table1[[#This Row],[pif_id]], Table7[#All],4,FALSE)</f>
        <v>2018</v>
      </c>
      <c r="F246" t="e">
        <f>VLOOKUP(Table1[[#This Row],[pif_id]], Table7[#All],5,FALSE)</f>
        <v>#REF!</v>
      </c>
      <c r="G246">
        <v>60</v>
      </c>
      <c r="H246" t="s">
        <v>448</v>
      </c>
      <c r="J246">
        <v>1</v>
      </c>
      <c r="M246" t="str">
        <f>IF(SUM(Table1[[#This Row],[c_ghg_inventory]:[c_support_needed_and_received]])=0,1,"")</f>
        <v/>
      </c>
      <c r="N246" s="6">
        <v>605750</v>
      </c>
      <c r="O246" s="6">
        <v>100000</v>
      </c>
      <c r="P246" s="6">
        <f>N246/SUM(Table1[[#This Row],[c_ghg_inventory]:[c_undefined]])</f>
        <v>605750</v>
      </c>
      <c r="Q246" s="6">
        <f>O246/SUM(Table1[[#This Row],[c_ghg_inventory]:[c_undefined]])</f>
        <v>100000</v>
      </c>
      <c r="R246">
        <v>243</v>
      </c>
      <c r="S246" t="s">
        <v>450</v>
      </c>
      <c r="U246">
        <v>1</v>
      </c>
      <c r="X246" s="4" t="str">
        <f>IF(SUM(Table1[[#This Row],[o_ghg_inventory ]:[o_support_needed_and_received]])=0,1,"")</f>
        <v/>
      </c>
      <c r="Y246" s="34">
        <v>121150</v>
      </c>
      <c r="Z246" s="34">
        <v>20000</v>
      </c>
      <c r="AA246" s="5">
        <f>Table1[[#This Row],[o_gef_funding]]/SUM(Table1[[#This Row],[o_ghg_inventory ]:[o_undefined]])</f>
        <v>121150</v>
      </c>
      <c r="AB246" s="5">
        <f>Table1[[#This Row],[o_co_financing]]/SUM(Table1[[#This Row],[o_ghg_inventory ]:[o_undefined]])</f>
        <v>20000</v>
      </c>
      <c r="AC246" s="4" t="str" cm="1">
        <f t="array" ref="AC246">IF(Table1[[#This Row],[o_ghg_inventory ]]="",IF(AND(Table1[[#This Row],[o_undefined]:[o_undefined]]=1,Table1[[#This Row],[c_ghg_inventory]]=1),1,""),1)</f>
        <v/>
      </c>
      <c r="AD246" s="4" cm="1">
        <f t="array" ref="AD246">IF(Table1[[#This Row],[o_mitigation ]]="",IF(AND(Table1[[#This Row],[o_undefined]:[o_undefined]]=1,Table1[[#This Row],[c_mitigation]]=1),1,""),1)</f>
        <v>1</v>
      </c>
      <c r="AE246" s="4" t="str" cm="1">
        <f t="array" ref="AE246">IF(Table1[[#This Row],[o_climate_change_impacts_and_adaptation ]]="",IF(AND(Table1[[#This Row],[o_undefined]:[o_undefined]]=1,Table1[[#This Row],[c_climate_change_impacts_and_adaptation]]=1),1,""),1)</f>
        <v/>
      </c>
      <c r="AF246" s="4" t="str" cm="1">
        <f t="array" ref="AF246">IF(Table1[[#This Row],[o_support_needed_and_received]]="",IF(AND(Table1[[#This Row],[o_undefined]:[o_undefined]]=1,Table1[[#This Row],[c_support_needed_and_received]]=1),1,""),1)</f>
        <v/>
      </c>
      <c r="AG246" s="4" t="str">
        <f>IF(SUM(Table1[[#This Row],[com_ghg_inventory]:[com_support_needed_and_received]])=0,1,"")</f>
        <v/>
      </c>
      <c r="AH246" s="4" cm="1">
        <f t="array" ref="AH246">IF(Table1[[#This Row],[com_ghg_inventory]]="",0,IF(Table1[[#This Row],[com_undefined]:[com_undefined]]=1,0,Table1[[#This Row],[o_gef_funding]:[o_gef_funding]]/SUM(Table1[[#This Row],[com_ghg_inventory]:[com_support_needed_and_received]])))</f>
        <v>0</v>
      </c>
      <c r="AI246" s="4" cm="1">
        <f t="array" ref="AI246">IF(Table1[[#This Row],[com_mitigation]]="",0,IF(Table1[[#This Row],[com_undefined]:[com_undefined]]=1,0,Table1[[#This Row],[o_gef_funding]:[o_gef_funding]]/SUM(Table1[[#This Row],[com_ghg_inventory]:[com_support_needed_and_received]])))</f>
        <v>121150</v>
      </c>
      <c r="AJ246" s="4" cm="1">
        <f t="array" ref="AJ246">IF(Table1[[#This Row],[com_climate_change_impacts_and_adaptation]]="",0,IF(Table1[[#This Row],[com_undefined]:[com_undefined]]=1,0,Table1[[#This Row],[o_gef_funding]:[o_gef_funding]]/SUM(Table1[[#This Row],[com_ghg_inventory]:[com_support_needed_and_received]])))</f>
        <v>0</v>
      </c>
      <c r="AK246" s="4" cm="1">
        <f t="array" ref="AK246">IF(Table1[[#This Row],[com_support_needed_and_received]]="",0,IF(Table1[[#This Row],[com_undefined]:[com_undefined]]=1,0,Table1[[#This Row],[o_gef_funding]:[o_gef_funding]]/SUM(Table1[[#This Row],[com_ghg_inventory]:[com_support_needed_and_received]])))</f>
        <v>0</v>
      </c>
      <c r="AL246" s="4">
        <f>IF(Table1[[#This Row],[com_undefined]]=1,Table1[[#This Row],[o_gef_funding]],0)</f>
        <v>0</v>
      </c>
      <c r="AM246" s="4" cm="1">
        <f t="array" ref="AM246">IF(Table1[[#This Row],[com_ghg_inventory]]="",0,IF(Table1[[#This Row],[com_undefined]:[com_undefined]]=1,0,Table1[[#This Row],[o_co_financing]:[o_co_financing]]/SUM(Table1[[#This Row],[com_ghg_inventory]:[com_support_needed_and_received]])))</f>
        <v>0</v>
      </c>
      <c r="AN246" s="4" cm="1">
        <f t="array" ref="AN246">IF(Table1[[#This Row],[com_mitigation]]="",0,IF(Table1[[#This Row],[com_undefined]:[com_undefined]]=1,0,Table1[[#This Row],[o_co_financing]:[o_co_financing]]/SUM(Table1[[#This Row],[com_ghg_inventory]:[com_support_needed_and_received]])))</f>
        <v>20000</v>
      </c>
      <c r="AO246" s="4" cm="1">
        <f t="array" ref="AO246">IF(Table1[[#This Row],[com_climate_change_impacts_and_adaptation]]="",0,IF(Table1[[#This Row],[com_undefined]:[com_undefined]]=1,0,Table1[[#This Row],[o_co_financing]:[o_co_financing]]/SUM(Table1[[#This Row],[com_ghg_inventory]:[com_support_needed_and_received]])))</f>
        <v>0</v>
      </c>
      <c r="AP246" s="4" cm="1">
        <f t="array" ref="AP246">IF(Table1[[#This Row],[com_support_needed_and_received]]="",0,IF(Table1[[#This Row],[com_undefined]:[com_undefined]]=1,0,Table1[[#This Row],[o_co_financing]:[o_co_financing]]/SUM(Table1[[#This Row],[com_ghg_inventory]:[com_support_needed_and_received]])))</f>
        <v>0</v>
      </c>
      <c r="AQ246" s="4">
        <f>IF(Table1[[#This Row],[com_undefined]]=1,Table1[[#This Row],[o_co_financing]],0)</f>
        <v>0</v>
      </c>
      <c r="AR246" s="4" t="str">
        <f>IF(Table1[[#This Row],[o_gef_funding]]=SUM(Table1[[#This Row],[ghg_inventory_gef]:[undefined_gef]]),"Good", "Problem")</f>
        <v>Good</v>
      </c>
      <c r="AS246" s="4" t="str">
        <f>IF(Table1[[#This Row],[o_co_financing]]=SUM(Table1[[#This Row],[ghg_inventory_co_finance]:[undefined_co_finance]]),"Good", "Problem")</f>
        <v>Good</v>
      </c>
    </row>
    <row r="247" spans="1:45">
      <c r="A247" s="11">
        <v>27</v>
      </c>
      <c r="B247" t="s">
        <v>52</v>
      </c>
      <c r="C247" t="str">
        <f>VLOOKUP(Table1[[#This Row],[pif_id]], Table7[#All],2,FALSE)</f>
        <v>America</v>
      </c>
      <c r="D247" t="str">
        <f>VLOOKUP(Table1[[#This Row],[pif_id]], Table7[#All],3,FALSE)</f>
        <v>UNEP</v>
      </c>
      <c r="E247" t="str">
        <f>VLOOKUP(Table1[[#This Row],[pif_id]], Table7[#All],4,FALSE)</f>
        <v>2018</v>
      </c>
      <c r="F247" t="e">
        <f>VLOOKUP(Table1[[#This Row],[pif_id]], Table7[#All],5,FALSE)</f>
        <v>#REF!</v>
      </c>
      <c r="G247">
        <v>60</v>
      </c>
      <c r="H247" t="s">
        <v>448</v>
      </c>
      <c r="J247">
        <v>1</v>
      </c>
      <c r="M247" t="str">
        <f>IF(SUM(Table1[[#This Row],[c_ghg_inventory]:[c_support_needed_and_received]])=0,1,"")</f>
        <v/>
      </c>
      <c r="N247" s="6">
        <v>605750</v>
      </c>
      <c r="O247" s="6">
        <v>100000</v>
      </c>
      <c r="P247" s="6">
        <f>N247/SUM(Table1[[#This Row],[c_ghg_inventory]:[c_undefined]])</f>
        <v>605750</v>
      </c>
      <c r="Q247" s="6">
        <f>O247/SUM(Table1[[#This Row],[c_ghg_inventory]:[c_undefined]])</f>
        <v>100000</v>
      </c>
      <c r="R247">
        <v>244</v>
      </c>
      <c r="S247" t="s">
        <v>451</v>
      </c>
      <c r="U247">
        <v>1</v>
      </c>
      <c r="X247" s="4" t="str">
        <f>IF(SUM(Table1[[#This Row],[o_ghg_inventory ]:[o_support_needed_and_received]])=0,1,"")</f>
        <v/>
      </c>
      <c r="Y247" s="34">
        <v>121150</v>
      </c>
      <c r="Z247" s="34">
        <v>20000</v>
      </c>
      <c r="AA247" s="5">
        <f>Table1[[#This Row],[o_gef_funding]]/SUM(Table1[[#This Row],[o_ghg_inventory ]:[o_undefined]])</f>
        <v>121150</v>
      </c>
      <c r="AB247" s="5">
        <f>Table1[[#This Row],[o_co_financing]]/SUM(Table1[[#This Row],[o_ghg_inventory ]:[o_undefined]])</f>
        <v>20000</v>
      </c>
      <c r="AC247" s="4" t="str" cm="1">
        <f t="array" ref="AC247">IF(Table1[[#This Row],[o_ghg_inventory ]]="",IF(AND(Table1[[#This Row],[o_undefined]:[o_undefined]]=1,Table1[[#This Row],[c_ghg_inventory]]=1),1,""),1)</f>
        <v/>
      </c>
      <c r="AD247" s="4" cm="1">
        <f t="array" ref="AD247">IF(Table1[[#This Row],[o_mitigation ]]="",IF(AND(Table1[[#This Row],[o_undefined]:[o_undefined]]=1,Table1[[#This Row],[c_mitigation]]=1),1,""),1)</f>
        <v>1</v>
      </c>
      <c r="AE247" s="4" t="str" cm="1">
        <f t="array" ref="AE247">IF(Table1[[#This Row],[o_climate_change_impacts_and_adaptation ]]="",IF(AND(Table1[[#This Row],[o_undefined]:[o_undefined]]=1,Table1[[#This Row],[c_climate_change_impacts_and_adaptation]]=1),1,""),1)</f>
        <v/>
      </c>
      <c r="AF247" s="4" t="str" cm="1">
        <f t="array" ref="AF247">IF(Table1[[#This Row],[o_support_needed_and_received]]="",IF(AND(Table1[[#This Row],[o_undefined]:[o_undefined]]=1,Table1[[#This Row],[c_support_needed_and_received]]=1),1,""),1)</f>
        <v/>
      </c>
      <c r="AG247" s="4" t="str">
        <f>IF(SUM(Table1[[#This Row],[com_ghg_inventory]:[com_support_needed_and_received]])=0,1,"")</f>
        <v/>
      </c>
      <c r="AH247" s="4" cm="1">
        <f t="array" ref="AH247">IF(Table1[[#This Row],[com_ghg_inventory]]="",0,IF(Table1[[#This Row],[com_undefined]:[com_undefined]]=1,0,Table1[[#This Row],[o_gef_funding]:[o_gef_funding]]/SUM(Table1[[#This Row],[com_ghg_inventory]:[com_support_needed_and_received]])))</f>
        <v>0</v>
      </c>
      <c r="AI247" s="4" cm="1">
        <f t="array" ref="AI247">IF(Table1[[#This Row],[com_mitigation]]="",0,IF(Table1[[#This Row],[com_undefined]:[com_undefined]]=1,0,Table1[[#This Row],[o_gef_funding]:[o_gef_funding]]/SUM(Table1[[#This Row],[com_ghg_inventory]:[com_support_needed_and_received]])))</f>
        <v>121150</v>
      </c>
      <c r="AJ247" s="4" cm="1">
        <f t="array" ref="AJ247">IF(Table1[[#This Row],[com_climate_change_impacts_and_adaptation]]="",0,IF(Table1[[#This Row],[com_undefined]:[com_undefined]]=1,0,Table1[[#This Row],[o_gef_funding]:[o_gef_funding]]/SUM(Table1[[#This Row],[com_ghg_inventory]:[com_support_needed_and_received]])))</f>
        <v>0</v>
      </c>
      <c r="AK247" s="4" cm="1">
        <f t="array" ref="AK247">IF(Table1[[#This Row],[com_support_needed_and_received]]="",0,IF(Table1[[#This Row],[com_undefined]:[com_undefined]]=1,0,Table1[[#This Row],[o_gef_funding]:[o_gef_funding]]/SUM(Table1[[#This Row],[com_ghg_inventory]:[com_support_needed_and_received]])))</f>
        <v>0</v>
      </c>
      <c r="AL247" s="4">
        <f>IF(Table1[[#This Row],[com_undefined]]=1,Table1[[#This Row],[o_gef_funding]],0)</f>
        <v>0</v>
      </c>
      <c r="AM247" s="4" cm="1">
        <f t="array" ref="AM247">IF(Table1[[#This Row],[com_ghg_inventory]]="",0,IF(Table1[[#This Row],[com_undefined]:[com_undefined]]=1,0,Table1[[#This Row],[o_co_financing]:[o_co_financing]]/SUM(Table1[[#This Row],[com_ghg_inventory]:[com_support_needed_and_received]])))</f>
        <v>0</v>
      </c>
      <c r="AN247" s="4" cm="1">
        <f t="array" ref="AN247">IF(Table1[[#This Row],[com_mitigation]]="",0,IF(Table1[[#This Row],[com_undefined]:[com_undefined]]=1,0,Table1[[#This Row],[o_co_financing]:[o_co_financing]]/SUM(Table1[[#This Row],[com_ghg_inventory]:[com_support_needed_and_received]])))</f>
        <v>20000</v>
      </c>
      <c r="AO247" s="4" cm="1">
        <f t="array" ref="AO247">IF(Table1[[#This Row],[com_climate_change_impacts_and_adaptation]]="",0,IF(Table1[[#This Row],[com_undefined]:[com_undefined]]=1,0,Table1[[#This Row],[o_co_financing]:[o_co_financing]]/SUM(Table1[[#This Row],[com_ghg_inventory]:[com_support_needed_and_received]])))</f>
        <v>0</v>
      </c>
      <c r="AP247" s="4" cm="1">
        <f t="array" ref="AP247">IF(Table1[[#This Row],[com_support_needed_and_received]]="",0,IF(Table1[[#This Row],[com_undefined]:[com_undefined]]=1,0,Table1[[#This Row],[o_co_financing]:[o_co_financing]]/SUM(Table1[[#This Row],[com_ghg_inventory]:[com_support_needed_and_received]])))</f>
        <v>0</v>
      </c>
      <c r="AQ247" s="4">
        <f>IF(Table1[[#This Row],[com_undefined]]=1,Table1[[#This Row],[o_co_financing]],0)</f>
        <v>0</v>
      </c>
      <c r="AR247" s="4" t="str">
        <f>IF(Table1[[#This Row],[o_gef_funding]]=SUM(Table1[[#This Row],[ghg_inventory_gef]:[undefined_gef]]),"Good", "Problem")</f>
        <v>Good</v>
      </c>
      <c r="AS247" s="4" t="str">
        <f>IF(Table1[[#This Row],[o_co_financing]]=SUM(Table1[[#This Row],[ghg_inventory_co_finance]:[undefined_co_finance]]),"Good", "Problem")</f>
        <v>Good</v>
      </c>
    </row>
    <row r="248" spans="1:45">
      <c r="A248" s="11">
        <v>27</v>
      </c>
      <c r="B248" t="s">
        <v>52</v>
      </c>
      <c r="C248" t="str">
        <f>VLOOKUP(Table1[[#This Row],[pif_id]], Table7[#All],2,FALSE)</f>
        <v>America</v>
      </c>
      <c r="D248" t="str">
        <f>VLOOKUP(Table1[[#This Row],[pif_id]], Table7[#All],3,FALSE)</f>
        <v>UNEP</v>
      </c>
      <c r="E248" t="str">
        <f>VLOOKUP(Table1[[#This Row],[pif_id]], Table7[#All],4,FALSE)</f>
        <v>2018</v>
      </c>
      <c r="F248" t="e">
        <f>VLOOKUP(Table1[[#This Row],[pif_id]], Table7[#All],5,FALSE)</f>
        <v>#REF!</v>
      </c>
      <c r="G248">
        <v>60</v>
      </c>
      <c r="H248" t="s">
        <v>448</v>
      </c>
      <c r="J248">
        <v>1</v>
      </c>
      <c r="M248" t="str">
        <f>IF(SUM(Table1[[#This Row],[c_ghg_inventory]:[c_support_needed_and_received]])=0,1,"")</f>
        <v/>
      </c>
      <c r="N248" s="6">
        <v>605750</v>
      </c>
      <c r="O248" s="6">
        <v>100000</v>
      </c>
      <c r="P248" s="6">
        <f>N248/SUM(Table1[[#This Row],[c_ghg_inventory]:[c_undefined]])</f>
        <v>605750</v>
      </c>
      <c r="Q248" s="6">
        <f>O248/SUM(Table1[[#This Row],[c_ghg_inventory]:[c_undefined]])</f>
        <v>100000</v>
      </c>
      <c r="R248">
        <v>245</v>
      </c>
      <c r="S248" t="s">
        <v>452</v>
      </c>
      <c r="T248">
        <v>1</v>
      </c>
      <c r="X248" s="4" t="str">
        <f>IF(SUM(Table1[[#This Row],[o_ghg_inventory ]:[o_support_needed_and_received]])=0,1,"")</f>
        <v/>
      </c>
      <c r="Y248" s="34">
        <v>121150</v>
      </c>
      <c r="Z248" s="34">
        <v>20000</v>
      </c>
      <c r="AA248" s="5">
        <f>Table1[[#This Row],[o_gef_funding]]/SUM(Table1[[#This Row],[o_ghg_inventory ]:[o_undefined]])</f>
        <v>121150</v>
      </c>
      <c r="AB248" s="5">
        <f>Table1[[#This Row],[o_co_financing]]/SUM(Table1[[#This Row],[o_ghg_inventory ]:[o_undefined]])</f>
        <v>20000</v>
      </c>
      <c r="AC248" s="4" cm="1">
        <f t="array" ref="AC248">IF(Table1[[#This Row],[o_ghg_inventory ]]="",IF(AND(Table1[[#This Row],[o_undefined]:[o_undefined]]=1,Table1[[#This Row],[c_ghg_inventory]]=1),1,""),1)</f>
        <v>1</v>
      </c>
      <c r="AD248" s="4" t="str" cm="1">
        <f t="array" ref="AD248">IF(Table1[[#This Row],[o_mitigation ]]="",IF(AND(Table1[[#This Row],[o_undefined]:[o_undefined]]=1,Table1[[#This Row],[c_mitigation]]=1),1,""),1)</f>
        <v/>
      </c>
      <c r="AE248" s="4" t="str" cm="1">
        <f t="array" ref="AE248">IF(Table1[[#This Row],[o_climate_change_impacts_and_adaptation ]]="",IF(AND(Table1[[#This Row],[o_undefined]:[o_undefined]]=1,Table1[[#This Row],[c_climate_change_impacts_and_adaptation]]=1),1,""),1)</f>
        <v/>
      </c>
      <c r="AF248" s="4" t="str" cm="1">
        <f t="array" ref="AF248">IF(Table1[[#This Row],[o_support_needed_and_received]]="",IF(AND(Table1[[#This Row],[o_undefined]:[o_undefined]]=1,Table1[[#This Row],[c_support_needed_and_received]]=1),1,""),1)</f>
        <v/>
      </c>
      <c r="AG248" s="4" t="str">
        <f>IF(SUM(Table1[[#This Row],[com_ghg_inventory]:[com_support_needed_and_received]])=0,1,"")</f>
        <v/>
      </c>
      <c r="AH248" s="4" cm="1">
        <f t="array" ref="AH248">IF(Table1[[#This Row],[com_ghg_inventory]]="",0,IF(Table1[[#This Row],[com_undefined]:[com_undefined]]=1,0,Table1[[#This Row],[o_gef_funding]:[o_gef_funding]]/SUM(Table1[[#This Row],[com_ghg_inventory]:[com_support_needed_and_received]])))</f>
        <v>121150</v>
      </c>
      <c r="AI248" s="4" cm="1">
        <f t="array" ref="AI248">IF(Table1[[#This Row],[com_mitigation]]="",0,IF(Table1[[#This Row],[com_undefined]:[com_undefined]]=1,0,Table1[[#This Row],[o_gef_funding]:[o_gef_funding]]/SUM(Table1[[#This Row],[com_ghg_inventory]:[com_support_needed_and_received]])))</f>
        <v>0</v>
      </c>
      <c r="AJ248" s="4" cm="1">
        <f t="array" ref="AJ248">IF(Table1[[#This Row],[com_climate_change_impacts_and_adaptation]]="",0,IF(Table1[[#This Row],[com_undefined]:[com_undefined]]=1,0,Table1[[#This Row],[o_gef_funding]:[o_gef_funding]]/SUM(Table1[[#This Row],[com_ghg_inventory]:[com_support_needed_and_received]])))</f>
        <v>0</v>
      </c>
      <c r="AK248" s="4" cm="1">
        <f t="array" ref="AK248">IF(Table1[[#This Row],[com_support_needed_and_received]]="",0,IF(Table1[[#This Row],[com_undefined]:[com_undefined]]=1,0,Table1[[#This Row],[o_gef_funding]:[o_gef_funding]]/SUM(Table1[[#This Row],[com_ghg_inventory]:[com_support_needed_and_received]])))</f>
        <v>0</v>
      </c>
      <c r="AL248" s="4">
        <f>IF(Table1[[#This Row],[com_undefined]]=1,Table1[[#This Row],[o_gef_funding]],0)</f>
        <v>0</v>
      </c>
      <c r="AM248" s="4" cm="1">
        <f t="array" ref="AM248">IF(Table1[[#This Row],[com_ghg_inventory]]="",0,IF(Table1[[#This Row],[com_undefined]:[com_undefined]]=1,0,Table1[[#This Row],[o_co_financing]:[o_co_financing]]/SUM(Table1[[#This Row],[com_ghg_inventory]:[com_support_needed_and_received]])))</f>
        <v>20000</v>
      </c>
      <c r="AN248" s="4" cm="1">
        <f t="array" ref="AN248">IF(Table1[[#This Row],[com_mitigation]]="",0,IF(Table1[[#This Row],[com_undefined]:[com_undefined]]=1,0,Table1[[#This Row],[o_co_financing]:[o_co_financing]]/SUM(Table1[[#This Row],[com_ghg_inventory]:[com_support_needed_and_received]])))</f>
        <v>0</v>
      </c>
      <c r="AO248" s="4" cm="1">
        <f t="array" ref="AO248">IF(Table1[[#This Row],[com_climate_change_impacts_and_adaptation]]="",0,IF(Table1[[#This Row],[com_undefined]:[com_undefined]]=1,0,Table1[[#This Row],[o_co_financing]:[o_co_financing]]/SUM(Table1[[#This Row],[com_ghg_inventory]:[com_support_needed_and_received]])))</f>
        <v>0</v>
      </c>
      <c r="AP248" s="4" cm="1">
        <f t="array" ref="AP248">IF(Table1[[#This Row],[com_support_needed_and_received]]="",0,IF(Table1[[#This Row],[com_undefined]:[com_undefined]]=1,0,Table1[[#This Row],[o_co_financing]:[o_co_financing]]/SUM(Table1[[#This Row],[com_ghg_inventory]:[com_support_needed_and_received]])))</f>
        <v>0</v>
      </c>
      <c r="AQ248" s="4">
        <f>IF(Table1[[#This Row],[com_undefined]]=1,Table1[[#This Row],[o_co_financing]],0)</f>
        <v>0</v>
      </c>
      <c r="AR248" s="4" t="str">
        <f>IF(Table1[[#This Row],[o_gef_funding]]=SUM(Table1[[#This Row],[ghg_inventory_gef]:[undefined_gef]]),"Good", "Problem")</f>
        <v>Good</v>
      </c>
      <c r="AS248" s="4" t="str">
        <f>IF(Table1[[#This Row],[o_co_financing]]=SUM(Table1[[#This Row],[ghg_inventory_co_finance]:[undefined_co_finance]]),"Good", "Problem")</f>
        <v>Good</v>
      </c>
    </row>
    <row r="249" spans="1:45">
      <c r="A249" s="11">
        <v>27</v>
      </c>
      <c r="B249" t="s">
        <v>52</v>
      </c>
      <c r="C249" t="str">
        <f>VLOOKUP(Table1[[#This Row],[pif_id]], Table7[#All],2,FALSE)</f>
        <v>America</v>
      </c>
      <c r="D249" t="str">
        <f>VLOOKUP(Table1[[#This Row],[pif_id]], Table7[#All],3,FALSE)</f>
        <v>UNEP</v>
      </c>
      <c r="E249" t="str">
        <f>VLOOKUP(Table1[[#This Row],[pif_id]], Table7[#All],4,FALSE)</f>
        <v>2018</v>
      </c>
      <c r="F249" t="e">
        <f>VLOOKUP(Table1[[#This Row],[pif_id]], Table7[#All],5,FALSE)</f>
        <v>#REF!</v>
      </c>
      <c r="G249">
        <v>60</v>
      </c>
      <c r="H249" t="s">
        <v>448</v>
      </c>
      <c r="J249">
        <v>1</v>
      </c>
      <c r="M249" t="str">
        <f>IF(SUM(Table1[[#This Row],[c_ghg_inventory]:[c_support_needed_and_received]])=0,1,"")</f>
        <v/>
      </c>
      <c r="N249" s="6">
        <v>605750</v>
      </c>
      <c r="O249" s="6">
        <v>100000</v>
      </c>
      <c r="P249" s="6">
        <f>N249/SUM(Table1[[#This Row],[c_ghg_inventory]:[c_undefined]])</f>
        <v>605750</v>
      </c>
      <c r="Q249" s="6">
        <f>O249/SUM(Table1[[#This Row],[c_ghg_inventory]:[c_undefined]])</f>
        <v>100000</v>
      </c>
      <c r="R249">
        <v>246</v>
      </c>
      <c r="S249" t="s">
        <v>453</v>
      </c>
      <c r="X249" s="4">
        <f>IF(SUM(Table1[[#This Row],[o_ghg_inventory ]:[o_support_needed_and_received]])=0,1,"")</f>
        <v>1</v>
      </c>
      <c r="Y249" s="34">
        <v>121150</v>
      </c>
      <c r="Z249" s="34">
        <v>20000</v>
      </c>
      <c r="AA249" s="5">
        <f>Table1[[#This Row],[o_gef_funding]]/SUM(Table1[[#This Row],[o_ghg_inventory ]:[o_undefined]])</f>
        <v>121150</v>
      </c>
      <c r="AB249" s="5">
        <f>Table1[[#This Row],[o_co_financing]]/SUM(Table1[[#This Row],[o_ghg_inventory ]:[o_undefined]])</f>
        <v>20000</v>
      </c>
      <c r="AC249" s="4" t="str" cm="1">
        <f t="array" ref="AC249">IF(Table1[[#This Row],[o_ghg_inventory ]]="",IF(AND(Table1[[#This Row],[o_undefined]:[o_undefined]]=1,Table1[[#This Row],[c_ghg_inventory]]=1),1,""),1)</f>
        <v/>
      </c>
      <c r="AD249" s="4" cm="1">
        <f t="array" ref="AD249">IF(Table1[[#This Row],[o_mitigation ]]="",IF(AND(Table1[[#This Row],[o_undefined]:[o_undefined]]=1,Table1[[#This Row],[c_mitigation]]=1),1,""),1)</f>
        <v>1</v>
      </c>
      <c r="AE249" s="4" t="str" cm="1">
        <f t="array" ref="AE249">IF(Table1[[#This Row],[o_climate_change_impacts_and_adaptation ]]="",IF(AND(Table1[[#This Row],[o_undefined]:[o_undefined]]=1,Table1[[#This Row],[c_climate_change_impacts_and_adaptation]]=1),1,""),1)</f>
        <v/>
      </c>
      <c r="AF249" s="4" t="str" cm="1">
        <f t="array" ref="AF249">IF(Table1[[#This Row],[o_support_needed_and_received]]="",IF(AND(Table1[[#This Row],[o_undefined]:[o_undefined]]=1,Table1[[#This Row],[c_support_needed_and_received]]=1),1,""),1)</f>
        <v/>
      </c>
      <c r="AG249" s="4" t="str">
        <f>IF(SUM(Table1[[#This Row],[com_ghg_inventory]:[com_support_needed_and_received]])=0,1,"")</f>
        <v/>
      </c>
      <c r="AH249" s="4" cm="1">
        <f t="array" ref="AH249">IF(Table1[[#This Row],[com_ghg_inventory]]="",0,IF(Table1[[#This Row],[com_undefined]:[com_undefined]]=1,0,Table1[[#This Row],[o_gef_funding]:[o_gef_funding]]/SUM(Table1[[#This Row],[com_ghg_inventory]:[com_support_needed_and_received]])))</f>
        <v>0</v>
      </c>
      <c r="AI249" s="4" cm="1">
        <f t="array" ref="AI249">IF(Table1[[#This Row],[com_mitigation]]="",0,IF(Table1[[#This Row],[com_undefined]:[com_undefined]]=1,0,Table1[[#This Row],[o_gef_funding]:[o_gef_funding]]/SUM(Table1[[#This Row],[com_ghg_inventory]:[com_support_needed_and_received]])))</f>
        <v>121150</v>
      </c>
      <c r="AJ249" s="4" cm="1">
        <f t="array" ref="AJ249">IF(Table1[[#This Row],[com_climate_change_impacts_and_adaptation]]="",0,IF(Table1[[#This Row],[com_undefined]:[com_undefined]]=1,0,Table1[[#This Row],[o_gef_funding]:[o_gef_funding]]/SUM(Table1[[#This Row],[com_ghg_inventory]:[com_support_needed_and_received]])))</f>
        <v>0</v>
      </c>
      <c r="AK249" s="4" cm="1">
        <f t="array" ref="AK249">IF(Table1[[#This Row],[com_support_needed_and_received]]="",0,IF(Table1[[#This Row],[com_undefined]:[com_undefined]]=1,0,Table1[[#This Row],[o_gef_funding]:[o_gef_funding]]/SUM(Table1[[#This Row],[com_ghg_inventory]:[com_support_needed_and_received]])))</f>
        <v>0</v>
      </c>
      <c r="AL249" s="4">
        <f>IF(Table1[[#This Row],[com_undefined]]=1,Table1[[#This Row],[o_gef_funding]],0)</f>
        <v>0</v>
      </c>
      <c r="AM249" s="4" cm="1">
        <f t="array" ref="AM249">IF(Table1[[#This Row],[com_ghg_inventory]]="",0,IF(Table1[[#This Row],[com_undefined]:[com_undefined]]=1,0,Table1[[#This Row],[o_co_financing]:[o_co_financing]]/SUM(Table1[[#This Row],[com_ghg_inventory]:[com_support_needed_and_received]])))</f>
        <v>0</v>
      </c>
      <c r="AN249" s="4" cm="1">
        <f t="array" ref="AN249">IF(Table1[[#This Row],[com_mitigation]]="",0,IF(Table1[[#This Row],[com_undefined]:[com_undefined]]=1,0,Table1[[#This Row],[o_co_financing]:[o_co_financing]]/SUM(Table1[[#This Row],[com_ghg_inventory]:[com_support_needed_and_received]])))</f>
        <v>20000</v>
      </c>
      <c r="AO249" s="4" cm="1">
        <f t="array" ref="AO249">IF(Table1[[#This Row],[com_climate_change_impacts_and_adaptation]]="",0,IF(Table1[[#This Row],[com_undefined]:[com_undefined]]=1,0,Table1[[#This Row],[o_co_financing]:[o_co_financing]]/SUM(Table1[[#This Row],[com_ghg_inventory]:[com_support_needed_and_received]])))</f>
        <v>0</v>
      </c>
      <c r="AP249" s="4" cm="1">
        <f t="array" ref="AP249">IF(Table1[[#This Row],[com_support_needed_and_received]]="",0,IF(Table1[[#This Row],[com_undefined]:[com_undefined]]=1,0,Table1[[#This Row],[o_co_financing]:[o_co_financing]]/SUM(Table1[[#This Row],[com_ghg_inventory]:[com_support_needed_and_received]])))</f>
        <v>0</v>
      </c>
      <c r="AQ249" s="4">
        <f>IF(Table1[[#This Row],[com_undefined]]=1,Table1[[#This Row],[o_co_financing]],0)</f>
        <v>0</v>
      </c>
      <c r="AR249" s="4" t="str">
        <f>IF(Table1[[#This Row],[o_gef_funding]]=SUM(Table1[[#This Row],[ghg_inventory_gef]:[undefined_gef]]),"Good", "Problem")</f>
        <v>Good</v>
      </c>
      <c r="AS249" s="4" t="str">
        <f>IF(Table1[[#This Row],[o_co_financing]]=SUM(Table1[[#This Row],[ghg_inventory_co_finance]:[undefined_co_finance]]),"Good", "Problem")</f>
        <v>Good</v>
      </c>
    </row>
    <row r="250" spans="1:45">
      <c r="A250" s="11">
        <v>27</v>
      </c>
      <c r="B250" t="s">
        <v>52</v>
      </c>
      <c r="C250" t="str">
        <f>VLOOKUP(Table1[[#This Row],[pif_id]], Table7[#All],2,FALSE)</f>
        <v>America</v>
      </c>
      <c r="D250" t="str">
        <f>VLOOKUP(Table1[[#This Row],[pif_id]], Table7[#All],3,FALSE)</f>
        <v>UNEP</v>
      </c>
      <c r="E250" t="str">
        <f>VLOOKUP(Table1[[#This Row],[pif_id]], Table7[#All],4,FALSE)</f>
        <v>2018</v>
      </c>
      <c r="F250" t="e">
        <f>VLOOKUP(Table1[[#This Row],[pif_id]], Table7[#All],5,FALSE)</f>
        <v>#REF!</v>
      </c>
      <c r="G250">
        <v>61</v>
      </c>
      <c r="H250" t="s">
        <v>454</v>
      </c>
      <c r="J250">
        <v>1</v>
      </c>
      <c r="M250" t="str">
        <f>IF(SUM(Table1[[#This Row],[c_ghg_inventory]:[c_support_needed_and_received]])=0,1,"")</f>
        <v/>
      </c>
      <c r="N250" s="6">
        <v>394250</v>
      </c>
      <c r="O250" s="6">
        <v>200000</v>
      </c>
      <c r="P250" s="6">
        <f>N250/SUM(Table1[[#This Row],[c_ghg_inventory]:[c_undefined]])</f>
        <v>394250</v>
      </c>
      <c r="Q250" s="6">
        <f>O250/SUM(Table1[[#This Row],[c_ghg_inventory]:[c_undefined]])</f>
        <v>200000</v>
      </c>
      <c r="R250">
        <v>247</v>
      </c>
      <c r="S250" t="s">
        <v>455</v>
      </c>
      <c r="U250">
        <v>1</v>
      </c>
      <c r="X250" s="4" t="str">
        <f>IF(SUM(Table1[[#This Row],[o_ghg_inventory ]:[o_support_needed_and_received]])=0,1,"")</f>
        <v/>
      </c>
      <c r="Y250" s="34">
        <v>131416.66666666666</v>
      </c>
      <c r="Z250" s="34">
        <v>66666.666666666672</v>
      </c>
      <c r="AA250" s="5">
        <f>Table1[[#This Row],[o_gef_funding]]/SUM(Table1[[#This Row],[o_ghg_inventory ]:[o_undefined]])</f>
        <v>131416.66666666666</v>
      </c>
      <c r="AB250" s="5">
        <f>Table1[[#This Row],[o_co_financing]]/SUM(Table1[[#This Row],[o_ghg_inventory ]:[o_undefined]])</f>
        <v>66666.666666666672</v>
      </c>
      <c r="AC250" s="4" t="str" cm="1">
        <f t="array" ref="AC250">IF(Table1[[#This Row],[o_ghg_inventory ]]="",IF(AND(Table1[[#This Row],[o_undefined]:[o_undefined]]=1,Table1[[#This Row],[c_ghg_inventory]]=1),1,""),1)</f>
        <v/>
      </c>
      <c r="AD250" s="4" cm="1">
        <f t="array" ref="AD250">IF(Table1[[#This Row],[o_mitigation ]]="",IF(AND(Table1[[#This Row],[o_undefined]:[o_undefined]]=1,Table1[[#This Row],[c_mitigation]]=1),1,""),1)</f>
        <v>1</v>
      </c>
      <c r="AE250" s="4" t="str" cm="1">
        <f t="array" ref="AE250">IF(Table1[[#This Row],[o_climate_change_impacts_and_adaptation ]]="",IF(AND(Table1[[#This Row],[o_undefined]:[o_undefined]]=1,Table1[[#This Row],[c_climate_change_impacts_and_adaptation]]=1),1,""),1)</f>
        <v/>
      </c>
      <c r="AF250" s="4" t="str" cm="1">
        <f t="array" ref="AF250">IF(Table1[[#This Row],[o_support_needed_and_received]]="",IF(AND(Table1[[#This Row],[o_undefined]:[o_undefined]]=1,Table1[[#This Row],[c_support_needed_and_received]]=1),1,""),1)</f>
        <v/>
      </c>
      <c r="AG250" s="4" t="str">
        <f>IF(SUM(Table1[[#This Row],[com_ghg_inventory]:[com_support_needed_and_received]])=0,1,"")</f>
        <v/>
      </c>
      <c r="AH250" s="4" cm="1">
        <f t="array" ref="AH250">IF(Table1[[#This Row],[com_ghg_inventory]]="",0,IF(Table1[[#This Row],[com_undefined]:[com_undefined]]=1,0,Table1[[#This Row],[o_gef_funding]:[o_gef_funding]]/SUM(Table1[[#This Row],[com_ghg_inventory]:[com_support_needed_and_received]])))</f>
        <v>0</v>
      </c>
      <c r="AI250" s="4" cm="1">
        <f t="array" ref="AI250">IF(Table1[[#This Row],[com_mitigation]]="",0,IF(Table1[[#This Row],[com_undefined]:[com_undefined]]=1,0,Table1[[#This Row],[o_gef_funding]:[o_gef_funding]]/SUM(Table1[[#This Row],[com_ghg_inventory]:[com_support_needed_and_received]])))</f>
        <v>131416.66666666666</v>
      </c>
      <c r="AJ250" s="4" cm="1">
        <f t="array" ref="AJ250">IF(Table1[[#This Row],[com_climate_change_impacts_and_adaptation]]="",0,IF(Table1[[#This Row],[com_undefined]:[com_undefined]]=1,0,Table1[[#This Row],[o_gef_funding]:[o_gef_funding]]/SUM(Table1[[#This Row],[com_ghg_inventory]:[com_support_needed_and_received]])))</f>
        <v>0</v>
      </c>
      <c r="AK250" s="4" cm="1">
        <f t="array" ref="AK250">IF(Table1[[#This Row],[com_support_needed_and_received]]="",0,IF(Table1[[#This Row],[com_undefined]:[com_undefined]]=1,0,Table1[[#This Row],[o_gef_funding]:[o_gef_funding]]/SUM(Table1[[#This Row],[com_ghg_inventory]:[com_support_needed_and_received]])))</f>
        <v>0</v>
      </c>
      <c r="AL250" s="4">
        <f>IF(Table1[[#This Row],[com_undefined]]=1,Table1[[#This Row],[o_gef_funding]],0)</f>
        <v>0</v>
      </c>
      <c r="AM250" s="4" cm="1">
        <f t="array" ref="AM250">IF(Table1[[#This Row],[com_ghg_inventory]]="",0,IF(Table1[[#This Row],[com_undefined]:[com_undefined]]=1,0,Table1[[#This Row],[o_co_financing]:[o_co_financing]]/SUM(Table1[[#This Row],[com_ghg_inventory]:[com_support_needed_and_received]])))</f>
        <v>0</v>
      </c>
      <c r="AN250" s="4" cm="1">
        <f t="array" ref="AN250">IF(Table1[[#This Row],[com_mitigation]]="",0,IF(Table1[[#This Row],[com_undefined]:[com_undefined]]=1,0,Table1[[#This Row],[o_co_financing]:[o_co_financing]]/SUM(Table1[[#This Row],[com_ghg_inventory]:[com_support_needed_and_received]])))</f>
        <v>66666.666666666672</v>
      </c>
      <c r="AO250" s="4" cm="1">
        <f t="array" ref="AO250">IF(Table1[[#This Row],[com_climate_change_impacts_and_adaptation]]="",0,IF(Table1[[#This Row],[com_undefined]:[com_undefined]]=1,0,Table1[[#This Row],[o_co_financing]:[o_co_financing]]/SUM(Table1[[#This Row],[com_ghg_inventory]:[com_support_needed_and_received]])))</f>
        <v>0</v>
      </c>
      <c r="AP250" s="4" cm="1">
        <f t="array" ref="AP250">IF(Table1[[#This Row],[com_support_needed_and_received]]="",0,IF(Table1[[#This Row],[com_undefined]:[com_undefined]]=1,0,Table1[[#This Row],[o_co_financing]:[o_co_financing]]/SUM(Table1[[#This Row],[com_ghg_inventory]:[com_support_needed_and_received]])))</f>
        <v>0</v>
      </c>
      <c r="AQ250" s="4">
        <f>IF(Table1[[#This Row],[com_undefined]]=1,Table1[[#This Row],[o_co_financing]],0)</f>
        <v>0</v>
      </c>
      <c r="AR250" s="4" t="str">
        <f>IF(Table1[[#This Row],[o_gef_funding]]=SUM(Table1[[#This Row],[ghg_inventory_gef]:[undefined_gef]]),"Good", "Problem")</f>
        <v>Good</v>
      </c>
      <c r="AS250" s="4" t="str">
        <f>IF(Table1[[#This Row],[o_co_financing]]=SUM(Table1[[#This Row],[ghg_inventory_co_finance]:[undefined_co_finance]]),"Good", "Problem")</f>
        <v>Good</v>
      </c>
    </row>
    <row r="251" spans="1:45">
      <c r="A251" s="11">
        <v>27</v>
      </c>
      <c r="B251" t="s">
        <v>52</v>
      </c>
      <c r="C251" t="str">
        <f>VLOOKUP(Table1[[#This Row],[pif_id]], Table7[#All],2,FALSE)</f>
        <v>America</v>
      </c>
      <c r="D251" t="str">
        <f>VLOOKUP(Table1[[#This Row],[pif_id]], Table7[#All],3,FALSE)</f>
        <v>UNEP</v>
      </c>
      <c r="E251" t="str">
        <f>VLOOKUP(Table1[[#This Row],[pif_id]], Table7[#All],4,FALSE)</f>
        <v>2018</v>
      </c>
      <c r="F251" t="e">
        <f>VLOOKUP(Table1[[#This Row],[pif_id]], Table7[#All],5,FALSE)</f>
        <v>#REF!</v>
      </c>
      <c r="G251">
        <v>61</v>
      </c>
      <c r="H251" t="s">
        <v>454</v>
      </c>
      <c r="J251">
        <v>1</v>
      </c>
      <c r="M251" t="str">
        <f>IF(SUM(Table1[[#This Row],[c_ghg_inventory]:[c_support_needed_and_received]])=0,1,"")</f>
        <v/>
      </c>
      <c r="N251" s="6">
        <v>394250</v>
      </c>
      <c r="O251" s="6">
        <v>200000</v>
      </c>
      <c r="P251" s="6">
        <f>N251/SUM(Table1[[#This Row],[c_ghg_inventory]:[c_undefined]])</f>
        <v>394250</v>
      </c>
      <c r="Q251" s="6">
        <f>O251/SUM(Table1[[#This Row],[c_ghg_inventory]:[c_undefined]])</f>
        <v>200000</v>
      </c>
      <c r="R251">
        <v>248</v>
      </c>
      <c r="S251" t="s">
        <v>456</v>
      </c>
      <c r="U251">
        <v>1</v>
      </c>
      <c r="X251" s="4" t="str">
        <f>IF(SUM(Table1[[#This Row],[o_ghg_inventory ]:[o_support_needed_and_received]])=0,1,"")</f>
        <v/>
      </c>
      <c r="Y251" s="34">
        <v>131416.66666666666</v>
      </c>
      <c r="Z251" s="34">
        <v>66666.666666666672</v>
      </c>
      <c r="AA251" s="5">
        <f>Table1[[#This Row],[o_gef_funding]]/SUM(Table1[[#This Row],[o_ghg_inventory ]:[o_undefined]])</f>
        <v>131416.66666666666</v>
      </c>
      <c r="AB251" s="5">
        <f>Table1[[#This Row],[o_co_financing]]/SUM(Table1[[#This Row],[o_ghg_inventory ]:[o_undefined]])</f>
        <v>66666.666666666672</v>
      </c>
      <c r="AC251" s="4" t="str" cm="1">
        <f t="array" ref="AC251">IF(Table1[[#This Row],[o_ghg_inventory ]]="",IF(AND(Table1[[#This Row],[o_undefined]:[o_undefined]]=1,Table1[[#This Row],[c_ghg_inventory]]=1),1,""),1)</f>
        <v/>
      </c>
      <c r="AD251" s="4" cm="1">
        <f t="array" ref="AD251">IF(Table1[[#This Row],[o_mitigation ]]="",IF(AND(Table1[[#This Row],[o_undefined]:[o_undefined]]=1,Table1[[#This Row],[c_mitigation]]=1),1,""),1)</f>
        <v>1</v>
      </c>
      <c r="AE251" s="4" t="str" cm="1">
        <f t="array" ref="AE251">IF(Table1[[#This Row],[o_climate_change_impacts_and_adaptation ]]="",IF(AND(Table1[[#This Row],[o_undefined]:[o_undefined]]=1,Table1[[#This Row],[c_climate_change_impacts_and_adaptation]]=1),1,""),1)</f>
        <v/>
      </c>
      <c r="AF251" s="4" t="str" cm="1">
        <f t="array" ref="AF251">IF(Table1[[#This Row],[o_support_needed_and_received]]="",IF(AND(Table1[[#This Row],[o_undefined]:[o_undefined]]=1,Table1[[#This Row],[c_support_needed_and_received]]=1),1,""),1)</f>
        <v/>
      </c>
      <c r="AG251" s="4" t="str">
        <f>IF(SUM(Table1[[#This Row],[com_ghg_inventory]:[com_support_needed_and_received]])=0,1,"")</f>
        <v/>
      </c>
      <c r="AH251" s="4" cm="1">
        <f t="array" ref="AH251">IF(Table1[[#This Row],[com_ghg_inventory]]="",0,IF(Table1[[#This Row],[com_undefined]:[com_undefined]]=1,0,Table1[[#This Row],[o_gef_funding]:[o_gef_funding]]/SUM(Table1[[#This Row],[com_ghg_inventory]:[com_support_needed_and_received]])))</f>
        <v>0</v>
      </c>
      <c r="AI251" s="4" cm="1">
        <f t="array" ref="AI251">IF(Table1[[#This Row],[com_mitigation]]="",0,IF(Table1[[#This Row],[com_undefined]:[com_undefined]]=1,0,Table1[[#This Row],[o_gef_funding]:[o_gef_funding]]/SUM(Table1[[#This Row],[com_ghg_inventory]:[com_support_needed_and_received]])))</f>
        <v>131416.66666666666</v>
      </c>
      <c r="AJ251" s="4" cm="1">
        <f t="array" ref="AJ251">IF(Table1[[#This Row],[com_climate_change_impacts_and_adaptation]]="",0,IF(Table1[[#This Row],[com_undefined]:[com_undefined]]=1,0,Table1[[#This Row],[o_gef_funding]:[o_gef_funding]]/SUM(Table1[[#This Row],[com_ghg_inventory]:[com_support_needed_and_received]])))</f>
        <v>0</v>
      </c>
      <c r="AK251" s="4" cm="1">
        <f t="array" ref="AK251">IF(Table1[[#This Row],[com_support_needed_and_received]]="",0,IF(Table1[[#This Row],[com_undefined]:[com_undefined]]=1,0,Table1[[#This Row],[o_gef_funding]:[o_gef_funding]]/SUM(Table1[[#This Row],[com_ghg_inventory]:[com_support_needed_and_received]])))</f>
        <v>0</v>
      </c>
      <c r="AL251" s="4">
        <f>IF(Table1[[#This Row],[com_undefined]]=1,Table1[[#This Row],[o_gef_funding]],0)</f>
        <v>0</v>
      </c>
      <c r="AM251" s="4" cm="1">
        <f t="array" ref="AM251">IF(Table1[[#This Row],[com_ghg_inventory]]="",0,IF(Table1[[#This Row],[com_undefined]:[com_undefined]]=1,0,Table1[[#This Row],[o_co_financing]:[o_co_financing]]/SUM(Table1[[#This Row],[com_ghg_inventory]:[com_support_needed_and_received]])))</f>
        <v>0</v>
      </c>
      <c r="AN251" s="4" cm="1">
        <f t="array" ref="AN251">IF(Table1[[#This Row],[com_mitigation]]="",0,IF(Table1[[#This Row],[com_undefined]:[com_undefined]]=1,0,Table1[[#This Row],[o_co_financing]:[o_co_financing]]/SUM(Table1[[#This Row],[com_ghg_inventory]:[com_support_needed_and_received]])))</f>
        <v>66666.666666666672</v>
      </c>
      <c r="AO251" s="4" cm="1">
        <f t="array" ref="AO251">IF(Table1[[#This Row],[com_climate_change_impacts_and_adaptation]]="",0,IF(Table1[[#This Row],[com_undefined]:[com_undefined]]=1,0,Table1[[#This Row],[o_co_financing]:[o_co_financing]]/SUM(Table1[[#This Row],[com_ghg_inventory]:[com_support_needed_and_received]])))</f>
        <v>0</v>
      </c>
      <c r="AP251" s="4" cm="1">
        <f t="array" ref="AP251">IF(Table1[[#This Row],[com_support_needed_and_received]]="",0,IF(Table1[[#This Row],[com_undefined]:[com_undefined]]=1,0,Table1[[#This Row],[o_co_financing]:[o_co_financing]]/SUM(Table1[[#This Row],[com_ghg_inventory]:[com_support_needed_and_received]])))</f>
        <v>0</v>
      </c>
      <c r="AQ251" s="4">
        <f>IF(Table1[[#This Row],[com_undefined]]=1,Table1[[#This Row],[o_co_financing]],0)</f>
        <v>0</v>
      </c>
      <c r="AR251" s="4" t="str">
        <f>IF(Table1[[#This Row],[o_gef_funding]]=SUM(Table1[[#This Row],[ghg_inventory_gef]:[undefined_gef]]),"Good", "Problem")</f>
        <v>Good</v>
      </c>
      <c r="AS251" s="4" t="str">
        <f>IF(Table1[[#This Row],[o_co_financing]]=SUM(Table1[[#This Row],[ghg_inventory_co_finance]:[undefined_co_finance]]),"Good", "Problem")</f>
        <v>Good</v>
      </c>
    </row>
    <row r="252" spans="1:45">
      <c r="A252" s="11">
        <v>27</v>
      </c>
      <c r="B252" t="s">
        <v>52</v>
      </c>
      <c r="C252" t="str">
        <f>VLOOKUP(Table1[[#This Row],[pif_id]], Table7[#All],2,FALSE)</f>
        <v>America</v>
      </c>
      <c r="D252" t="str">
        <f>VLOOKUP(Table1[[#This Row],[pif_id]], Table7[#All],3,FALSE)</f>
        <v>UNEP</v>
      </c>
      <c r="E252" t="str">
        <f>VLOOKUP(Table1[[#This Row],[pif_id]], Table7[#All],4,FALSE)</f>
        <v>2018</v>
      </c>
      <c r="F252" t="e">
        <f>VLOOKUP(Table1[[#This Row],[pif_id]], Table7[#All],5,FALSE)</f>
        <v>#REF!</v>
      </c>
      <c r="G252">
        <v>61</v>
      </c>
      <c r="H252" t="s">
        <v>454</v>
      </c>
      <c r="J252">
        <v>1</v>
      </c>
      <c r="M252" t="str">
        <f>IF(SUM(Table1[[#This Row],[c_ghg_inventory]:[c_support_needed_and_received]])=0,1,"")</f>
        <v/>
      </c>
      <c r="N252" s="6">
        <v>394250</v>
      </c>
      <c r="O252" s="6">
        <v>200000</v>
      </c>
      <c r="P252" s="6">
        <f>N252/SUM(Table1[[#This Row],[c_ghg_inventory]:[c_undefined]])</f>
        <v>394250</v>
      </c>
      <c r="Q252" s="6">
        <f>O252/SUM(Table1[[#This Row],[c_ghg_inventory]:[c_undefined]])</f>
        <v>200000</v>
      </c>
      <c r="R252">
        <v>249</v>
      </c>
      <c r="S252" t="s">
        <v>457</v>
      </c>
      <c r="U252">
        <v>1</v>
      </c>
      <c r="X252" s="4" t="str">
        <f>IF(SUM(Table1[[#This Row],[o_ghg_inventory ]:[o_support_needed_and_received]])=0,1,"")</f>
        <v/>
      </c>
      <c r="Y252" s="34">
        <v>131416.66666666666</v>
      </c>
      <c r="Z252" s="34">
        <v>66666.666666666672</v>
      </c>
      <c r="AA252" s="5">
        <f>Table1[[#This Row],[o_gef_funding]]/SUM(Table1[[#This Row],[o_ghg_inventory ]:[o_undefined]])</f>
        <v>131416.66666666666</v>
      </c>
      <c r="AB252" s="5">
        <f>Table1[[#This Row],[o_co_financing]]/SUM(Table1[[#This Row],[o_ghg_inventory ]:[o_undefined]])</f>
        <v>66666.666666666672</v>
      </c>
      <c r="AC252" s="4" t="str" cm="1">
        <f t="array" ref="AC252">IF(Table1[[#This Row],[o_ghg_inventory ]]="",IF(AND(Table1[[#This Row],[o_undefined]:[o_undefined]]=1,Table1[[#This Row],[c_ghg_inventory]]=1),1,""),1)</f>
        <v/>
      </c>
      <c r="AD252" s="4" cm="1">
        <f t="array" ref="AD252">IF(Table1[[#This Row],[o_mitigation ]]="",IF(AND(Table1[[#This Row],[o_undefined]:[o_undefined]]=1,Table1[[#This Row],[c_mitigation]]=1),1,""),1)</f>
        <v>1</v>
      </c>
      <c r="AE252" s="4" t="str" cm="1">
        <f t="array" ref="AE252">IF(Table1[[#This Row],[o_climate_change_impacts_and_adaptation ]]="",IF(AND(Table1[[#This Row],[o_undefined]:[o_undefined]]=1,Table1[[#This Row],[c_climate_change_impacts_and_adaptation]]=1),1,""),1)</f>
        <v/>
      </c>
      <c r="AF252" s="4" t="str" cm="1">
        <f t="array" ref="AF252">IF(Table1[[#This Row],[o_support_needed_and_received]]="",IF(AND(Table1[[#This Row],[o_undefined]:[o_undefined]]=1,Table1[[#This Row],[c_support_needed_and_received]]=1),1,""),1)</f>
        <v/>
      </c>
      <c r="AG252" s="4" t="str">
        <f>IF(SUM(Table1[[#This Row],[com_ghg_inventory]:[com_support_needed_and_received]])=0,1,"")</f>
        <v/>
      </c>
      <c r="AH252" s="4" cm="1">
        <f t="array" ref="AH252">IF(Table1[[#This Row],[com_ghg_inventory]]="",0,IF(Table1[[#This Row],[com_undefined]:[com_undefined]]=1,0,Table1[[#This Row],[o_gef_funding]:[o_gef_funding]]/SUM(Table1[[#This Row],[com_ghg_inventory]:[com_support_needed_and_received]])))</f>
        <v>0</v>
      </c>
      <c r="AI252" s="4" cm="1">
        <f t="array" ref="AI252">IF(Table1[[#This Row],[com_mitigation]]="",0,IF(Table1[[#This Row],[com_undefined]:[com_undefined]]=1,0,Table1[[#This Row],[o_gef_funding]:[o_gef_funding]]/SUM(Table1[[#This Row],[com_ghg_inventory]:[com_support_needed_and_received]])))</f>
        <v>131416.66666666666</v>
      </c>
      <c r="AJ252" s="4" cm="1">
        <f t="array" ref="AJ252">IF(Table1[[#This Row],[com_climate_change_impacts_and_adaptation]]="",0,IF(Table1[[#This Row],[com_undefined]:[com_undefined]]=1,0,Table1[[#This Row],[o_gef_funding]:[o_gef_funding]]/SUM(Table1[[#This Row],[com_ghg_inventory]:[com_support_needed_and_received]])))</f>
        <v>0</v>
      </c>
      <c r="AK252" s="4" cm="1">
        <f t="array" ref="AK252">IF(Table1[[#This Row],[com_support_needed_and_received]]="",0,IF(Table1[[#This Row],[com_undefined]:[com_undefined]]=1,0,Table1[[#This Row],[o_gef_funding]:[o_gef_funding]]/SUM(Table1[[#This Row],[com_ghg_inventory]:[com_support_needed_and_received]])))</f>
        <v>0</v>
      </c>
      <c r="AL252" s="4">
        <f>IF(Table1[[#This Row],[com_undefined]]=1,Table1[[#This Row],[o_gef_funding]],0)</f>
        <v>0</v>
      </c>
      <c r="AM252" s="4" cm="1">
        <f t="array" ref="AM252">IF(Table1[[#This Row],[com_ghg_inventory]]="",0,IF(Table1[[#This Row],[com_undefined]:[com_undefined]]=1,0,Table1[[#This Row],[o_co_financing]:[o_co_financing]]/SUM(Table1[[#This Row],[com_ghg_inventory]:[com_support_needed_and_received]])))</f>
        <v>0</v>
      </c>
      <c r="AN252" s="4" cm="1">
        <f t="array" ref="AN252">IF(Table1[[#This Row],[com_mitigation]]="",0,IF(Table1[[#This Row],[com_undefined]:[com_undefined]]=1,0,Table1[[#This Row],[o_co_financing]:[o_co_financing]]/SUM(Table1[[#This Row],[com_ghg_inventory]:[com_support_needed_and_received]])))</f>
        <v>66666.666666666672</v>
      </c>
      <c r="AO252" s="4" cm="1">
        <f t="array" ref="AO252">IF(Table1[[#This Row],[com_climate_change_impacts_and_adaptation]]="",0,IF(Table1[[#This Row],[com_undefined]:[com_undefined]]=1,0,Table1[[#This Row],[o_co_financing]:[o_co_financing]]/SUM(Table1[[#This Row],[com_ghg_inventory]:[com_support_needed_and_received]])))</f>
        <v>0</v>
      </c>
      <c r="AP252" s="4" cm="1">
        <f t="array" ref="AP252">IF(Table1[[#This Row],[com_support_needed_and_received]]="",0,IF(Table1[[#This Row],[com_undefined]:[com_undefined]]=1,0,Table1[[#This Row],[o_co_financing]:[o_co_financing]]/SUM(Table1[[#This Row],[com_ghg_inventory]:[com_support_needed_and_received]])))</f>
        <v>0</v>
      </c>
      <c r="AQ252" s="4">
        <f>IF(Table1[[#This Row],[com_undefined]]=1,Table1[[#This Row],[o_co_financing]],0)</f>
        <v>0</v>
      </c>
      <c r="AR252" s="4" t="str">
        <f>IF(Table1[[#This Row],[o_gef_funding]]=SUM(Table1[[#This Row],[ghg_inventory_gef]:[undefined_gef]]),"Good", "Problem")</f>
        <v>Good</v>
      </c>
      <c r="AS252" s="4" t="str">
        <f>IF(Table1[[#This Row],[o_co_financing]]=SUM(Table1[[#This Row],[ghg_inventory_co_finance]:[undefined_co_finance]]),"Good", "Problem")</f>
        <v>Good</v>
      </c>
    </row>
    <row r="253" spans="1:45">
      <c r="A253" s="11">
        <v>28</v>
      </c>
      <c r="B253" t="s">
        <v>53</v>
      </c>
      <c r="C253" t="str">
        <f>VLOOKUP(Table1[[#This Row],[pif_id]], Table7[#All],2,FALSE)</f>
        <v>Africa</v>
      </c>
      <c r="D253" t="str">
        <f>VLOOKUP(Table1[[#This Row],[pif_id]], Table7[#All],3,FALSE)</f>
        <v>UNEP</v>
      </c>
      <c r="E253" t="str">
        <f>VLOOKUP(Table1[[#This Row],[pif_id]], Table7[#All],4,FALSE)</f>
        <v>2018</v>
      </c>
      <c r="F253" t="e">
        <f>VLOOKUP(Table1[[#This Row],[pif_id]], Table7[#All],5,FALSE)</f>
        <v>#REF!</v>
      </c>
      <c r="G253">
        <v>62</v>
      </c>
      <c r="H253" t="s">
        <v>458</v>
      </c>
      <c r="M253">
        <f>IF(SUM(Table1[[#This Row],[c_ghg_inventory]:[c_support_needed_and_received]])=0,1,"")</f>
        <v>1</v>
      </c>
      <c r="N253" s="6">
        <v>918437</v>
      </c>
      <c r="O253" s="6">
        <v>238000</v>
      </c>
      <c r="P253" s="6">
        <f>N253/SUM(Table1[[#This Row],[c_ghg_inventory]:[c_undefined]])</f>
        <v>918437</v>
      </c>
      <c r="Q253" s="6">
        <f>O253/SUM(Table1[[#This Row],[c_ghg_inventory]:[c_undefined]])</f>
        <v>238000</v>
      </c>
      <c r="R253">
        <v>250</v>
      </c>
      <c r="S253" t="s">
        <v>459</v>
      </c>
      <c r="X253" s="4">
        <f>IF(SUM(Table1[[#This Row],[o_ghg_inventory ]:[o_support_needed_and_received]])=0,1,"")</f>
        <v>1</v>
      </c>
      <c r="Y253" s="34">
        <v>183687.4</v>
      </c>
      <c r="Z253" s="34">
        <v>47600</v>
      </c>
      <c r="AA253" s="5">
        <f>Table1[[#This Row],[o_gef_funding]]/SUM(Table1[[#This Row],[o_ghg_inventory ]:[o_undefined]])</f>
        <v>183687.4</v>
      </c>
      <c r="AB253" s="5">
        <f>Table1[[#This Row],[o_co_financing]]/SUM(Table1[[#This Row],[o_ghg_inventory ]:[o_undefined]])</f>
        <v>47600</v>
      </c>
      <c r="AC253" s="4" t="str" cm="1">
        <f t="array" ref="AC253">IF(Table1[[#This Row],[o_ghg_inventory ]]="",IF(AND(Table1[[#This Row],[o_undefined]:[o_undefined]]=1,Table1[[#This Row],[c_ghg_inventory]]=1),1,""),1)</f>
        <v/>
      </c>
      <c r="AD253" s="4" t="str" cm="1">
        <f t="array" ref="AD253">IF(Table1[[#This Row],[o_mitigation ]]="",IF(AND(Table1[[#This Row],[o_undefined]:[o_undefined]]=1,Table1[[#This Row],[c_mitigation]]=1),1,""),1)</f>
        <v/>
      </c>
      <c r="AE253" s="4" t="str" cm="1">
        <f t="array" ref="AE253">IF(Table1[[#This Row],[o_climate_change_impacts_and_adaptation ]]="",IF(AND(Table1[[#This Row],[o_undefined]:[o_undefined]]=1,Table1[[#This Row],[c_climate_change_impacts_and_adaptation]]=1),1,""),1)</f>
        <v/>
      </c>
      <c r="AF253" s="4" t="str" cm="1">
        <f t="array" ref="AF253">IF(Table1[[#This Row],[o_support_needed_and_received]]="",IF(AND(Table1[[#This Row],[o_undefined]:[o_undefined]]=1,Table1[[#This Row],[c_support_needed_and_received]]=1),1,""),1)</f>
        <v/>
      </c>
      <c r="AG253" s="4">
        <f>IF(SUM(Table1[[#This Row],[com_ghg_inventory]:[com_support_needed_and_received]])=0,1,"")</f>
        <v>1</v>
      </c>
      <c r="AH253" s="4" cm="1">
        <f t="array" ref="AH253">IF(Table1[[#This Row],[com_ghg_inventory]]="",0,IF(Table1[[#This Row],[com_undefined]:[com_undefined]]=1,0,Table1[[#This Row],[o_gef_funding]:[o_gef_funding]]/SUM(Table1[[#This Row],[com_ghg_inventory]:[com_support_needed_and_received]])))</f>
        <v>0</v>
      </c>
      <c r="AI253" s="4" cm="1">
        <f t="array" ref="AI253">IF(Table1[[#This Row],[com_mitigation]]="",0,IF(Table1[[#This Row],[com_undefined]:[com_undefined]]=1,0,Table1[[#This Row],[o_gef_funding]:[o_gef_funding]]/SUM(Table1[[#This Row],[com_ghg_inventory]:[com_support_needed_and_received]])))</f>
        <v>0</v>
      </c>
      <c r="AJ253" s="4" cm="1">
        <f t="array" ref="AJ253">IF(Table1[[#This Row],[com_climate_change_impacts_and_adaptation]]="",0,IF(Table1[[#This Row],[com_undefined]:[com_undefined]]=1,0,Table1[[#This Row],[o_gef_funding]:[o_gef_funding]]/SUM(Table1[[#This Row],[com_ghg_inventory]:[com_support_needed_and_received]])))</f>
        <v>0</v>
      </c>
      <c r="AK253" s="4" cm="1">
        <f t="array" ref="AK253">IF(Table1[[#This Row],[com_support_needed_and_received]]="",0,IF(Table1[[#This Row],[com_undefined]:[com_undefined]]=1,0,Table1[[#This Row],[o_gef_funding]:[o_gef_funding]]/SUM(Table1[[#This Row],[com_ghg_inventory]:[com_support_needed_and_received]])))</f>
        <v>0</v>
      </c>
      <c r="AL253" s="4">
        <f>IF(Table1[[#This Row],[com_undefined]]=1,Table1[[#This Row],[o_gef_funding]],0)</f>
        <v>183687.4</v>
      </c>
      <c r="AM253" s="4" cm="1">
        <f t="array" ref="AM253">IF(Table1[[#This Row],[com_ghg_inventory]]="",0,IF(Table1[[#This Row],[com_undefined]:[com_undefined]]=1,0,Table1[[#This Row],[o_co_financing]:[o_co_financing]]/SUM(Table1[[#This Row],[com_ghg_inventory]:[com_support_needed_and_received]])))</f>
        <v>0</v>
      </c>
      <c r="AN253" s="4" cm="1">
        <f t="array" ref="AN253">IF(Table1[[#This Row],[com_mitigation]]="",0,IF(Table1[[#This Row],[com_undefined]:[com_undefined]]=1,0,Table1[[#This Row],[o_co_financing]:[o_co_financing]]/SUM(Table1[[#This Row],[com_ghg_inventory]:[com_support_needed_and_received]])))</f>
        <v>0</v>
      </c>
      <c r="AO253" s="4" cm="1">
        <f t="array" ref="AO253">IF(Table1[[#This Row],[com_climate_change_impacts_and_adaptation]]="",0,IF(Table1[[#This Row],[com_undefined]:[com_undefined]]=1,0,Table1[[#This Row],[o_co_financing]:[o_co_financing]]/SUM(Table1[[#This Row],[com_ghg_inventory]:[com_support_needed_and_received]])))</f>
        <v>0</v>
      </c>
      <c r="AP253" s="4" cm="1">
        <f t="array" ref="AP253">IF(Table1[[#This Row],[com_support_needed_and_received]]="",0,IF(Table1[[#This Row],[com_undefined]:[com_undefined]]=1,0,Table1[[#This Row],[o_co_financing]:[o_co_financing]]/SUM(Table1[[#This Row],[com_ghg_inventory]:[com_support_needed_and_received]])))</f>
        <v>0</v>
      </c>
      <c r="AQ253" s="4">
        <f>IF(Table1[[#This Row],[com_undefined]]=1,Table1[[#This Row],[o_co_financing]],0)</f>
        <v>47600</v>
      </c>
      <c r="AR253" s="4" t="str">
        <f>IF(Table1[[#This Row],[o_gef_funding]]=SUM(Table1[[#This Row],[ghg_inventory_gef]:[undefined_gef]]),"Good", "Problem")</f>
        <v>Good</v>
      </c>
      <c r="AS253" s="4" t="str">
        <f>IF(Table1[[#This Row],[o_co_financing]]=SUM(Table1[[#This Row],[ghg_inventory_co_finance]:[undefined_co_finance]]),"Good", "Problem")</f>
        <v>Good</v>
      </c>
    </row>
    <row r="254" spans="1:45">
      <c r="A254" s="11">
        <v>28</v>
      </c>
      <c r="B254" t="s">
        <v>53</v>
      </c>
      <c r="C254" t="str">
        <f>VLOOKUP(Table1[[#This Row],[pif_id]], Table7[#All],2,FALSE)</f>
        <v>Africa</v>
      </c>
      <c r="D254" t="str">
        <f>VLOOKUP(Table1[[#This Row],[pif_id]], Table7[#All],3,FALSE)</f>
        <v>UNEP</v>
      </c>
      <c r="E254" t="str">
        <f>VLOOKUP(Table1[[#This Row],[pif_id]], Table7[#All],4,FALSE)</f>
        <v>2018</v>
      </c>
      <c r="F254" t="e">
        <f>VLOOKUP(Table1[[#This Row],[pif_id]], Table7[#All],5,FALSE)</f>
        <v>#REF!</v>
      </c>
      <c r="G254">
        <v>62</v>
      </c>
      <c r="H254" t="s">
        <v>458</v>
      </c>
      <c r="M254">
        <f>IF(SUM(Table1[[#This Row],[c_ghg_inventory]:[c_support_needed_and_received]])=0,1,"")</f>
        <v>1</v>
      </c>
      <c r="N254" s="6">
        <v>918437</v>
      </c>
      <c r="O254" s="6">
        <v>238000</v>
      </c>
      <c r="P254" s="6">
        <f>N254/SUM(Table1[[#This Row],[c_ghg_inventory]:[c_undefined]])</f>
        <v>918437</v>
      </c>
      <c r="Q254" s="6">
        <f>O254/SUM(Table1[[#This Row],[c_ghg_inventory]:[c_undefined]])</f>
        <v>238000</v>
      </c>
      <c r="R254">
        <v>251</v>
      </c>
      <c r="S254" t="s">
        <v>460</v>
      </c>
      <c r="T254">
        <v>1</v>
      </c>
      <c r="X254" s="4" t="str">
        <f>IF(SUM(Table1[[#This Row],[o_ghg_inventory ]:[o_support_needed_and_received]])=0,1,"")</f>
        <v/>
      </c>
      <c r="Y254" s="34">
        <v>183687.4</v>
      </c>
      <c r="Z254" s="34">
        <v>47600</v>
      </c>
      <c r="AA254" s="5">
        <f>Table1[[#This Row],[o_gef_funding]]/SUM(Table1[[#This Row],[o_ghg_inventory ]:[o_undefined]])</f>
        <v>183687.4</v>
      </c>
      <c r="AB254" s="5">
        <f>Table1[[#This Row],[o_co_financing]]/SUM(Table1[[#This Row],[o_ghg_inventory ]:[o_undefined]])</f>
        <v>47600</v>
      </c>
      <c r="AC254" s="4" cm="1">
        <f t="array" ref="AC254">IF(Table1[[#This Row],[o_ghg_inventory ]]="",IF(AND(Table1[[#This Row],[o_undefined]:[o_undefined]]=1,Table1[[#This Row],[c_ghg_inventory]]=1),1,""),1)</f>
        <v>1</v>
      </c>
      <c r="AD254" s="4" t="str" cm="1">
        <f t="array" ref="AD254">IF(Table1[[#This Row],[o_mitigation ]]="",IF(AND(Table1[[#This Row],[o_undefined]:[o_undefined]]=1,Table1[[#This Row],[c_mitigation]]=1),1,""),1)</f>
        <v/>
      </c>
      <c r="AE254" s="4" t="str" cm="1">
        <f t="array" ref="AE254">IF(Table1[[#This Row],[o_climate_change_impacts_and_adaptation ]]="",IF(AND(Table1[[#This Row],[o_undefined]:[o_undefined]]=1,Table1[[#This Row],[c_climate_change_impacts_and_adaptation]]=1),1,""),1)</f>
        <v/>
      </c>
      <c r="AF254" s="4" t="str" cm="1">
        <f t="array" ref="AF254">IF(Table1[[#This Row],[o_support_needed_and_received]]="",IF(AND(Table1[[#This Row],[o_undefined]:[o_undefined]]=1,Table1[[#This Row],[c_support_needed_and_received]]=1),1,""),1)</f>
        <v/>
      </c>
      <c r="AG254" s="4" t="str">
        <f>IF(SUM(Table1[[#This Row],[com_ghg_inventory]:[com_support_needed_and_received]])=0,1,"")</f>
        <v/>
      </c>
      <c r="AH254" s="4" cm="1">
        <f t="array" ref="AH254">IF(Table1[[#This Row],[com_ghg_inventory]]="",0,IF(Table1[[#This Row],[com_undefined]:[com_undefined]]=1,0,Table1[[#This Row],[o_gef_funding]:[o_gef_funding]]/SUM(Table1[[#This Row],[com_ghg_inventory]:[com_support_needed_and_received]])))</f>
        <v>183687.4</v>
      </c>
      <c r="AI254" s="4" cm="1">
        <f t="array" ref="AI254">IF(Table1[[#This Row],[com_mitigation]]="",0,IF(Table1[[#This Row],[com_undefined]:[com_undefined]]=1,0,Table1[[#This Row],[o_gef_funding]:[o_gef_funding]]/SUM(Table1[[#This Row],[com_ghg_inventory]:[com_support_needed_and_received]])))</f>
        <v>0</v>
      </c>
      <c r="AJ254" s="4" cm="1">
        <f t="array" ref="AJ254">IF(Table1[[#This Row],[com_climate_change_impacts_and_adaptation]]="",0,IF(Table1[[#This Row],[com_undefined]:[com_undefined]]=1,0,Table1[[#This Row],[o_gef_funding]:[o_gef_funding]]/SUM(Table1[[#This Row],[com_ghg_inventory]:[com_support_needed_and_received]])))</f>
        <v>0</v>
      </c>
      <c r="AK254" s="4" cm="1">
        <f t="array" ref="AK254">IF(Table1[[#This Row],[com_support_needed_and_received]]="",0,IF(Table1[[#This Row],[com_undefined]:[com_undefined]]=1,0,Table1[[#This Row],[o_gef_funding]:[o_gef_funding]]/SUM(Table1[[#This Row],[com_ghg_inventory]:[com_support_needed_and_received]])))</f>
        <v>0</v>
      </c>
      <c r="AL254" s="4">
        <f>IF(Table1[[#This Row],[com_undefined]]=1,Table1[[#This Row],[o_gef_funding]],0)</f>
        <v>0</v>
      </c>
      <c r="AM254" s="4" cm="1">
        <f t="array" ref="AM254">IF(Table1[[#This Row],[com_ghg_inventory]]="",0,IF(Table1[[#This Row],[com_undefined]:[com_undefined]]=1,0,Table1[[#This Row],[o_co_financing]:[o_co_financing]]/SUM(Table1[[#This Row],[com_ghg_inventory]:[com_support_needed_and_received]])))</f>
        <v>47600</v>
      </c>
      <c r="AN254" s="4" cm="1">
        <f t="array" ref="AN254">IF(Table1[[#This Row],[com_mitigation]]="",0,IF(Table1[[#This Row],[com_undefined]:[com_undefined]]=1,0,Table1[[#This Row],[o_co_financing]:[o_co_financing]]/SUM(Table1[[#This Row],[com_ghg_inventory]:[com_support_needed_and_received]])))</f>
        <v>0</v>
      </c>
      <c r="AO254" s="4" cm="1">
        <f t="array" ref="AO254">IF(Table1[[#This Row],[com_climate_change_impacts_and_adaptation]]="",0,IF(Table1[[#This Row],[com_undefined]:[com_undefined]]=1,0,Table1[[#This Row],[o_co_financing]:[o_co_financing]]/SUM(Table1[[#This Row],[com_ghg_inventory]:[com_support_needed_and_received]])))</f>
        <v>0</v>
      </c>
      <c r="AP254" s="4" cm="1">
        <f t="array" ref="AP254">IF(Table1[[#This Row],[com_support_needed_and_received]]="",0,IF(Table1[[#This Row],[com_undefined]:[com_undefined]]=1,0,Table1[[#This Row],[o_co_financing]:[o_co_financing]]/SUM(Table1[[#This Row],[com_ghg_inventory]:[com_support_needed_and_received]])))</f>
        <v>0</v>
      </c>
      <c r="AQ254" s="4">
        <f>IF(Table1[[#This Row],[com_undefined]]=1,Table1[[#This Row],[o_co_financing]],0)</f>
        <v>0</v>
      </c>
      <c r="AR254" s="4" t="str">
        <f>IF(Table1[[#This Row],[o_gef_funding]]=SUM(Table1[[#This Row],[ghg_inventory_gef]:[undefined_gef]]),"Good", "Problem")</f>
        <v>Good</v>
      </c>
      <c r="AS254" s="4" t="str">
        <f>IF(Table1[[#This Row],[o_co_financing]]=SUM(Table1[[#This Row],[ghg_inventory_co_finance]:[undefined_co_finance]]),"Good", "Problem")</f>
        <v>Good</v>
      </c>
    </row>
    <row r="255" spans="1:45">
      <c r="A255" s="11">
        <v>28</v>
      </c>
      <c r="B255" t="s">
        <v>53</v>
      </c>
      <c r="C255" t="str">
        <f>VLOOKUP(Table1[[#This Row],[pif_id]], Table7[#All],2,FALSE)</f>
        <v>Africa</v>
      </c>
      <c r="D255" t="str">
        <f>VLOOKUP(Table1[[#This Row],[pif_id]], Table7[#All],3,FALSE)</f>
        <v>UNEP</v>
      </c>
      <c r="E255" t="str">
        <f>VLOOKUP(Table1[[#This Row],[pif_id]], Table7[#All],4,FALSE)</f>
        <v>2018</v>
      </c>
      <c r="F255" t="e">
        <f>VLOOKUP(Table1[[#This Row],[pif_id]], Table7[#All],5,FALSE)</f>
        <v>#REF!</v>
      </c>
      <c r="G255">
        <v>62</v>
      </c>
      <c r="H255" t="s">
        <v>458</v>
      </c>
      <c r="M255">
        <f>IF(SUM(Table1[[#This Row],[c_ghg_inventory]:[c_support_needed_and_received]])=0,1,"")</f>
        <v>1</v>
      </c>
      <c r="N255" s="6">
        <v>918437</v>
      </c>
      <c r="O255" s="6">
        <v>238000</v>
      </c>
      <c r="P255" s="6">
        <f>N255/SUM(Table1[[#This Row],[c_ghg_inventory]:[c_undefined]])</f>
        <v>918437</v>
      </c>
      <c r="Q255" s="6">
        <f>O255/SUM(Table1[[#This Row],[c_ghg_inventory]:[c_undefined]])</f>
        <v>238000</v>
      </c>
      <c r="R255">
        <v>252</v>
      </c>
      <c r="S255" t="s">
        <v>461</v>
      </c>
      <c r="X255" s="4">
        <f>IF(SUM(Table1[[#This Row],[o_ghg_inventory ]:[o_support_needed_and_received]])=0,1,"")</f>
        <v>1</v>
      </c>
      <c r="Y255" s="34">
        <v>183687.4</v>
      </c>
      <c r="Z255" s="34">
        <v>47600</v>
      </c>
      <c r="AA255" s="5">
        <f>Table1[[#This Row],[o_gef_funding]]/SUM(Table1[[#This Row],[o_ghg_inventory ]:[o_undefined]])</f>
        <v>183687.4</v>
      </c>
      <c r="AB255" s="5">
        <f>Table1[[#This Row],[o_co_financing]]/SUM(Table1[[#This Row],[o_ghg_inventory ]:[o_undefined]])</f>
        <v>47600</v>
      </c>
      <c r="AC255" s="4" t="str" cm="1">
        <f t="array" ref="AC255">IF(Table1[[#This Row],[o_ghg_inventory ]]="",IF(AND(Table1[[#This Row],[o_undefined]:[o_undefined]]=1,Table1[[#This Row],[c_ghg_inventory]]=1),1,""),1)</f>
        <v/>
      </c>
      <c r="AD255" s="4" t="str" cm="1">
        <f t="array" ref="AD255">IF(Table1[[#This Row],[o_mitigation ]]="",IF(AND(Table1[[#This Row],[o_undefined]:[o_undefined]]=1,Table1[[#This Row],[c_mitigation]]=1),1,""),1)</f>
        <v/>
      </c>
      <c r="AE255" s="4" t="str" cm="1">
        <f t="array" ref="AE255">IF(Table1[[#This Row],[o_climate_change_impacts_and_adaptation ]]="",IF(AND(Table1[[#This Row],[o_undefined]:[o_undefined]]=1,Table1[[#This Row],[c_climate_change_impacts_and_adaptation]]=1),1,""),1)</f>
        <v/>
      </c>
      <c r="AF255" s="4" t="str" cm="1">
        <f t="array" ref="AF255">IF(Table1[[#This Row],[o_support_needed_and_received]]="",IF(AND(Table1[[#This Row],[o_undefined]:[o_undefined]]=1,Table1[[#This Row],[c_support_needed_and_received]]=1),1,""),1)</f>
        <v/>
      </c>
      <c r="AG255" s="4">
        <f>IF(SUM(Table1[[#This Row],[com_ghg_inventory]:[com_support_needed_and_received]])=0,1,"")</f>
        <v>1</v>
      </c>
      <c r="AH255" s="4" cm="1">
        <f t="array" ref="AH255">IF(Table1[[#This Row],[com_ghg_inventory]]="",0,IF(Table1[[#This Row],[com_undefined]:[com_undefined]]=1,0,Table1[[#This Row],[o_gef_funding]:[o_gef_funding]]/SUM(Table1[[#This Row],[com_ghg_inventory]:[com_support_needed_and_received]])))</f>
        <v>0</v>
      </c>
      <c r="AI255" s="4" cm="1">
        <f t="array" ref="AI255">IF(Table1[[#This Row],[com_mitigation]]="",0,IF(Table1[[#This Row],[com_undefined]:[com_undefined]]=1,0,Table1[[#This Row],[o_gef_funding]:[o_gef_funding]]/SUM(Table1[[#This Row],[com_ghg_inventory]:[com_support_needed_and_received]])))</f>
        <v>0</v>
      </c>
      <c r="AJ255" s="4" cm="1">
        <f t="array" ref="AJ255">IF(Table1[[#This Row],[com_climate_change_impacts_and_adaptation]]="",0,IF(Table1[[#This Row],[com_undefined]:[com_undefined]]=1,0,Table1[[#This Row],[o_gef_funding]:[o_gef_funding]]/SUM(Table1[[#This Row],[com_ghg_inventory]:[com_support_needed_and_received]])))</f>
        <v>0</v>
      </c>
      <c r="AK255" s="4" cm="1">
        <f t="array" ref="AK255">IF(Table1[[#This Row],[com_support_needed_and_received]]="",0,IF(Table1[[#This Row],[com_undefined]:[com_undefined]]=1,0,Table1[[#This Row],[o_gef_funding]:[o_gef_funding]]/SUM(Table1[[#This Row],[com_ghg_inventory]:[com_support_needed_and_received]])))</f>
        <v>0</v>
      </c>
      <c r="AL255" s="4">
        <f>IF(Table1[[#This Row],[com_undefined]]=1,Table1[[#This Row],[o_gef_funding]],0)</f>
        <v>183687.4</v>
      </c>
      <c r="AM255" s="4" cm="1">
        <f t="array" ref="AM255">IF(Table1[[#This Row],[com_ghg_inventory]]="",0,IF(Table1[[#This Row],[com_undefined]:[com_undefined]]=1,0,Table1[[#This Row],[o_co_financing]:[o_co_financing]]/SUM(Table1[[#This Row],[com_ghg_inventory]:[com_support_needed_and_received]])))</f>
        <v>0</v>
      </c>
      <c r="AN255" s="4" cm="1">
        <f t="array" ref="AN255">IF(Table1[[#This Row],[com_mitigation]]="",0,IF(Table1[[#This Row],[com_undefined]:[com_undefined]]=1,0,Table1[[#This Row],[o_co_financing]:[o_co_financing]]/SUM(Table1[[#This Row],[com_ghg_inventory]:[com_support_needed_and_received]])))</f>
        <v>0</v>
      </c>
      <c r="AO255" s="4" cm="1">
        <f t="array" ref="AO255">IF(Table1[[#This Row],[com_climate_change_impacts_and_adaptation]]="",0,IF(Table1[[#This Row],[com_undefined]:[com_undefined]]=1,0,Table1[[#This Row],[o_co_financing]:[o_co_financing]]/SUM(Table1[[#This Row],[com_ghg_inventory]:[com_support_needed_and_received]])))</f>
        <v>0</v>
      </c>
      <c r="AP255" s="4" cm="1">
        <f t="array" ref="AP255">IF(Table1[[#This Row],[com_support_needed_and_received]]="",0,IF(Table1[[#This Row],[com_undefined]:[com_undefined]]=1,0,Table1[[#This Row],[o_co_financing]:[o_co_financing]]/SUM(Table1[[#This Row],[com_ghg_inventory]:[com_support_needed_and_received]])))</f>
        <v>0</v>
      </c>
      <c r="AQ255" s="4">
        <f>IF(Table1[[#This Row],[com_undefined]]=1,Table1[[#This Row],[o_co_financing]],0)</f>
        <v>47600</v>
      </c>
      <c r="AR255" s="4" t="str">
        <f>IF(Table1[[#This Row],[o_gef_funding]]=SUM(Table1[[#This Row],[ghg_inventory_gef]:[undefined_gef]]),"Good", "Problem")</f>
        <v>Good</v>
      </c>
      <c r="AS255" s="4" t="str">
        <f>IF(Table1[[#This Row],[o_co_financing]]=SUM(Table1[[#This Row],[ghg_inventory_co_finance]:[undefined_co_finance]]),"Good", "Problem")</f>
        <v>Good</v>
      </c>
    </row>
    <row r="256" spans="1:45">
      <c r="A256" s="11">
        <v>28</v>
      </c>
      <c r="B256" t="s">
        <v>53</v>
      </c>
      <c r="C256" t="str">
        <f>VLOOKUP(Table1[[#This Row],[pif_id]], Table7[#All],2,FALSE)</f>
        <v>Africa</v>
      </c>
      <c r="D256" t="str">
        <f>VLOOKUP(Table1[[#This Row],[pif_id]], Table7[#All],3,FALSE)</f>
        <v>UNEP</v>
      </c>
      <c r="E256" t="str">
        <f>VLOOKUP(Table1[[#This Row],[pif_id]], Table7[#All],4,FALSE)</f>
        <v>2018</v>
      </c>
      <c r="F256" t="e">
        <f>VLOOKUP(Table1[[#This Row],[pif_id]], Table7[#All],5,FALSE)</f>
        <v>#REF!</v>
      </c>
      <c r="G256">
        <v>62</v>
      </c>
      <c r="H256" t="s">
        <v>458</v>
      </c>
      <c r="M256">
        <f>IF(SUM(Table1[[#This Row],[c_ghg_inventory]:[c_support_needed_and_received]])=0,1,"")</f>
        <v>1</v>
      </c>
      <c r="N256" s="6">
        <v>918437</v>
      </c>
      <c r="O256" s="6">
        <v>238000</v>
      </c>
      <c r="P256" s="6">
        <f>N256/SUM(Table1[[#This Row],[c_ghg_inventory]:[c_undefined]])</f>
        <v>918437</v>
      </c>
      <c r="Q256" s="6">
        <f>O256/SUM(Table1[[#This Row],[c_ghg_inventory]:[c_undefined]])</f>
        <v>238000</v>
      </c>
      <c r="R256">
        <v>253</v>
      </c>
      <c r="S256" t="s">
        <v>462</v>
      </c>
      <c r="X256" s="4">
        <f>IF(SUM(Table1[[#This Row],[o_ghg_inventory ]:[o_support_needed_and_received]])=0,1,"")</f>
        <v>1</v>
      </c>
      <c r="Y256" s="10">
        <v>183687.4</v>
      </c>
      <c r="Z256" s="10">
        <v>47600</v>
      </c>
      <c r="AA256" s="5">
        <f>Table1[[#This Row],[o_gef_funding]]/SUM(Table1[[#This Row],[o_ghg_inventory ]:[o_undefined]])</f>
        <v>183687.4</v>
      </c>
      <c r="AB256" s="5">
        <f>Table1[[#This Row],[o_co_financing]]/SUM(Table1[[#This Row],[o_ghg_inventory ]:[o_undefined]])</f>
        <v>47600</v>
      </c>
      <c r="AC256" s="4" t="str" cm="1">
        <f t="array" ref="AC256">IF(Table1[[#This Row],[o_ghg_inventory ]]="",IF(AND(Table1[[#This Row],[o_undefined]:[o_undefined]]=1,Table1[[#This Row],[c_ghg_inventory]]=1),1,""),1)</f>
        <v/>
      </c>
      <c r="AD256" s="4" t="str" cm="1">
        <f t="array" ref="AD256">IF(Table1[[#This Row],[o_mitigation ]]="",IF(AND(Table1[[#This Row],[o_undefined]:[o_undefined]]=1,Table1[[#This Row],[c_mitigation]]=1),1,""),1)</f>
        <v/>
      </c>
      <c r="AE256" s="4" t="str" cm="1">
        <f t="array" ref="AE256">IF(Table1[[#This Row],[o_climate_change_impacts_and_adaptation ]]="",IF(AND(Table1[[#This Row],[o_undefined]:[o_undefined]]=1,Table1[[#This Row],[c_climate_change_impacts_and_adaptation]]=1),1,""),1)</f>
        <v/>
      </c>
      <c r="AF256" s="4" t="str" cm="1">
        <f t="array" ref="AF256">IF(Table1[[#This Row],[o_support_needed_and_received]]="",IF(AND(Table1[[#This Row],[o_undefined]:[o_undefined]]=1,Table1[[#This Row],[c_support_needed_and_received]]=1),1,""),1)</f>
        <v/>
      </c>
      <c r="AG256" s="4">
        <f>IF(SUM(Table1[[#This Row],[com_ghg_inventory]:[com_support_needed_and_received]])=0,1,"")</f>
        <v>1</v>
      </c>
      <c r="AH256" s="4" cm="1">
        <f t="array" ref="AH256">IF(Table1[[#This Row],[com_ghg_inventory]]="",0,IF(Table1[[#This Row],[com_undefined]:[com_undefined]]=1,0,Table1[[#This Row],[o_gef_funding]:[o_gef_funding]]/SUM(Table1[[#This Row],[com_ghg_inventory]:[com_support_needed_and_received]])))</f>
        <v>0</v>
      </c>
      <c r="AI256" s="4" cm="1">
        <f t="array" ref="AI256">IF(Table1[[#This Row],[com_mitigation]]="",0,IF(Table1[[#This Row],[com_undefined]:[com_undefined]]=1,0,Table1[[#This Row],[o_gef_funding]:[o_gef_funding]]/SUM(Table1[[#This Row],[com_ghg_inventory]:[com_support_needed_and_received]])))</f>
        <v>0</v>
      </c>
      <c r="AJ256" s="4" cm="1">
        <f t="array" ref="AJ256">IF(Table1[[#This Row],[com_climate_change_impacts_and_adaptation]]="",0,IF(Table1[[#This Row],[com_undefined]:[com_undefined]]=1,0,Table1[[#This Row],[o_gef_funding]:[o_gef_funding]]/SUM(Table1[[#This Row],[com_ghg_inventory]:[com_support_needed_and_received]])))</f>
        <v>0</v>
      </c>
      <c r="AK256" s="4" cm="1">
        <f t="array" ref="AK256">IF(Table1[[#This Row],[com_support_needed_and_received]]="",0,IF(Table1[[#This Row],[com_undefined]:[com_undefined]]=1,0,Table1[[#This Row],[o_gef_funding]:[o_gef_funding]]/SUM(Table1[[#This Row],[com_ghg_inventory]:[com_support_needed_and_received]])))</f>
        <v>0</v>
      </c>
      <c r="AL256" s="4">
        <f>IF(Table1[[#This Row],[com_undefined]]=1,Table1[[#This Row],[o_gef_funding]],0)</f>
        <v>183687.4</v>
      </c>
      <c r="AM256" s="4" cm="1">
        <f t="array" ref="AM256">IF(Table1[[#This Row],[com_ghg_inventory]]="",0,IF(Table1[[#This Row],[com_undefined]:[com_undefined]]=1,0,Table1[[#This Row],[o_co_financing]:[o_co_financing]]/SUM(Table1[[#This Row],[com_ghg_inventory]:[com_support_needed_and_received]])))</f>
        <v>0</v>
      </c>
      <c r="AN256" s="4" cm="1">
        <f t="array" ref="AN256">IF(Table1[[#This Row],[com_mitigation]]="",0,IF(Table1[[#This Row],[com_undefined]:[com_undefined]]=1,0,Table1[[#This Row],[o_co_financing]:[o_co_financing]]/SUM(Table1[[#This Row],[com_ghg_inventory]:[com_support_needed_and_received]])))</f>
        <v>0</v>
      </c>
      <c r="AO256" s="4" cm="1">
        <f t="array" ref="AO256">IF(Table1[[#This Row],[com_climate_change_impacts_and_adaptation]]="",0,IF(Table1[[#This Row],[com_undefined]:[com_undefined]]=1,0,Table1[[#This Row],[o_co_financing]:[o_co_financing]]/SUM(Table1[[#This Row],[com_ghg_inventory]:[com_support_needed_and_received]])))</f>
        <v>0</v>
      </c>
      <c r="AP256" s="4" cm="1">
        <f t="array" ref="AP256">IF(Table1[[#This Row],[com_support_needed_and_received]]="",0,IF(Table1[[#This Row],[com_undefined]:[com_undefined]]=1,0,Table1[[#This Row],[o_co_financing]:[o_co_financing]]/SUM(Table1[[#This Row],[com_ghg_inventory]:[com_support_needed_and_received]])))</f>
        <v>0</v>
      </c>
      <c r="AQ256" s="4">
        <f>IF(Table1[[#This Row],[com_undefined]]=1,Table1[[#This Row],[o_co_financing]],0)</f>
        <v>47600</v>
      </c>
      <c r="AR256" s="4" t="str">
        <f>IF(Table1[[#This Row],[o_gef_funding]]=SUM(Table1[[#This Row],[ghg_inventory_gef]:[undefined_gef]]),"Good", "Problem")</f>
        <v>Good</v>
      </c>
      <c r="AS256" s="4" t="str">
        <f>IF(Table1[[#This Row],[o_co_financing]]=SUM(Table1[[#This Row],[ghg_inventory_co_finance]:[undefined_co_finance]]),"Good", "Problem")</f>
        <v>Good</v>
      </c>
    </row>
    <row r="257" spans="1:45">
      <c r="A257" s="11">
        <v>28</v>
      </c>
      <c r="B257" t="s">
        <v>53</v>
      </c>
      <c r="C257" t="str">
        <f>VLOOKUP(Table1[[#This Row],[pif_id]], Table7[#All],2,FALSE)</f>
        <v>Africa</v>
      </c>
      <c r="D257" t="str">
        <f>VLOOKUP(Table1[[#This Row],[pif_id]], Table7[#All],3,FALSE)</f>
        <v>UNEP</v>
      </c>
      <c r="E257" t="str">
        <f>VLOOKUP(Table1[[#This Row],[pif_id]], Table7[#All],4,FALSE)</f>
        <v>2018</v>
      </c>
      <c r="F257" t="e">
        <f>VLOOKUP(Table1[[#This Row],[pif_id]], Table7[#All],5,FALSE)</f>
        <v>#REF!</v>
      </c>
      <c r="G257">
        <v>62</v>
      </c>
      <c r="H257" t="s">
        <v>458</v>
      </c>
      <c r="M257">
        <f>IF(SUM(Table1[[#This Row],[c_ghg_inventory]:[c_support_needed_and_received]])=0,1,"")</f>
        <v>1</v>
      </c>
      <c r="N257" s="6">
        <v>918437</v>
      </c>
      <c r="O257" s="6">
        <v>238000</v>
      </c>
      <c r="P257" s="6">
        <f>N257/SUM(Table1[[#This Row],[c_ghg_inventory]:[c_undefined]])</f>
        <v>918437</v>
      </c>
      <c r="Q257" s="6">
        <f>O257/SUM(Table1[[#This Row],[c_ghg_inventory]:[c_undefined]])</f>
        <v>238000</v>
      </c>
      <c r="R257">
        <v>254</v>
      </c>
      <c r="S257" t="s">
        <v>463</v>
      </c>
      <c r="X257" s="4">
        <f>IF(SUM(Table1[[#This Row],[o_ghg_inventory ]:[o_support_needed_and_received]])=0,1,"")</f>
        <v>1</v>
      </c>
      <c r="Y257" s="10">
        <v>183687.4</v>
      </c>
      <c r="Z257" s="10">
        <v>47600</v>
      </c>
      <c r="AA257" s="5">
        <f>Table1[[#This Row],[o_gef_funding]]/SUM(Table1[[#This Row],[o_ghg_inventory ]:[o_undefined]])</f>
        <v>183687.4</v>
      </c>
      <c r="AB257" s="5">
        <f>Table1[[#This Row],[o_co_financing]]/SUM(Table1[[#This Row],[o_ghg_inventory ]:[o_undefined]])</f>
        <v>47600</v>
      </c>
      <c r="AC257" s="4" t="str" cm="1">
        <f t="array" ref="AC257">IF(Table1[[#This Row],[o_ghg_inventory ]]="",IF(AND(Table1[[#This Row],[o_undefined]:[o_undefined]]=1,Table1[[#This Row],[c_ghg_inventory]]=1),1,""),1)</f>
        <v/>
      </c>
      <c r="AD257" s="4" t="str" cm="1">
        <f t="array" ref="AD257">IF(Table1[[#This Row],[o_mitigation ]]="",IF(AND(Table1[[#This Row],[o_undefined]:[o_undefined]]=1,Table1[[#This Row],[c_mitigation]]=1),1,""),1)</f>
        <v/>
      </c>
      <c r="AE257" s="4" t="str" cm="1">
        <f t="array" ref="AE257">IF(Table1[[#This Row],[o_climate_change_impacts_and_adaptation ]]="",IF(AND(Table1[[#This Row],[o_undefined]:[o_undefined]]=1,Table1[[#This Row],[c_climate_change_impacts_and_adaptation]]=1),1,""),1)</f>
        <v/>
      </c>
      <c r="AF257" s="4" t="str" cm="1">
        <f t="array" ref="AF257">IF(Table1[[#This Row],[o_support_needed_and_received]]="",IF(AND(Table1[[#This Row],[o_undefined]:[o_undefined]]=1,Table1[[#This Row],[c_support_needed_and_received]]=1),1,""),1)</f>
        <v/>
      </c>
      <c r="AG257" s="4">
        <f>IF(SUM(Table1[[#This Row],[com_ghg_inventory]:[com_support_needed_and_received]])=0,1,"")</f>
        <v>1</v>
      </c>
      <c r="AH257" s="4" cm="1">
        <f t="array" ref="AH257">IF(Table1[[#This Row],[com_ghg_inventory]]="",0,IF(Table1[[#This Row],[com_undefined]:[com_undefined]]=1,0,Table1[[#This Row],[o_gef_funding]:[o_gef_funding]]/SUM(Table1[[#This Row],[com_ghg_inventory]:[com_support_needed_and_received]])))</f>
        <v>0</v>
      </c>
      <c r="AI257" s="4" cm="1">
        <f t="array" ref="AI257">IF(Table1[[#This Row],[com_mitigation]]="",0,IF(Table1[[#This Row],[com_undefined]:[com_undefined]]=1,0,Table1[[#This Row],[o_gef_funding]:[o_gef_funding]]/SUM(Table1[[#This Row],[com_ghg_inventory]:[com_support_needed_and_received]])))</f>
        <v>0</v>
      </c>
      <c r="AJ257" s="4" cm="1">
        <f t="array" ref="AJ257">IF(Table1[[#This Row],[com_climate_change_impacts_and_adaptation]]="",0,IF(Table1[[#This Row],[com_undefined]:[com_undefined]]=1,0,Table1[[#This Row],[o_gef_funding]:[o_gef_funding]]/SUM(Table1[[#This Row],[com_ghg_inventory]:[com_support_needed_and_received]])))</f>
        <v>0</v>
      </c>
      <c r="AK257" s="4" cm="1">
        <f t="array" ref="AK257">IF(Table1[[#This Row],[com_support_needed_and_received]]="",0,IF(Table1[[#This Row],[com_undefined]:[com_undefined]]=1,0,Table1[[#This Row],[o_gef_funding]:[o_gef_funding]]/SUM(Table1[[#This Row],[com_ghg_inventory]:[com_support_needed_and_received]])))</f>
        <v>0</v>
      </c>
      <c r="AL257" s="4">
        <f>IF(Table1[[#This Row],[com_undefined]]=1,Table1[[#This Row],[o_gef_funding]],0)</f>
        <v>183687.4</v>
      </c>
      <c r="AM257" s="4" cm="1">
        <f t="array" ref="AM257">IF(Table1[[#This Row],[com_ghg_inventory]]="",0,IF(Table1[[#This Row],[com_undefined]:[com_undefined]]=1,0,Table1[[#This Row],[o_co_financing]:[o_co_financing]]/SUM(Table1[[#This Row],[com_ghg_inventory]:[com_support_needed_and_received]])))</f>
        <v>0</v>
      </c>
      <c r="AN257" s="4" cm="1">
        <f t="array" ref="AN257">IF(Table1[[#This Row],[com_mitigation]]="",0,IF(Table1[[#This Row],[com_undefined]:[com_undefined]]=1,0,Table1[[#This Row],[o_co_financing]:[o_co_financing]]/SUM(Table1[[#This Row],[com_ghg_inventory]:[com_support_needed_and_received]])))</f>
        <v>0</v>
      </c>
      <c r="AO257" s="4" cm="1">
        <f t="array" ref="AO257">IF(Table1[[#This Row],[com_climate_change_impacts_and_adaptation]]="",0,IF(Table1[[#This Row],[com_undefined]:[com_undefined]]=1,0,Table1[[#This Row],[o_co_financing]:[o_co_financing]]/SUM(Table1[[#This Row],[com_ghg_inventory]:[com_support_needed_and_received]])))</f>
        <v>0</v>
      </c>
      <c r="AP257" s="4" cm="1">
        <f t="array" ref="AP257">IF(Table1[[#This Row],[com_support_needed_and_received]]="",0,IF(Table1[[#This Row],[com_undefined]:[com_undefined]]=1,0,Table1[[#This Row],[o_co_financing]:[o_co_financing]]/SUM(Table1[[#This Row],[com_ghg_inventory]:[com_support_needed_and_received]])))</f>
        <v>0</v>
      </c>
      <c r="AQ257" s="4">
        <f>IF(Table1[[#This Row],[com_undefined]]=1,Table1[[#This Row],[o_co_financing]],0)</f>
        <v>47600</v>
      </c>
      <c r="AR257" s="4" t="str">
        <f>IF(Table1[[#This Row],[o_gef_funding]]=SUM(Table1[[#This Row],[ghg_inventory_gef]:[undefined_gef]]),"Good", "Problem")</f>
        <v>Good</v>
      </c>
      <c r="AS257" s="4" t="str">
        <f>IF(Table1[[#This Row],[o_co_financing]]=SUM(Table1[[#This Row],[ghg_inventory_co_finance]:[undefined_co_finance]]),"Good", "Problem")</f>
        <v>Good</v>
      </c>
    </row>
    <row r="258" spans="1:45">
      <c r="A258" s="11">
        <v>29</v>
      </c>
      <c r="B258" t="s">
        <v>54</v>
      </c>
      <c r="C258" t="str">
        <f>VLOOKUP(Table1[[#This Row],[pif_id]], Table7[#All],2,FALSE)</f>
        <v>Asia</v>
      </c>
      <c r="D258" t="str">
        <f>VLOOKUP(Table1[[#This Row],[pif_id]], Table7[#All],3,FALSE)</f>
        <v>UNEP</v>
      </c>
      <c r="E258" t="str">
        <f>VLOOKUP(Table1[[#This Row],[pif_id]], Table7[#All],4,FALSE)</f>
        <v>2020</v>
      </c>
      <c r="F258" t="e">
        <f>VLOOKUP(Table1[[#This Row],[pif_id]], Table7[#All],5,FALSE)</f>
        <v>#REF!</v>
      </c>
      <c r="G258">
        <v>63</v>
      </c>
      <c r="H258" t="s">
        <v>464</v>
      </c>
      <c r="M258">
        <f>IF(SUM(Table1[[#This Row],[c_ghg_inventory]:[c_support_needed_and_received]])=0,1,"")</f>
        <v>1</v>
      </c>
      <c r="N258" s="6">
        <v>350000</v>
      </c>
      <c r="O258" s="6">
        <v>30000</v>
      </c>
      <c r="P258" s="6">
        <f>N258/SUM(Table1[[#This Row],[c_ghg_inventory]:[c_undefined]])</f>
        <v>350000</v>
      </c>
      <c r="Q258" s="6">
        <f>O258/SUM(Table1[[#This Row],[c_ghg_inventory]:[c_undefined]])</f>
        <v>30000</v>
      </c>
      <c r="R258">
        <v>255</v>
      </c>
      <c r="S258" t="s">
        <v>465</v>
      </c>
      <c r="T258">
        <v>1</v>
      </c>
      <c r="U258">
        <v>1</v>
      </c>
      <c r="X258" s="4" t="str">
        <f>IF(SUM(Table1[[#This Row],[o_ghg_inventory ]:[o_support_needed_and_received]])=0,1,"")</f>
        <v/>
      </c>
      <c r="Y258" s="10">
        <v>116666.66666666667</v>
      </c>
      <c r="Z258" s="10">
        <v>10000</v>
      </c>
      <c r="AA258" s="5">
        <f>Table1[[#This Row],[o_gef_funding]]/SUM(Table1[[#This Row],[o_ghg_inventory ]:[o_undefined]])</f>
        <v>58333.333333333336</v>
      </c>
      <c r="AB258" s="5">
        <f>Table1[[#This Row],[o_co_financing]]/SUM(Table1[[#This Row],[o_ghg_inventory ]:[o_undefined]])</f>
        <v>5000</v>
      </c>
      <c r="AC258" s="4" cm="1">
        <f t="array" ref="AC258">IF(Table1[[#This Row],[o_ghg_inventory ]]="",IF(AND(Table1[[#This Row],[o_undefined]:[o_undefined]]=1,Table1[[#This Row],[c_ghg_inventory]]=1),1,""),1)</f>
        <v>1</v>
      </c>
      <c r="AD258" s="4" cm="1">
        <f t="array" ref="AD258">IF(Table1[[#This Row],[o_mitigation ]]="",IF(AND(Table1[[#This Row],[o_undefined]:[o_undefined]]=1,Table1[[#This Row],[c_mitigation]]=1),1,""),1)</f>
        <v>1</v>
      </c>
      <c r="AE258" s="4" t="str" cm="1">
        <f t="array" ref="AE258">IF(Table1[[#This Row],[o_climate_change_impacts_and_adaptation ]]="",IF(AND(Table1[[#This Row],[o_undefined]:[o_undefined]]=1,Table1[[#This Row],[c_climate_change_impacts_and_adaptation]]=1),1,""),1)</f>
        <v/>
      </c>
      <c r="AF258" s="4" t="str" cm="1">
        <f t="array" ref="AF258">IF(Table1[[#This Row],[o_support_needed_and_received]]="",IF(AND(Table1[[#This Row],[o_undefined]:[o_undefined]]=1,Table1[[#This Row],[c_support_needed_and_received]]=1),1,""),1)</f>
        <v/>
      </c>
      <c r="AG258" s="4" t="str">
        <f>IF(SUM(Table1[[#This Row],[com_ghg_inventory]:[com_support_needed_and_received]])=0,1,"")</f>
        <v/>
      </c>
      <c r="AH258" s="4" cm="1">
        <f t="array" ref="AH258">IF(Table1[[#This Row],[com_ghg_inventory]]="",0,IF(Table1[[#This Row],[com_undefined]:[com_undefined]]=1,0,Table1[[#This Row],[o_gef_funding]:[o_gef_funding]]/SUM(Table1[[#This Row],[com_ghg_inventory]:[com_support_needed_and_received]])))</f>
        <v>58333.333333333336</v>
      </c>
      <c r="AI258" s="4" cm="1">
        <f t="array" ref="AI258">IF(Table1[[#This Row],[com_mitigation]]="",0,IF(Table1[[#This Row],[com_undefined]:[com_undefined]]=1,0,Table1[[#This Row],[o_gef_funding]:[o_gef_funding]]/SUM(Table1[[#This Row],[com_ghg_inventory]:[com_support_needed_and_received]])))</f>
        <v>58333.333333333336</v>
      </c>
      <c r="AJ258" s="4" cm="1">
        <f t="array" ref="AJ258">IF(Table1[[#This Row],[com_climate_change_impacts_and_adaptation]]="",0,IF(Table1[[#This Row],[com_undefined]:[com_undefined]]=1,0,Table1[[#This Row],[o_gef_funding]:[o_gef_funding]]/SUM(Table1[[#This Row],[com_ghg_inventory]:[com_support_needed_and_received]])))</f>
        <v>0</v>
      </c>
      <c r="AK258" s="4" cm="1">
        <f t="array" ref="AK258">IF(Table1[[#This Row],[com_support_needed_and_received]]="",0,IF(Table1[[#This Row],[com_undefined]:[com_undefined]]=1,0,Table1[[#This Row],[o_gef_funding]:[o_gef_funding]]/SUM(Table1[[#This Row],[com_ghg_inventory]:[com_support_needed_and_received]])))</f>
        <v>0</v>
      </c>
      <c r="AL258" s="4">
        <f>IF(Table1[[#This Row],[com_undefined]]=1,Table1[[#This Row],[o_gef_funding]],0)</f>
        <v>0</v>
      </c>
      <c r="AM258" s="4" cm="1">
        <f t="array" ref="AM258">IF(Table1[[#This Row],[com_ghg_inventory]]="",0,IF(Table1[[#This Row],[com_undefined]:[com_undefined]]=1,0,Table1[[#This Row],[o_co_financing]:[o_co_financing]]/SUM(Table1[[#This Row],[com_ghg_inventory]:[com_support_needed_and_received]])))</f>
        <v>5000</v>
      </c>
      <c r="AN258" s="4" cm="1">
        <f t="array" ref="AN258">IF(Table1[[#This Row],[com_mitigation]]="",0,IF(Table1[[#This Row],[com_undefined]:[com_undefined]]=1,0,Table1[[#This Row],[o_co_financing]:[o_co_financing]]/SUM(Table1[[#This Row],[com_ghg_inventory]:[com_support_needed_and_received]])))</f>
        <v>5000</v>
      </c>
      <c r="AO258" s="4" cm="1">
        <f t="array" ref="AO258">IF(Table1[[#This Row],[com_climate_change_impacts_and_adaptation]]="",0,IF(Table1[[#This Row],[com_undefined]:[com_undefined]]=1,0,Table1[[#This Row],[o_co_financing]:[o_co_financing]]/SUM(Table1[[#This Row],[com_ghg_inventory]:[com_support_needed_and_received]])))</f>
        <v>0</v>
      </c>
      <c r="AP258" s="4" cm="1">
        <f t="array" ref="AP258">IF(Table1[[#This Row],[com_support_needed_and_received]]="",0,IF(Table1[[#This Row],[com_undefined]:[com_undefined]]=1,0,Table1[[#This Row],[o_co_financing]:[o_co_financing]]/SUM(Table1[[#This Row],[com_ghg_inventory]:[com_support_needed_and_received]])))</f>
        <v>0</v>
      </c>
      <c r="AQ258" s="4">
        <f>IF(Table1[[#This Row],[com_undefined]]=1,Table1[[#This Row],[o_co_financing]],0)</f>
        <v>0</v>
      </c>
      <c r="AR258" s="4" t="str">
        <f>IF(Table1[[#This Row],[o_gef_funding]]=SUM(Table1[[#This Row],[ghg_inventory_gef]:[undefined_gef]]),"Good", "Problem")</f>
        <v>Good</v>
      </c>
      <c r="AS258" s="4" t="str">
        <f>IF(Table1[[#This Row],[o_co_financing]]=SUM(Table1[[#This Row],[ghg_inventory_co_finance]:[undefined_co_finance]]),"Good", "Problem")</f>
        <v>Good</v>
      </c>
    </row>
    <row r="259" spans="1:45">
      <c r="A259" s="11">
        <v>29</v>
      </c>
      <c r="B259" t="s">
        <v>54</v>
      </c>
      <c r="C259" t="str">
        <f>VLOOKUP(Table1[[#This Row],[pif_id]], Table7[#All],2,FALSE)</f>
        <v>Asia</v>
      </c>
      <c r="D259" t="str">
        <f>VLOOKUP(Table1[[#This Row],[pif_id]], Table7[#All],3,FALSE)</f>
        <v>UNEP</v>
      </c>
      <c r="E259" t="str">
        <f>VLOOKUP(Table1[[#This Row],[pif_id]], Table7[#All],4,FALSE)</f>
        <v>2020</v>
      </c>
      <c r="F259" t="e">
        <f>VLOOKUP(Table1[[#This Row],[pif_id]], Table7[#All],5,FALSE)</f>
        <v>#REF!</v>
      </c>
      <c r="G259">
        <v>63</v>
      </c>
      <c r="H259" t="s">
        <v>464</v>
      </c>
      <c r="M259">
        <f>IF(SUM(Table1[[#This Row],[c_ghg_inventory]:[c_support_needed_and_received]])=0,1,"")</f>
        <v>1</v>
      </c>
      <c r="N259" s="6">
        <v>350000</v>
      </c>
      <c r="O259" s="6">
        <v>30000</v>
      </c>
      <c r="P259" s="6">
        <f>N259/SUM(Table1[[#This Row],[c_ghg_inventory]:[c_undefined]])</f>
        <v>350000</v>
      </c>
      <c r="Q259" s="6">
        <f>O259/SUM(Table1[[#This Row],[c_ghg_inventory]:[c_undefined]])</f>
        <v>30000</v>
      </c>
      <c r="R259">
        <v>256</v>
      </c>
      <c r="S259" t="s">
        <v>466</v>
      </c>
      <c r="T259">
        <v>1</v>
      </c>
      <c r="U259">
        <v>1</v>
      </c>
      <c r="X259" s="4" t="str">
        <f>IF(SUM(Table1[[#This Row],[o_ghg_inventory ]:[o_support_needed_and_received]])=0,1,"")</f>
        <v/>
      </c>
      <c r="Y259" s="10">
        <v>116666.66666666667</v>
      </c>
      <c r="Z259" s="10">
        <v>10000</v>
      </c>
      <c r="AA259" s="5">
        <f>Table1[[#This Row],[o_gef_funding]]/SUM(Table1[[#This Row],[o_ghg_inventory ]:[o_undefined]])</f>
        <v>58333.333333333336</v>
      </c>
      <c r="AB259" s="5">
        <f>Table1[[#This Row],[o_co_financing]]/SUM(Table1[[#This Row],[o_ghg_inventory ]:[o_undefined]])</f>
        <v>5000</v>
      </c>
      <c r="AC259" s="4" cm="1">
        <f t="array" ref="AC259">IF(Table1[[#This Row],[o_ghg_inventory ]]="",IF(AND(Table1[[#This Row],[o_undefined]:[o_undefined]]=1,Table1[[#This Row],[c_ghg_inventory]]=1),1,""),1)</f>
        <v>1</v>
      </c>
      <c r="AD259" s="4" cm="1">
        <f t="array" ref="AD259">IF(Table1[[#This Row],[o_mitigation ]]="",IF(AND(Table1[[#This Row],[o_undefined]:[o_undefined]]=1,Table1[[#This Row],[c_mitigation]]=1),1,""),1)</f>
        <v>1</v>
      </c>
      <c r="AE259" s="4" t="str" cm="1">
        <f t="array" ref="AE259">IF(Table1[[#This Row],[o_climate_change_impacts_and_adaptation ]]="",IF(AND(Table1[[#This Row],[o_undefined]:[o_undefined]]=1,Table1[[#This Row],[c_climate_change_impacts_and_adaptation]]=1),1,""),1)</f>
        <v/>
      </c>
      <c r="AF259" s="4" t="str" cm="1">
        <f t="array" ref="AF259">IF(Table1[[#This Row],[o_support_needed_and_received]]="",IF(AND(Table1[[#This Row],[o_undefined]:[o_undefined]]=1,Table1[[#This Row],[c_support_needed_and_received]]=1),1,""),1)</f>
        <v/>
      </c>
      <c r="AG259" s="4" t="str">
        <f>IF(SUM(Table1[[#This Row],[com_ghg_inventory]:[com_support_needed_and_received]])=0,1,"")</f>
        <v/>
      </c>
      <c r="AH259" s="4" cm="1">
        <f t="array" ref="AH259">IF(Table1[[#This Row],[com_ghg_inventory]]="",0,IF(Table1[[#This Row],[com_undefined]:[com_undefined]]=1,0,Table1[[#This Row],[o_gef_funding]:[o_gef_funding]]/SUM(Table1[[#This Row],[com_ghg_inventory]:[com_support_needed_and_received]])))</f>
        <v>58333.333333333336</v>
      </c>
      <c r="AI259" s="4" cm="1">
        <f t="array" ref="AI259">IF(Table1[[#This Row],[com_mitigation]]="",0,IF(Table1[[#This Row],[com_undefined]:[com_undefined]]=1,0,Table1[[#This Row],[o_gef_funding]:[o_gef_funding]]/SUM(Table1[[#This Row],[com_ghg_inventory]:[com_support_needed_and_received]])))</f>
        <v>58333.333333333336</v>
      </c>
      <c r="AJ259" s="4" cm="1">
        <f t="array" ref="AJ259">IF(Table1[[#This Row],[com_climate_change_impacts_and_adaptation]]="",0,IF(Table1[[#This Row],[com_undefined]:[com_undefined]]=1,0,Table1[[#This Row],[o_gef_funding]:[o_gef_funding]]/SUM(Table1[[#This Row],[com_ghg_inventory]:[com_support_needed_and_received]])))</f>
        <v>0</v>
      </c>
      <c r="AK259" s="4" cm="1">
        <f t="array" ref="AK259">IF(Table1[[#This Row],[com_support_needed_and_received]]="",0,IF(Table1[[#This Row],[com_undefined]:[com_undefined]]=1,0,Table1[[#This Row],[o_gef_funding]:[o_gef_funding]]/SUM(Table1[[#This Row],[com_ghg_inventory]:[com_support_needed_and_received]])))</f>
        <v>0</v>
      </c>
      <c r="AL259" s="4">
        <f>IF(Table1[[#This Row],[com_undefined]]=1,Table1[[#This Row],[o_gef_funding]],0)</f>
        <v>0</v>
      </c>
      <c r="AM259" s="4" cm="1">
        <f t="array" ref="AM259">IF(Table1[[#This Row],[com_ghg_inventory]]="",0,IF(Table1[[#This Row],[com_undefined]:[com_undefined]]=1,0,Table1[[#This Row],[o_co_financing]:[o_co_financing]]/SUM(Table1[[#This Row],[com_ghg_inventory]:[com_support_needed_and_received]])))</f>
        <v>5000</v>
      </c>
      <c r="AN259" s="4" cm="1">
        <f t="array" ref="AN259">IF(Table1[[#This Row],[com_mitigation]]="",0,IF(Table1[[#This Row],[com_undefined]:[com_undefined]]=1,0,Table1[[#This Row],[o_co_financing]:[o_co_financing]]/SUM(Table1[[#This Row],[com_ghg_inventory]:[com_support_needed_and_received]])))</f>
        <v>5000</v>
      </c>
      <c r="AO259" s="4" cm="1">
        <f t="array" ref="AO259">IF(Table1[[#This Row],[com_climate_change_impacts_and_adaptation]]="",0,IF(Table1[[#This Row],[com_undefined]:[com_undefined]]=1,0,Table1[[#This Row],[o_co_financing]:[o_co_financing]]/SUM(Table1[[#This Row],[com_ghg_inventory]:[com_support_needed_and_received]])))</f>
        <v>0</v>
      </c>
      <c r="AP259" s="4" cm="1">
        <f t="array" ref="AP259">IF(Table1[[#This Row],[com_support_needed_and_received]]="",0,IF(Table1[[#This Row],[com_undefined]:[com_undefined]]=1,0,Table1[[#This Row],[o_co_financing]:[o_co_financing]]/SUM(Table1[[#This Row],[com_ghg_inventory]:[com_support_needed_and_received]])))</f>
        <v>0</v>
      </c>
      <c r="AQ259" s="4">
        <f>IF(Table1[[#This Row],[com_undefined]]=1,Table1[[#This Row],[o_co_financing]],0)</f>
        <v>0</v>
      </c>
      <c r="AR259" s="4" t="str">
        <f>IF(Table1[[#This Row],[o_gef_funding]]=SUM(Table1[[#This Row],[ghg_inventory_gef]:[undefined_gef]]),"Good", "Problem")</f>
        <v>Good</v>
      </c>
      <c r="AS259" s="4" t="str">
        <f>IF(Table1[[#This Row],[o_co_financing]]=SUM(Table1[[#This Row],[ghg_inventory_co_finance]:[undefined_co_finance]]),"Good", "Problem")</f>
        <v>Good</v>
      </c>
    </row>
    <row r="260" spans="1:45">
      <c r="A260" s="11">
        <v>29</v>
      </c>
      <c r="B260" t="s">
        <v>54</v>
      </c>
      <c r="C260" t="str">
        <f>VLOOKUP(Table1[[#This Row],[pif_id]], Table7[#All],2,FALSE)</f>
        <v>Asia</v>
      </c>
      <c r="D260" t="str">
        <f>VLOOKUP(Table1[[#This Row],[pif_id]], Table7[#All],3,FALSE)</f>
        <v>UNEP</v>
      </c>
      <c r="E260" t="str">
        <f>VLOOKUP(Table1[[#This Row],[pif_id]], Table7[#All],4,FALSE)</f>
        <v>2020</v>
      </c>
      <c r="F260" t="e">
        <f>VLOOKUP(Table1[[#This Row],[pif_id]], Table7[#All],5,FALSE)</f>
        <v>#REF!</v>
      </c>
      <c r="G260">
        <v>63</v>
      </c>
      <c r="H260" t="s">
        <v>464</v>
      </c>
      <c r="M260">
        <f>IF(SUM(Table1[[#This Row],[c_ghg_inventory]:[c_support_needed_and_received]])=0,1,"")</f>
        <v>1</v>
      </c>
      <c r="N260" s="6">
        <v>350000</v>
      </c>
      <c r="O260" s="6">
        <v>30000</v>
      </c>
      <c r="P260" s="6">
        <f>N260/SUM(Table1[[#This Row],[c_ghg_inventory]:[c_undefined]])</f>
        <v>350000</v>
      </c>
      <c r="Q260" s="6">
        <f>O260/SUM(Table1[[#This Row],[c_ghg_inventory]:[c_undefined]])</f>
        <v>30000</v>
      </c>
      <c r="R260">
        <v>257</v>
      </c>
      <c r="S260" t="s">
        <v>467</v>
      </c>
      <c r="X260" s="4">
        <f>IF(SUM(Table1[[#This Row],[o_ghg_inventory ]:[o_support_needed_and_received]])=0,1,"")</f>
        <v>1</v>
      </c>
      <c r="Y260" s="10">
        <v>116666.66666666667</v>
      </c>
      <c r="Z260" s="10">
        <v>10000</v>
      </c>
      <c r="AA260" s="5">
        <f>Table1[[#This Row],[o_gef_funding]]/SUM(Table1[[#This Row],[o_ghg_inventory ]:[o_undefined]])</f>
        <v>116666.66666666667</v>
      </c>
      <c r="AB260" s="5">
        <f>Table1[[#This Row],[o_co_financing]]/SUM(Table1[[#This Row],[o_ghg_inventory ]:[o_undefined]])</f>
        <v>10000</v>
      </c>
      <c r="AC260" s="4" t="str" cm="1">
        <f t="array" ref="AC260">IF(Table1[[#This Row],[o_ghg_inventory ]]="",IF(AND(Table1[[#This Row],[o_undefined]:[o_undefined]]=1,Table1[[#This Row],[c_ghg_inventory]]=1),1,""),1)</f>
        <v/>
      </c>
      <c r="AD260" s="4" t="str" cm="1">
        <f t="array" ref="AD260">IF(Table1[[#This Row],[o_mitigation ]]="",IF(AND(Table1[[#This Row],[o_undefined]:[o_undefined]]=1,Table1[[#This Row],[c_mitigation]]=1),1,""),1)</f>
        <v/>
      </c>
      <c r="AE260" s="4" t="str" cm="1">
        <f t="array" ref="AE260">IF(Table1[[#This Row],[o_climate_change_impacts_and_adaptation ]]="",IF(AND(Table1[[#This Row],[o_undefined]:[o_undefined]]=1,Table1[[#This Row],[c_climate_change_impacts_and_adaptation]]=1),1,""),1)</f>
        <v/>
      </c>
      <c r="AF260" s="4" t="str" cm="1">
        <f t="array" ref="AF260">IF(Table1[[#This Row],[o_support_needed_and_received]]="",IF(AND(Table1[[#This Row],[o_undefined]:[o_undefined]]=1,Table1[[#This Row],[c_support_needed_and_received]]=1),1,""),1)</f>
        <v/>
      </c>
      <c r="AG260" s="4">
        <f>IF(SUM(Table1[[#This Row],[com_ghg_inventory]:[com_support_needed_and_received]])=0,1,"")</f>
        <v>1</v>
      </c>
      <c r="AH260" s="4" cm="1">
        <f t="array" ref="AH260">IF(Table1[[#This Row],[com_ghg_inventory]]="",0,IF(Table1[[#This Row],[com_undefined]:[com_undefined]]=1,0,Table1[[#This Row],[o_gef_funding]:[o_gef_funding]]/SUM(Table1[[#This Row],[com_ghg_inventory]:[com_support_needed_and_received]])))</f>
        <v>0</v>
      </c>
      <c r="AI260" s="4" cm="1">
        <f t="array" ref="AI260">IF(Table1[[#This Row],[com_mitigation]]="",0,IF(Table1[[#This Row],[com_undefined]:[com_undefined]]=1,0,Table1[[#This Row],[o_gef_funding]:[o_gef_funding]]/SUM(Table1[[#This Row],[com_ghg_inventory]:[com_support_needed_and_received]])))</f>
        <v>0</v>
      </c>
      <c r="AJ260" s="4" cm="1">
        <f t="array" ref="AJ260">IF(Table1[[#This Row],[com_climate_change_impacts_and_adaptation]]="",0,IF(Table1[[#This Row],[com_undefined]:[com_undefined]]=1,0,Table1[[#This Row],[o_gef_funding]:[o_gef_funding]]/SUM(Table1[[#This Row],[com_ghg_inventory]:[com_support_needed_and_received]])))</f>
        <v>0</v>
      </c>
      <c r="AK260" s="4" cm="1">
        <f t="array" ref="AK260">IF(Table1[[#This Row],[com_support_needed_and_received]]="",0,IF(Table1[[#This Row],[com_undefined]:[com_undefined]]=1,0,Table1[[#This Row],[o_gef_funding]:[o_gef_funding]]/SUM(Table1[[#This Row],[com_ghg_inventory]:[com_support_needed_and_received]])))</f>
        <v>0</v>
      </c>
      <c r="AL260" s="4">
        <f>IF(Table1[[#This Row],[com_undefined]]=1,Table1[[#This Row],[o_gef_funding]],0)</f>
        <v>116666.66666666667</v>
      </c>
      <c r="AM260" s="4" cm="1">
        <f t="array" ref="AM260">IF(Table1[[#This Row],[com_ghg_inventory]]="",0,IF(Table1[[#This Row],[com_undefined]:[com_undefined]]=1,0,Table1[[#This Row],[o_co_financing]:[o_co_financing]]/SUM(Table1[[#This Row],[com_ghg_inventory]:[com_support_needed_and_received]])))</f>
        <v>0</v>
      </c>
      <c r="AN260" s="4" cm="1">
        <f t="array" ref="AN260">IF(Table1[[#This Row],[com_mitigation]]="",0,IF(Table1[[#This Row],[com_undefined]:[com_undefined]]=1,0,Table1[[#This Row],[o_co_financing]:[o_co_financing]]/SUM(Table1[[#This Row],[com_ghg_inventory]:[com_support_needed_and_received]])))</f>
        <v>0</v>
      </c>
      <c r="AO260" s="4" cm="1">
        <f t="array" ref="AO260">IF(Table1[[#This Row],[com_climate_change_impacts_and_adaptation]]="",0,IF(Table1[[#This Row],[com_undefined]:[com_undefined]]=1,0,Table1[[#This Row],[o_co_financing]:[o_co_financing]]/SUM(Table1[[#This Row],[com_ghg_inventory]:[com_support_needed_and_received]])))</f>
        <v>0</v>
      </c>
      <c r="AP260" s="4" cm="1">
        <f t="array" ref="AP260">IF(Table1[[#This Row],[com_support_needed_and_received]]="",0,IF(Table1[[#This Row],[com_undefined]:[com_undefined]]=1,0,Table1[[#This Row],[o_co_financing]:[o_co_financing]]/SUM(Table1[[#This Row],[com_ghg_inventory]:[com_support_needed_and_received]])))</f>
        <v>0</v>
      </c>
      <c r="AQ260" s="4">
        <f>IF(Table1[[#This Row],[com_undefined]]=1,Table1[[#This Row],[o_co_financing]],0)</f>
        <v>10000</v>
      </c>
      <c r="AR260" s="4" t="str">
        <f>IF(Table1[[#This Row],[o_gef_funding]]=SUM(Table1[[#This Row],[ghg_inventory_gef]:[undefined_gef]]),"Good", "Problem")</f>
        <v>Good</v>
      </c>
      <c r="AS260" s="4" t="str">
        <f>IF(Table1[[#This Row],[o_co_financing]]=SUM(Table1[[#This Row],[ghg_inventory_co_finance]:[undefined_co_finance]]),"Good", "Problem")</f>
        <v>Good</v>
      </c>
    </row>
    <row r="261" spans="1:45">
      <c r="A261" s="11">
        <v>29</v>
      </c>
      <c r="B261" t="s">
        <v>54</v>
      </c>
      <c r="C261" t="str">
        <f>VLOOKUP(Table1[[#This Row],[pif_id]], Table7[#All],2,FALSE)</f>
        <v>Asia</v>
      </c>
      <c r="D261" t="str">
        <f>VLOOKUP(Table1[[#This Row],[pif_id]], Table7[#All],3,FALSE)</f>
        <v>UNEP</v>
      </c>
      <c r="E261" t="str">
        <f>VLOOKUP(Table1[[#This Row],[pif_id]], Table7[#All],4,FALSE)</f>
        <v>2020</v>
      </c>
      <c r="F261" t="e">
        <f>VLOOKUP(Table1[[#This Row],[pif_id]], Table7[#All],5,FALSE)</f>
        <v>#REF!</v>
      </c>
      <c r="G261">
        <v>64</v>
      </c>
      <c r="H261" t="s">
        <v>468</v>
      </c>
      <c r="I261">
        <v>1</v>
      </c>
      <c r="M261" t="str">
        <f>IF(SUM(Table1[[#This Row],[c_ghg_inventory]:[c_support_needed_and_received]])=0,1,"")</f>
        <v/>
      </c>
      <c r="N261" s="6">
        <v>550000</v>
      </c>
      <c r="O261" s="6">
        <v>20000</v>
      </c>
      <c r="P261" s="6">
        <f>N261/SUM(Table1[[#This Row],[c_ghg_inventory]:[c_undefined]])</f>
        <v>550000</v>
      </c>
      <c r="Q261" s="6">
        <f>O261/SUM(Table1[[#This Row],[c_ghg_inventory]:[c_undefined]])</f>
        <v>20000</v>
      </c>
      <c r="R261">
        <v>258</v>
      </c>
      <c r="S261" t="s">
        <v>469</v>
      </c>
      <c r="T261">
        <v>1</v>
      </c>
      <c r="X261" s="4" t="str">
        <f>IF(SUM(Table1[[#This Row],[o_ghg_inventory ]:[o_support_needed_and_received]])=0,1,"")</f>
        <v/>
      </c>
      <c r="Y261" s="10">
        <v>183333.33333333334</v>
      </c>
      <c r="Z261" s="10">
        <v>6666.666666666667</v>
      </c>
      <c r="AA261" s="5">
        <f>Table1[[#This Row],[o_gef_funding]]/SUM(Table1[[#This Row],[o_ghg_inventory ]:[o_undefined]])</f>
        <v>183333.33333333334</v>
      </c>
      <c r="AB261" s="5">
        <f>Table1[[#This Row],[o_co_financing]]/SUM(Table1[[#This Row],[o_ghg_inventory ]:[o_undefined]])</f>
        <v>6666.666666666667</v>
      </c>
      <c r="AC261" s="4" cm="1">
        <f t="array" ref="AC261">IF(Table1[[#This Row],[o_ghg_inventory ]]="",IF(AND(Table1[[#This Row],[o_undefined]:[o_undefined]]=1,Table1[[#This Row],[c_ghg_inventory]]=1),1,""),1)</f>
        <v>1</v>
      </c>
      <c r="AD261" s="4" t="str" cm="1">
        <f t="array" ref="AD261">IF(Table1[[#This Row],[o_mitigation ]]="",IF(AND(Table1[[#This Row],[o_undefined]:[o_undefined]]=1,Table1[[#This Row],[c_mitigation]]=1),1,""),1)</f>
        <v/>
      </c>
      <c r="AE261" s="4" t="str" cm="1">
        <f t="array" ref="AE261">IF(Table1[[#This Row],[o_climate_change_impacts_and_adaptation ]]="",IF(AND(Table1[[#This Row],[o_undefined]:[o_undefined]]=1,Table1[[#This Row],[c_climate_change_impacts_and_adaptation]]=1),1,""),1)</f>
        <v/>
      </c>
      <c r="AF261" s="4" t="str" cm="1">
        <f t="array" ref="AF261">IF(Table1[[#This Row],[o_support_needed_and_received]]="",IF(AND(Table1[[#This Row],[o_undefined]:[o_undefined]]=1,Table1[[#This Row],[c_support_needed_and_received]]=1),1,""),1)</f>
        <v/>
      </c>
      <c r="AG261" s="4" t="str">
        <f>IF(SUM(Table1[[#This Row],[com_ghg_inventory]:[com_support_needed_and_received]])=0,1,"")</f>
        <v/>
      </c>
      <c r="AH261" s="4" cm="1">
        <f t="array" ref="AH261">IF(Table1[[#This Row],[com_ghg_inventory]]="",0,IF(Table1[[#This Row],[com_undefined]:[com_undefined]]=1,0,Table1[[#This Row],[o_gef_funding]:[o_gef_funding]]/SUM(Table1[[#This Row],[com_ghg_inventory]:[com_support_needed_and_received]])))</f>
        <v>183333.33333333334</v>
      </c>
      <c r="AI261" s="4" cm="1">
        <f t="array" ref="AI261">IF(Table1[[#This Row],[com_mitigation]]="",0,IF(Table1[[#This Row],[com_undefined]:[com_undefined]]=1,0,Table1[[#This Row],[o_gef_funding]:[o_gef_funding]]/SUM(Table1[[#This Row],[com_ghg_inventory]:[com_support_needed_and_received]])))</f>
        <v>0</v>
      </c>
      <c r="AJ261" s="4" cm="1">
        <f t="array" ref="AJ261">IF(Table1[[#This Row],[com_climate_change_impacts_and_adaptation]]="",0,IF(Table1[[#This Row],[com_undefined]:[com_undefined]]=1,0,Table1[[#This Row],[o_gef_funding]:[o_gef_funding]]/SUM(Table1[[#This Row],[com_ghg_inventory]:[com_support_needed_and_received]])))</f>
        <v>0</v>
      </c>
      <c r="AK261" s="4" cm="1">
        <f t="array" ref="AK261">IF(Table1[[#This Row],[com_support_needed_and_received]]="",0,IF(Table1[[#This Row],[com_undefined]:[com_undefined]]=1,0,Table1[[#This Row],[o_gef_funding]:[o_gef_funding]]/SUM(Table1[[#This Row],[com_ghg_inventory]:[com_support_needed_and_received]])))</f>
        <v>0</v>
      </c>
      <c r="AL261" s="4">
        <f>IF(Table1[[#This Row],[com_undefined]]=1,Table1[[#This Row],[o_gef_funding]],0)</f>
        <v>0</v>
      </c>
      <c r="AM261" s="4" cm="1">
        <f t="array" ref="AM261">IF(Table1[[#This Row],[com_ghg_inventory]]="",0,IF(Table1[[#This Row],[com_undefined]:[com_undefined]]=1,0,Table1[[#This Row],[o_co_financing]:[o_co_financing]]/SUM(Table1[[#This Row],[com_ghg_inventory]:[com_support_needed_and_received]])))</f>
        <v>6666.666666666667</v>
      </c>
      <c r="AN261" s="4" cm="1">
        <f t="array" ref="AN261">IF(Table1[[#This Row],[com_mitigation]]="",0,IF(Table1[[#This Row],[com_undefined]:[com_undefined]]=1,0,Table1[[#This Row],[o_co_financing]:[o_co_financing]]/SUM(Table1[[#This Row],[com_ghg_inventory]:[com_support_needed_and_received]])))</f>
        <v>0</v>
      </c>
      <c r="AO261" s="4" cm="1">
        <f t="array" ref="AO261">IF(Table1[[#This Row],[com_climate_change_impacts_and_adaptation]]="",0,IF(Table1[[#This Row],[com_undefined]:[com_undefined]]=1,0,Table1[[#This Row],[o_co_financing]:[o_co_financing]]/SUM(Table1[[#This Row],[com_ghg_inventory]:[com_support_needed_and_received]])))</f>
        <v>0</v>
      </c>
      <c r="AP261" s="4" cm="1">
        <f t="array" ref="AP261">IF(Table1[[#This Row],[com_support_needed_and_received]]="",0,IF(Table1[[#This Row],[com_undefined]:[com_undefined]]=1,0,Table1[[#This Row],[o_co_financing]:[o_co_financing]]/SUM(Table1[[#This Row],[com_ghg_inventory]:[com_support_needed_and_received]])))</f>
        <v>0</v>
      </c>
      <c r="AQ261" s="4">
        <f>IF(Table1[[#This Row],[com_undefined]]=1,Table1[[#This Row],[o_co_financing]],0)</f>
        <v>0</v>
      </c>
      <c r="AR261" s="4" t="str">
        <f>IF(Table1[[#This Row],[o_gef_funding]]=SUM(Table1[[#This Row],[ghg_inventory_gef]:[undefined_gef]]),"Good", "Problem")</f>
        <v>Good</v>
      </c>
      <c r="AS261" s="4" t="str">
        <f>IF(Table1[[#This Row],[o_co_financing]]=SUM(Table1[[#This Row],[ghg_inventory_co_finance]:[undefined_co_finance]]),"Good", "Problem")</f>
        <v>Good</v>
      </c>
    </row>
    <row r="262" spans="1:45">
      <c r="A262" s="11">
        <v>29</v>
      </c>
      <c r="B262" t="s">
        <v>54</v>
      </c>
      <c r="C262" t="str">
        <f>VLOOKUP(Table1[[#This Row],[pif_id]], Table7[#All],2,FALSE)</f>
        <v>Asia</v>
      </c>
      <c r="D262" t="str">
        <f>VLOOKUP(Table1[[#This Row],[pif_id]], Table7[#All],3,FALSE)</f>
        <v>UNEP</v>
      </c>
      <c r="E262" t="str">
        <f>VLOOKUP(Table1[[#This Row],[pif_id]], Table7[#All],4,FALSE)</f>
        <v>2020</v>
      </c>
      <c r="F262" t="e">
        <f>VLOOKUP(Table1[[#This Row],[pif_id]], Table7[#All],5,FALSE)</f>
        <v>#REF!</v>
      </c>
      <c r="G262">
        <v>64</v>
      </c>
      <c r="H262" t="s">
        <v>468</v>
      </c>
      <c r="I262">
        <v>1</v>
      </c>
      <c r="M262" t="str">
        <f>IF(SUM(Table1[[#This Row],[c_ghg_inventory]:[c_support_needed_and_received]])=0,1,"")</f>
        <v/>
      </c>
      <c r="N262" s="6">
        <v>550000</v>
      </c>
      <c r="O262" s="6">
        <v>20000</v>
      </c>
      <c r="P262" s="6">
        <f>N262/SUM(Table1[[#This Row],[c_ghg_inventory]:[c_undefined]])</f>
        <v>550000</v>
      </c>
      <c r="Q262" s="6">
        <f>O262/SUM(Table1[[#This Row],[c_ghg_inventory]:[c_undefined]])</f>
        <v>20000</v>
      </c>
      <c r="R262">
        <v>259</v>
      </c>
      <c r="S262" t="s">
        <v>470</v>
      </c>
      <c r="T262">
        <v>1</v>
      </c>
      <c r="X262" s="4" t="str">
        <f>IF(SUM(Table1[[#This Row],[o_ghg_inventory ]:[o_support_needed_and_received]])=0,1,"")</f>
        <v/>
      </c>
      <c r="Y262" s="10">
        <v>183333.33333333334</v>
      </c>
      <c r="Z262" s="10">
        <v>6666.666666666667</v>
      </c>
      <c r="AA262" s="5">
        <f>Table1[[#This Row],[o_gef_funding]]/SUM(Table1[[#This Row],[o_ghg_inventory ]:[o_undefined]])</f>
        <v>183333.33333333334</v>
      </c>
      <c r="AB262" s="5">
        <f>Table1[[#This Row],[o_co_financing]]/SUM(Table1[[#This Row],[o_ghg_inventory ]:[o_undefined]])</f>
        <v>6666.666666666667</v>
      </c>
      <c r="AC262" s="4" cm="1">
        <f t="array" ref="AC262">IF(Table1[[#This Row],[o_ghg_inventory ]]="",IF(AND(Table1[[#This Row],[o_undefined]:[o_undefined]]=1,Table1[[#This Row],[c_ghg_inventory]]=1),1,""),1)</f>
        <v>1</v>
      </c>
      <c r="AD262" s="4" t="str" cm="1">
        <f t="array" ref="AD262">IF(Table1[[#This Row],[o_mitigation ]]="",IF(AND(Table1[[#This Row],[o_undefined]:[o_undefined]]=1,Table1[[#This Row],[c_mitigation]]=1),1,""),1)</f>
        <v/>
      </c>
      <c r="AE262" s="4" t="str" cm="1">
        <f t="array" ref="AE262">IF(Table1[[#This Row],[o_climate_change_impacts_and_adaptation ]]="",IF(AND(Table1[[#This Row],[o_undefined]:[o_undefined]]=1,Table1[[#This Row],[c_climate_change_impacts_and_adaptation]]=1),1,""),1)</f>
        <v/>
      </c>
      <c r="AF262" s="4" t="str" cm="1">
        <f t="array" ref="AF262">IF(Table1[[#This Row],[o_support_needed_and_received]]="",IF(AND(Table1[[#This Row],[o_undefined]:[o_undefined]]=1,Table1[[#This Row],[c_support_needed_and_received]]=1),1,""),1)</f>
        <v/>
      </c>
      <c r="AG262" s="4" t="str">
        <f>IF(SUM(Table1[[#This Row],[com_ghg_inventory]:[com_support_needed_and_received]])=0,1,"")</f>
        <v/>
      </c>
      <c r="AH262" s="4" cm="1">
        <f t="array" ref="AH262">IF(Table1[[#This Row],[com_ghg_inventory]]="",0,IF(Table1[[#This Row],[com_undefined]:[com_undefined]]=1,0,Table1[[#This Row],[o_gef_funding]:[o_gef_funding]]/SUM(Table1[[#This Row],[com_ghg_inventory]:[com_support_needed_and_received]])))</f>
        <v>183333.33333333334</v>
      </c>
      <c r="AI262" s="4" cm="1">
        <f t="array" ref="AI262">IF(Table1[[#This Row],[com_mitigation]]="",0,IF(Table1[[#This Row],[com_undefined]:[com_undefined]]=1,0,Table1[[#This Row],[o_gef_funding]:[o_gef_funding]]/SUM(Table1[[#This Row],[com_ghg_inventory]:[com_support_needed_and_received]])))</f>
        <v>0</v>
      </c>
      <c r="AJ262" s="4" cm="1">
        <f t="array" ref="AJ262">IF(Table1[[#This Row],[com_climate_change_impacts_and_adaptation]]="",0,IF(Table1[[#This Row],[com_undefined]:[com_undefined]]=1,0,Table1[[#This Row],[o_gef_funding]:[o_gef_funding]]/SUM(Table1[[#This Row],[com_ghg_inventory]:[com_support_needed_and_received]])))</f>
        <v>0</v>
      </c>
      <c r="AK262" s="4" cm="1">
        <f t="array" ref="AK262">IF(Table1[[#This Row],[com_support_needed_and_received]]="",0,IF(Table1[[#This Row],[com_undefined]:[com_undefined]]=1,0,Table1[[#This Row],[o_gef_funding]:[o_gef_funding]]/SUM(Table1[[#This Row],[com_ghg_inventory]:[com_support_needed_and_received]])))</f>
        <v>0</v>
      </c>
      <c r="AL262" s="4">
        <f>IF(Table1[[#This Row],[com_undefined]]=1,Table1[[#This Row],[o_gef_funding]],0)</f>
        <v>0</v>
      </c>
      <c r="AM262" s="4" cm="1">
        <f t="array" ref="AM262">IF(Table1[[#This Row],[com_ghg_inventory]]="",0,IF(Table1[[#This Row],[com_undefined]:[com_undefined]]=1,0,Table1[[#This Row],[o_co_financing]:[o_co_financing]]/SUM(Table1[[#This Row],[com_ghg_inventory]:[com_support_needed_and_received]])))</f>
        <v>6666.666666666667</v>
      </c>
      <c r="AN262" s="4" cm="1">
        <f t="array" ref="AN262">IF(Table1[[#This Row],[com_mitigation]]="",0,IF(Table1[[#This Row],[com_undefined]:[com_undefined]]=1,0,Table1[[#This Row],[o_co_financing]:[o_co_financing]]/SUM(Table1[[#This Row],[com_ghg_inventory]:[com_support_needed_and_received]])))</f>
        <v>0</v>
      </c>
      <c r="AO262" s="4" cm="1">
        <f t="array" ref="AO262">IF(Table1[[#This Row],[com_climate_change_impacts_and_adaptation]]="",0,IF(Table1[[#This Row],[com_undefined]:[com_undefined]]=1,0,Table1[[#This Row],[o_co_financing]:[o_co_financing]]/SUM(Table1[[#This Row],[com_ghg_inventory]:[com_support_needed_and_received]])))</f>
        <v>0</v>
      </c>
      <c r="AP262" s="4" cm="1">
        <f t="array" ref="AP262">IF(Table1[[#This Row],[com_support_needed_and_received]]="",0,IF(Table1[[#This Row],[com_undefined]:[com_undefined]]=1,0,Table1[[#This Row],[o_co_financing]:[o_co_financing]]/SUM(Table1[[#This Row],[com_ghg_inventory]:[com_support_needed_and_received]])))</f>
        <v>0</v>
      </c>
      <c r="AQ262" s="4">
        <f>IF(Table1[[#This Row],[com_undefined]]=1,Table1[[#This Row],[o_co_financing]],0)</f>
        <v>0</v>
      </c>
      <c r="AR262" s="4" t="str">
        <f>IF(Table1[[#This Row],[o_gef_funding]]=SUM(Table1[[#This Row],[ghg_inventory_gef]:[undefined_gef]]),"Good", "Problem")</f>
        <v>Good</v>
      </c>
      <c r="AS262" s="4" t="str">
        <f>IF(Table1[[#This Row],[o_co_financing]]=SUM(Table1[[#This Row],[ghg_inventory_co_finance]:[undefined_co_finance]]),"Good", "Problem")</f>
        <v>Good</v>
      </c>
    </row>
    <row r="263" spans="1:45">
      <c r="A263" s="11">
        <v>29</v>
      </c>
      <c r="B263" t="s">
        <v>54</v>
      </c>
      <c r="C263" t="str">
        <f>VLOOKUP(Table1[[#This Row],[pif_id]], Table7[#All],2,FALSE)</f>
        <v>Asia</v>
      </c>
      <c r="D263" t="str">
        <f>VLOOKUP(Table1[[#This Row],[pif_id]], Table7[#All],3,FALSE)</f>
        <v>UNEP</v>
      </c>
      <c r="E263" t="str">
        <f>VLOOKUP(Table1[[#This Row],[pif_id]], Table7[#All],4,FALSE)</f>
        <v>2020</v>
      </c>
      <c r="F263" t="e">
        <f>VLOOKUP(Table1[[#This Row],[pif_id]], Table7[#All],5,FALSE)</f>
        <v>#REF!</v>
      </c>
      <c r="G263">
        <v>64</v>
      </c>
      <c r="H263" t="s">
        <v>468</v>
      </c>
      <c r="I263">
        <v>1</v>
      </c>
      <c r="M263" t="str">
        <f>IF(SUM(Table1[[#This Row],[c_ghg_inventory]:[c_support_needed_and_received]])=0,1,"")</f>
        <v/>
      </c>
      <c r="N263" s="6">
        <v>550000</v>
      </c>
      <c r="O263" s="6">
        <v>20000</v>
      </c>
      <c r="P263" s="6">
        <f>N263/SUM(Table1[[#This Row],[c_ghg_inventory]:[c_undefined]])</f>
        <v>550000</v>
      </c>
      <c r="Q263" s="6">
        <f>O263/SUM(Table1[[#This Row],[c_ghg_inventory]:[c_undefined]])</f>
        <v>20000</v>
      </c>
      <c r="R263">
        <v>260</v>
      </c>
      <c r="S263" t="s">
        <v>471</v>
      </c>
      <c r="T263">
        <v>1</v>
      </c>
      <c r="X263" s="4" t="str">
        <f>IF(SUM(Table1[[#This Row],[o_ghg_inventory ]:[o_support_needed_and_received]])=0,1,"")</f>
        <v/>
      </c>
      <c r="Y263" s="10">
        <v>183333.33333333334</v>
      </c>
      <c r="Z263" s="10">
        <v>6666.666666666667</v>
      </c>
      <c r="AA263" s="5">
        <f>Table1[[#This Row],[o_gef_funding]]/SUM(Table1[[#This Row],[o_ghg_inventory ]:[o_undefined]])</f>
        <v>183333.33333333334</v>
      </c>
      <c r="AB263" s="5">
        <f>Table1[[#This Row],[o_co_financing]]/SUM(Table1[[#This Row],[o_ghg_inventory ]:[o_undefined]])</f>
        <v>6666.666666666667</v>
      </c>
      <c r="AC263" s="4" cm="1">
        <f t="array" ref="AC263">IF(Table1[[#This Row],[o_ghg_inventory ]]="",IF(AND(Table1[[#This Row],[o_undefined]:[o_undefined]]=1,Table1[[#This Row],[c_ghg_inventory]]=1),1,""),1)</f>
        <v>1</v>
      </c>
      <c r="AD263" s="4" t="str" cm="1">
        <f t="array" ref="AD263">IF(Table1[[#This Row],[o_mitigation ]]="",IF(AND(Table1[[#This Row],[o_undefined]:[o_undefined]]=1,Table1[[#This Row],[c_mitigation]]=1),1,""),1)</f>
        <v/>
      </c>
      <c r="AE263" s="4" t="str" cm="1">
        <f t="array" ref="AE263">IF(Table1[[#This Row],[o_climate_change_impacts_and_adaptation ]]="",IF(AND(Table1[[#This Row],[o_undefined]:[o_undefined]]=1,Table1[[#This Row],[c_climate_change_impacts_and_adaptation]]=1),1,""),1)</f>
        <v/>
      </c>
      <c r="AF263" s="4" t="str" cm="1">
        <f t="array" ref="AF263">IF(Table1[[#This Row],[o_support_needed_and_received]]="",IF(AND(Table1[[#This Row],[o_undefined]:[o_undefined]]=1,Table1[[#This Row],[c_support_needed_and_received]]=1),1,""),1)</f>
        <v/>
      </c>
      <c r="AG263" s="4" t="str">
        <f>IF(SUM(Table1[[#This Row],[com_ghg_inventory]:[com_support_needed_and_received]])=0,1,"")</f>
        <v/>
      </c>
      <c r="AH263" s="4" cm="1">
        <f t="array" ref="AH263">IF(Table1[[#This Row],[com_ghg_inventory]]="",0,IF(Table1[[#This Row],[com_undefined]:[com_undefined]]=1,0,Table1[[#This Row],[o_gef_funding]:[o_gef_funding]]/SUM(Table1[[#This Row],[com_ghg_inventory]:[com_support_needed_and_received]])))</f>
        <v>183333.33333333334</v>
      </c>
      <c r="AI263" s="4" cm="1">
        <f t="array" ref="AI263">IF(Table1[[#This Row],[com_mitigation]]="",0,IF(Table1[[#This Row],[com_undefined]:[com_undefined]]=1,0,Table1[[#This Row],[o_gef_funding]:[o_gef_funding]]/SUM(Table1[[#This Row],[com_ghg_inventory]:[com_support_needed_and_received]])))</f>
        <v>0</v>
      </c>
      <c r="AJ263" s="4" cm="1">
        <f t="array" ref="AJ263">IF(Table1[[#This Row],[com_climate_change_impacts_and_adaptation]]="",0,IF(Table1[[#This Row],[com_undefined]:[com_undefined]]=1,0,Table1[[#This Row],[o_gef_funding]:[o_gef_funding]]/SUM(Table1[[#This Row],[com_ghg_inventory]:[com_support_needed_and_received]])))</f>
        <v>0</v>
      </c>
      <c r="AK263" s="4" cm="1">
        <f t="array" ref="AK263">IF(Table1[[#This Row],[com_support_needed_and_received]]="",0,IF(Table1[[#This Row],[com_undefined]:[com_undefined]]=1,0,Table1[[#This Row],[o_gef_funding]:[o_gef_funding]]/SUM(Table1[[#This Row],[com_ghg_inventory]:[com_support_needed_and_received]])))</f>
        <v>0</v>
      </c>
      <c r="AL263" s="4">
        <f>IF(Table1[[#This Row],[com_undefined]]=1,Table1[[#This Row],[o_gef_funding]],0)</f>
        <v>0</v>
      </c>
      <c r="AM263" s="4" cm="1">
        <f t="array" ref="AM263">IF(Table1[[#This Row],[com_ghg_inventory]]="",0,IF(Table1[[#This Row],[com_undefined]:[com_undefined]]=1,0,Table1[[#This Row],[o_co_financing]:[o_co_financing]]/SUM(Table1[[#This Row],[com_ghg_inventory]:[com_support_needed_and_received]])))</f>
        <v>6666.666666666667</v>
      </c>
      <c r="AN263" s="4" cm="1">
        <f t="array" ref="AN263">IF(Table1[[#This Row],[com_mitigation]]="",0,IF(Table1[[#This Row],[com_undefined]:[com_undefined]]=1,0,Table1[[#This Row],[o_co_financing]:[o_co_financing]]/SUM(Table1[[#This Row],[com_ghg_inventory]:[com_support_needed_and_received]])))</f>
        <v>0</v>
      </c>
      <c r="AO263" s="4" cm="1">
        <f t="array" ref="AO263">IF(Table1[[#This Row],[com_climate_change_impacts_and_adaptation]]="",0,IF(Table1[[#This Row],[com_undefined]:[com_undefined]]=1,0,Table1[[#This Row],[o_co_financing]:[o_co_financing]]/SUM(Table1[[#This Row],[com_ghg_inventory]:[com_support_needed_and_received]])))</f>
        <v>0</v>
      </c>
      <c r="AP263" s="4" cm="1">
        <f t="array" ref="AP263">IF(Table1[[#This Row],[com_support_needed_and_received]]="",0,IF(Table1[[#This Row],[com_undefined]:[com_undefined]]=1,0,Table1[[#This Row],[o_co_financing]:[o_co_financing]]/SUM(Table1[[#This Row],[com_ghg_inventory]:[com_support_needed_and_received]])))</f>
        <v>0</v>
      </c>
      <c r="AQ263" s="4">
        <f>IF(Table1[[#This Row],[com_undefined]]=1,Table1[[#This Row],[o_co_financing]],0)</f>
        <v>0</v>
      </c>
      <c r="AR263" s="4" t="str">
        <f>IF(Table1[[#This Row],[o_gef_funding]]=SUM(Table1[[#This Row],[ghg_inventory_gef]:[undefined_gef]]),"Good", "Problem")</f>
        <v>Good</v>
      </c>
      <c r="AS263" s="4" t="str">
        <f>IF(Table1[[#This Row],[o_co_financing]]=SUM(Table1[[#This Row],[ghg_inventory_co_finance]:[undefined_co_finance]]),"Good", "Problem")</f>
        <v>Good</v>
      </c>
    </row>
    <row r="264" spans="1:45">
      <c r="A264" s="11">
        <v>29</v>
      </c>
      <c r="B264" t="s">
        <v>54</v>
      </c>
      <c r="C264" t="str">
        <f>VLOOKUP(Table1[[#This Row],[pif_id]], Table7[#All],2,FALSE)</f>
        <v>Asia</v>
      </c>
      <c r="D264" t="str">
        <f>VLOOKUP(Table1[[#This Row],[pif_id]], Table7[#All],3,FALSE)</f>
        <v>UNEP</v>
      </c>
      <c r="E264" t="str">
        <f>VLOOKUP(Table1[[#This Row],[pif_id]], Table7[#All],4,FALSE)</f>
        <v>2020</v>
      </c>
      <c r="F264" t="e">
        <f>VLOOKUP(Table1[[#This Row],[pif_id]], Table7[#All],5,FALSE)</f>
        <v>#REF!</v>
      </c>
      <c r="G264">
        <v>65</v>
      </c>
      <c r="H264" t="s">
        <v>472</v>
      </c>
      <c r="J264">
        <v>1</v>
      </c>
      <c r="L264">
        <v>1</v>
      </c>
      <c r="M264" t="str">
        <f>IF(SUM(Table1[[#This Row],[c_ghg_inventory]:[c_support_needed_and_received]])=0,1,"")</f>
        <v/>
      </c>
      <c r="N264" s="6">
        <v>400000</v>
      </c>
      <c r="O264" s="6">
        <v>20000</v>
      </c>
      <c r="P264" s="6">
        <f>N264/SUM(Table1[[#This Row],[c_ghg_inventory]:[c_undefined]])</f>
        <v>200000</v>
      </c>
      <c r="Q264" s="6">
        <f>O264/SUM(Table1[[#This Row],[c_ghg_inventory]:[c_undefined]])</f>
        <v>10000</v>
      </c>
      <c r="R264">
        <v>261</v>
      </c>
      <c r="S264" t="s">
        <v>473</v>
      </c>
      <c r="U264">
        <v>1</v>
      </c>
      <c r="X264" s="4" t="str">
        <f>IF(SUM(Table1[[#This Row],[o_ghg_inventory ]:[o_support_needed_and_received]])=0,1,"")</f>
        <v/>
      </c>
      <c r="Y264" s="10">
        <v>133333.33333333334</v>
      </c>
      <c r="Z264" s="10">
        <v>6666.666666666667</v>
      </c>
      <c r="AA264" s="5">
        <f>Table1[[#This Row],[o_gef_funding]]/SUM(Table1[[#This Row],[o_ghg_inventory ]:[o_undefined]])</f>
        <v>133333.33333333334</v>
      </c>
      <c r="AB264" s="5">
        <f>Table1[[#This Row],[o_co_financing]]/SUM(Table1[[#This Row],[o_ghg_inventory ]:[o_undefined]])</f>
        <v>6666.666666666667</v>
      </c>
      <c r="AC264" s="4" t="str" cm="1">
        <f t="array" ref="AC264">IF(Table1[[#This Row],[o_ghg_inventory ]]="",IF(AND(Table1[[#This Row],[o_undefined]:[o_undefined]]=1,Table1[[#This Row],[c_ghg_inventory]]=1),1,""),1)</f>
        <v/>
      </c>
      <c r="AD264" s="4" cm="1">
        <f t="array" ref="AD264">IF(Table1[[#This Row],[o_mitigation ]]="",IF(AND(Table1[[#This Row],[o_undefined]:[o_undefined]]=1,Table1[[#This Row],[c_mitigation]]=1),1,""),1)</f>
        <v>1</v>
      </c>
      <c r="AE264" s="4" t="str" cm="1">
        <f t="array" ref="AE264">IF(Table1[[#This Row],[o_climate_change_impacts_and_adaptation ]]="",IF(AND(Table1[[#This Row],[o_undefined]:[o_undefined]]=1,Table1[[#This Row],[c_climate_change_impacts_and_adaptation]]=1),1,""),1)</f>
        <v/>
      </c>
      <c r="AF264" s="4" t="str" cm="1">
        <f t="array" ref="AF264">IF(Table1[[#This Row],[o_support_needed_and_received]]="",IF(AND(Table1[[#This Row],[o_undefined]:[o_undefined]]=1,Table1[[#This Row],[c_support_needed_and_received]]=1),1,""),1)</f>
        <v/>
      </c>
      <c r="AG264" s="4" t="str">
        <f>IF(SUM(Table1[[#This Row],[com_ghg_inventory]:[com_support_needed_and_received]])=0,1,"")</f>
        <v/>
      </c>
      <c r="AH264" s="4" cm="1">
        <f t="array" ref="AH264">IF(Table1[[#This Row],[com_ghg_inventory]]="",0,IF(Table1[[#This Row],[com_undefined]:[com_undefined]]=1,0,Table1[[#This Row],[o_gef_funding]:[o_gef_funding]]/SUM(Table1[[#This Row],[com_ghg_inventory]:[com_support_needed_and_received]])))</f>
        <v>0</v>
      </c>
      <c r="AI264" s="4" cm="1">
        <f t="array" ref="AI264">IF(Table1[[#This Row],[com_mitigation]]="",0,IF(Table1[[#This Row],[com_undefined]:[com_undefined]]=1,0,Table1[[#This Row],[o_gef_funding]:[o_gef_funding]]/SUM(Table1[[#This Row],[com_ghg_inventory]:[com_support_needed_and_received]])))</f>
        <v>133333.33333333334</v>
      </c>
      <c r="AJ264" s="4" cm="1">
        <f t="array" ref="AJ264">IF(Table1[[#This Row],[com_climate_change_impacts_and_adaptation]]="",0,IF(Table1[[#This Row],[com_undefined]:[com_undefined]]=1,0,Table1[[#This Row],[o_gef_funding]:[o_gef_funding]]/SUM(Table1[[#This Row],[com_ghg_inventory]:[com_support_needed_and_received]])))</f>
        <v>0</v>
      </c>
      <c r="AK264" s="4" cm="1">
        <f t="array" ref="AK264">IF(Table1[[#This Row],[com_support_needed_and_received]]="",0,IF(Table1[[#This Row],[com_undefined]:[com_undefined]]=1,0,Table1[[#This Row],[o_gef_funding]:[o_gef_funding]]/SUM(Table1[[#This Row],[com_ghg_inventory]:[com_support_needed_and_received]])))</f>
        <v>0</v>
      </c>
      <c r="AL264" s="4">
        <f>IF(Table1[[#This Row],[com_undefined]]=1,Table1[[#This Row],[o_gef_funding]],0)</f>
        <v>0</v>
      </c>
      <c r="AM264" s="4" cm="1">
        <f t="array" ref="AM264">IF(Table1[[#This Row],[com_ghg_inventory]]="",0,IF(Table1[[#This Row],[com_undefined]:[com_undefined]]=1,0,Table1[[#This Row],[o_co_financing]:[o_co_financing]]/SUM(Table1[[#This Row],[com_ghg_inventory]:[com_support_needed_and_received]])))</f>
        <v>0</v>
      </c>
      <c r="AN264" s="4" cm="1">
        <f t="array" ref="AN264">IF(Table1[[#This Row],[com_mitigation]]="",0,IF(Table1[[#This Row],[com_undefined]:[com_undefined]]=1,0,Table1[[#This Row],[o_co_financing]:[o_co_financing]]/SUM(Table1[[#This Row],[com_ghg_inventory]:[com_support_needed_and_received]])))</f>
        <v>6666.666666666667</v>
      </c>
      <c r="AO264" s="4" cm="1">
        <f t="array" ref="AO264">IF(Table1[[#This Row],[com_climate_change_impacts_and_adaptation]]="",0,IF(Table1[[#This Row],[com_undefined]:[com_undefined]]=1,0,Table1[[#This Row],[o_co_financing]:[o_co_financing]]/SUM(Table1[[#This Row],[com_ghg_inventory]:[com_support_needed_and_received]])))</f>
        <v>0</v>
      </c>
      <c r="AP264" s="4" cm="1">
        <f t="array" ref="AP264">IF(Table1[[#This Row],[com_support_needed_and_received]]="",0,IF(Table1[[#This Row],[com_undefined]:[com_undefined]]=1,0,Table1[[#This Row],[o_co_financing]:[o_co_financing]]/SUM(Table1[[#This Row],[com_ghg_inventory]:[com_support_needed_and_received]])))</f>
        <v>0</v>
      </c>
      <c r="AQ264" s="4">
        <f>IF(Table1[[#This Row],[com_undefined]]=1,Table1[[#This Row],[o_co_financing]],0)</f>
        <v>0</v>
      </c>
      <c r="AR264" s="4" t="str">
        <f>IF(Table1[[#This Row],[o_gef_funding]]=SUM(Table1[[#This Row],[ghg_inventory_gef]:[undefined_gef]]),"Good", "Problem")</f>
        <v>Good</v>
      </c>
      <c r="AS264" s="4" t="str">
        <f>IF(Table1[[#This Row],[o_co_financing]]=SUM(Table1[[#This Row],[ghg_inventory_co_finance]:[undefined_co_finance]]),"Good", "Problem")</f>
        <v>Good</v>
      </c>
    </row>
    <row r="265" spans="1:45">
      <c r="A265" s="11">
        <v>29</v>
      </c>
      <c r="B265" t="s">
        <v>54</v>
      </c>
      <c r="C265" t="str">
        <f>VLOOKUP(Table1[[#This Row],[pif_id]], Table7[#All],2,FALSE)</f>
        <v>Asia</v>
      </c>
      <c r="D265" t="str">
        <f>VLOOKUP(Table1[[#This Row],[pif_id]], Table7[#All],3,FALSE)</f>
        <v>UNEP</v>
      </c>
      <c r="E265" t="str">
        <f>VLOOKUP(Table1[[#This Row],[pif_id]], Table7[#All],4,FALSE)</f>
        <v>2020</v>
      </c>
      <c r="F265" t="e">
        <f>VLOOKUP(Table1[[#This Row],[pif_id]], Table7[#All],5,FALSE)</f>
        <v>#REF!</v>
      </c>
      <c r="G265">
        <v>65</v>
      </c>
      <c r="H265" t="s">
        <v>472</v>
      </c>
      <c r="J265">
        <v>1</v>
      </c>
      <c r="L265">
        <v>1</v>
      </c>
      <c r="M265" t="str">
        <f>IF(SUM(Table1[[#This Row],[c_ghg_inventory]:[c_support_needed_and_received]])=0,1,"")</f>
        <v/>
      </c>
      <c r="N265" s="6">
        <v>400000</v>
      </c>
      <c r="O265" s="6">
        <v>20000</v>
      </c>
      <c r="P265" s="6">
        <f>N265/SUM(Table1[[#This Row],[c_ghg_inventory]:[c_undefined]])</f>
        <v>200000</v>
      </c>
      <c r="Q265" s="6">
        <f>O265/SUM(Table1[[#This Row],[c_ghg_inventory]:[c_undefined]])</f>
        <v>10000</v>
      </c>
      <c r="R265">
        <v>262</v>
      </c>
      <c r="S265" t="s">
        <v>474</v>
      </c>
      <c r="U265">
        <v>1</v>
      </c>
      <c r="X265" s="4" t="str">
        <f>IF(SUM(Table1[[#This Row],[o_ghg_inventory ]:[o_support_needed_and_received]])=0,1,"")</f>
        <v/>
      </c>
      <c r="Y265" s="10">
        <v>133333.33333333334</v>
      </c>
      <c r="Z265" s="10">
        <v>6666.666666666667</v>
      </c>
      <c r="AA265" s="5">
        <f>Table1[[#This Row],[o_gef_funding]]/SUM(Table1[[#This Row],[o_ghg_inventory ]:[o_undefined]])</f>
        <v>133333.33333333334</v>
      </c>
      <c r="AB265" s="5">
        <f>Table1[[#This Row],[o_co_financing]]/SUM(Table1[[#This Row],[o_ghg_inventory ]:[o_undefined]])</f>
        <v>6666.666666666667</v>
      </c>
      <c r="AC265" s="4" t="str" cm="1">
        <f t="array" ref="AC265">IF(Table1[[#This Row],[o_ghg_inventory ]]="",IF(AND(Table1[[#This Row],[o_undefined]:[o_undefined]]=1,Table1[[#This Row],[c_ghg_inventory]]=1),1,""),1)</f>
        <v/>
      </c>
      <c r="AD265" s="4" cm="1">
        <f t="array" ref="AD265">IF(Table1[[#This Row],[o_mitigation ]]="",IF(AND(Table1[[#This Row],[o_undefined]:[o_undefined]]=1,Table1[[#This Row],[c_mitigation]]=1),1,""),1)</f>
        <v>1</v>
      </c>
      <c r="AE265" s="4" t="str" cm="1">
        <f t="array" ref="AE265">IF(Table1[[#This Row],[o_climate_change_impacts_and_adaptation ]]="",IF(AND(Table1[[#This Row],[o_undefined]:[o_undefined]]=1,Table1[[#This Row],[c_climate_change_impacts_and_adaptation]]=1),1,""),1)</f>
        <v/>
      </c>
      <c r="AF265" s="4" t="str" cm="1">
        <f t="array" ref="AF265">IF(Table1[[#This Row],[o_support_needed_and_received]]="",IF(AND(Table1[[#This Row],[o_undefined]:[o_undefined]]=1,Table1[[#This Row],[c_support_needed_and_received]]=1),1,""),1)</f>
        <v/>
      </c>
      <c r="AG265" s="4" t="str">
        <f>IF(SUM(Table1[[#This Row],[com_ghg_inventory]:[com_support_needed_and_received]])=0,1,"")</f>
        <v/>
      </c>
      <c r="AH265" s="4" cm="1">
        <f t="array" ref="AH265">IF(Table1[[#This Row],[com_ghg_inventory]]="",0,IF(Table1[[#This Row],[com_undefined]:[com_undefined]]=1,0,Table1[[#This Row],[o_gef_funding]:[o_gef_funding]]/SUM(Table1[[#This Row],[com_ghg_inventory]:[com_support_needed_and_received]])))</f>
        <v>0</v>
      </c>
      <c r="AI265" s="4" cm="1">
        <f t="array" ref="AI265">IF(Table1[[#This Row],[com_mitigation]]="",0,IF(Table1[[#This Row],[com_undefined]:[com_undefined]]=1,0,Table1[[#This Row],[o_gef_funding]:[o_gef_funding]]/SUM(Table1[[#This Row],[com_ghg_inventory]:[com_support_needed_and_received]])))</f>
        <v>133333.33333333334</v>
      </c>
      <c r="AJ265" s="4" cm="1">
        <f t="array" ref="AJ265">IF(Table1[[#This Row],[com_climate_change_impacts_and_adaptation]]="",0,IF(Table1[[#This Row],[com_undefined]:[com_undefined]]=1,0,Table1[[#This Row],[o_gef_funding]:[o_gef_funding]]/SUM(Table1[[#This Row],[com_ghg_inventory]:[com_support_needed_and_received]])))</f>
        <v>0</v>
      </c>
      <c r="AK265" s="4" cm="1">
        <f t="array" ref="AK265">IF(Table1[[#This Row],[com_support_needed_and_received]]="",0,IF(Table1[[#This Row],[com_undefined]:[com_undefined]]=1,0,Table1[[#This Row],[o_gef_funding]:[o_gef_funding]]/SUM(Table1[[#This Row],[com_ghg_inventory]:[com_support_needed_and_received]])))</f>
        <v>0</v>
      </c>
      <c r="AL265" s="4">
        <f>IF(Table1[[#This Row],[com_undefined]]=1,Table1[[#This Row],[o_gef_funding]],0)</f>
        <v>0</v>
      </c>
      <c r="AM265" s="4" cm="1">
        <f t="array" ref="AM265">IF(Table1[[#This Row],[com_ghg_inventory]]="",0,IF(Table1[[#This Row],[com_undefined]:[com_undefined]]=1,0,Table1[[#This Row],[o_co_financing]:[o_co_financing]]/SUM(Table1[[#This Row],[com_ghg_inventory]:[com_support_needed_and_received]])))</f>
        <v>0</v>
      </c>
      <c r="AN265" s="4" cm="1">
        <f t="array" ref="AN265">IF(Table1[[#This Row],[com_mitigation]]="",0,IF(Table1[[#This Row],[com_undefined]:[com_undefined]]=1,0,Table1[[#This Row],[o_co_financing]:[o_co_financing]]/SUM(Table1[[#This Row],[com_ghg_inventory]:[com_support_needed_and_received]])))</f>
        <v>6666.666666666667</v>
      </c>
      <c r="AO265" s="4" cm="1">
        <f t="array" ref="AO265">IF(Table1[[#This Row],[com_climate_change_impacts_and_adaptation]]="",0,IF(Table1[[#This Row],[com_undefined]:[com_undefined]]=1,0,Table1[[#This Row],[o_co_financing]:[o_co_financing]]/SUM(Table1[[#This Row],[com_ghg_inventory]:[com_support_needed_and_received]])))</f>
        <v>0</v>
      </c>
      <c r="AP265" s="4" cm="1">
        <f t="array" ref="AP265">IF(Table1[[#This Row],[com_support_needed_and_received]]="",0,IF(Table1[[#This Row],[com_undefined]:[com_undefined]]=1,0,Table1[[#This Row],[o_co_financing]:[o_co_financing]]/SUM(Table1[[#This Row],[com_ghg_inventory]:[com_support_needed_and_received]])))</f>
        <v>0</v>
      </c>
      <c r="AQ265" s="4">
        <f>IF(Table1[[#This Row],[com_undefined]]=1,Table1[[#This Row],[o_co_financing]],0)</f>
        <v>0</v>
      </c>
      <c r="AR265" s="4" t="str">
        <f>IF(Table1[[#This Row],[o_gef_funding]]=SUM(Table1[[#This Row],[ghg_inventory_gef]:[undefined_gef]]),"Good", "Problem")</f>
        <v>Good</v>
      </c>
      <c r="AS265" s="4" t="str">
        <f>IF(Table1[[#This Row],[o_co_financing]]=SUM(Table1[[#This Row],[ghg_inventory_co_finance]:[undefined_co_finance]]),"Good", "Problem")</f>
        <v>Good</v>
      </c>
    </row>
    <row r="266" spans="1:45">
      <c r="A266" s="11">
        <v>29</v>
      </c>
      <c r="B266" t="s">
        <v>54</v>
      </c>
      <c r="C266" t="str">
        <f>VLOOKUP(Table1[[#This Row],[pif_id]], Table7[#All],2,FALSE)</f>
        <v>Asia</v>
      </c>
      <c r="D266" t="str">
        <f>VLOOKUP(Table1[[#This Row],[pif_id]], Table7[#All],3,FALSE)</f>
        <v>UNEP</v>
      </c>
      <c r="E266" t="str">
        <f>VLOOKUP(Table1[[#This Row],[pif_id]], Table7[#All],4,FALSE)</f>
        <v>2020</v>
      </c>
      <c r="F266" t="e">
        <f>VLOOKUP(Table1[[#This Row],[pif_id]], Table7[#All],5,FALSE)</f>
        <v>#REF!</v>
      </c>
      <c r="G266">
        <v>65</v>
      </c>
      <c r="H266" t="s">
        <v>472</v>
      </c>
      <c r="J266">
        <v>1</v>
      </c>
      <c r="L266">
        <v>1</v>
      </c>
      <c r="M266" t="str">
        <f>IF(SUM(Table1[[#This Row],[c_ghg_inventory]:[c_support_needed_and_received]])=0,1,"")</f>
        <v/>
      </c>
      <c r="N266" s="6">
        <v>400000</v>
      </c>
      <c r="O266" s="6">
        <v>20000</v>
      </c>
      <c r="P266" s="6">
        <f>N266/SUM(Table1[[#This Row],[c_ghg_inventory]:[c_undefined]])</f>
        <v>200000</v>
      </c>
      <c r="Q266" s="6">
        <f>O266/SUM(Table1[[#This Row],[c_ghg_inventory]:[c_undefined]])</f>
        <v>10000</v>
      </c>
      <c r="R266">
        <v>263</v>
      </c>
      <c r="S266" t="s">
        <v>475</v>
      </c>
      <c r="W266">
        <v>1</v>
      </c>
      <c r="X266" s="4" t="str">
        <f>IF(SUM(Table1[[#This Row],[o_ghg_inventory ]:[o_support_needed_and_received]])=0,1,"")</f>
        <v/>
      </c>
      <c r="Y266" s="10">
        <v>133333.33333333334</v>
      </c>
      <c r="Z266" s="10">
        <v>6666.666666666667</v>
      </c>
      <c r="AA266" s="5">
        <f>Table1[[#This Row],[o_gef_funding]]/SUM(Table1[[#This Row],[o_ghg_inventory ]:[o_undefined]])</f>
        <v>133333.33333333334</v>
      </c>
      <c r="AB266" s="5">
        <f>Table1[[#This Row],[o_co_financing]]/SUM(Table1[[#This Row],[o_ghg_inventory ]:[o_undefined]])</f>
        <v>6666.666666666667</v>
      </c>
      <c r="AC266" s="4" t="str" cm="1">
        <f t="array" ref="AC266">IF(Table1[[#This Row],[o_ghg_inventory ]]="",IF(AND(Table1[[#This Row],[o_undefined]:[o_undefined]]=1,Table1[[#This Row],[c_ghg_inventory]]=1),1,""),1)</f>
        <v/>
      </c>
      <c r="AD266" s="4" t="str" cm="1">
        <f t="array" ref="AD266">IF(Table1[[#This Row],[o_mitigation ]]="",IF(AND(Table1[[#This Row],[o_undefined]:[o_undefined]]=1,Table1[[#This Row],[c_mitigation]]=1),1,""),1)</f>
        <v/>
      </c>
      <c r="AE266" s="4" t="str" cm="1">
        <f t="array" ref="AE266">IF(Table1[[#This Row],[o_climate_change_impacts_and_adaptation ]]="",IF(AND(Table1[[#This Row],[o_undefined]:[o_undefined]]=1,Table1[[#This Row],[c_climate_change_impacts_and_adaptation]]=1),1,""),1)</f>
        <v/>
      </c>
      <c r="AF266" s="4" cm="1">
        <f t="array" ref="AF266">IF(Table1[[#This Row],[o_support_needed_and_received]]="",IF(AND(Table1[[#This Row],[o_undefined]:[o_undefined]]=1,Table1[[#This Row],[c_support_needed_and_received]]=1),1,""),1)</f>
        <v>1</v>
      </c>
      <c r="AG266" s="4" t="str">
        <f>IF(SUM(Table1[[#This Row],[com_ghg_inventory]:[com_support_needed_and_received]])=0,1,"")</f>
        <v/>
      </c>
      <c r="AH266" s="4" cm="1">
        <f t="array" ref="AH266">IF(Table1[[#This Row],[com_ghg_inventory]]="",0,IF(Table1[[#This Row],[com_undefined]:[com_undefined]]=1,0,Table1[[#This Row],[o_gef_funding]:[o_gef_funding]]/SUM(Table1[[#This Row],[com_ghg_inventory]:[com_support_needed_and_received]])))</f>
        <v>0</v>
      </c>
      <c r="AI266" s="4" cm="1">
        <f t="array" ref="AI266">IF(Table1[[#This Row],[com_mitigation]]="",0,IF(Table1[[#This Row],[com_undefined]:[com_undefined]]=1,0,Table1[[#This Row],[o_gef_funding]:[o_gef_funding]]/SUM(Table1[[#This Row],[com_ghg_inventory]:[com_support_needed_and_received]])))</f>
        <v>0</v>
      </c>
      <c r="AJ266" s="4" cm="1">
        <f t="array" ref="AJ266">IF(Table1[[#This Row],[com_climate_change_impacts_and_adaptation]]="",0,IF(Table1[[#This Row],[com_undefined]:[com_undefined]]=1,0,Table1[[#This Row],[o_gef_funding]:[o_gef_funding]]/SUM(Table1[[#This Row],[com_ghg_inventory]:[com_support_needed_and_received]])))</f>
        <v>0</v>
      </c>
      <c r="AK266" s="4" cm="1">
        <f t="array" ref="AK266">IF(Table1[[#This Row],[com_support_needed_and_received]]="",0,IF(Table1[[#This Row],[com_undefined]:[com_undefined]]=1,0,Table1[[#This Row],[o_gef_funding]:[o_gef_funding]]/SUM(Table1[[#This Row],[com_ghg_inventory]:[com_support_needed_and_received]])))</f>
        <v>133333.33333333334</v>
      </c>
      <c r="AL266" s="4">
        <f>IF(Table1[[#This Row],[com_undefined]]=1,Table1[[#This Row],[o_gef_funding]],0)</f>
        <v>0</v>
      </c>
      <c r="AM266" s="4" cm="1">
        <f t="array" ref="AM266">IF(Table1[[#This Row],[com_ghg_inventory]]="",0,IF(Table1[[#This Row],[com_undefined]:[com_undefined]]=1,0,Table1[[#This Row],[o_co_financing]:[o_co_financing]]/SUM(Table1[[#This Row],[com_ghg_inventory]:[com_support_needed_and_received]])))</f>
        <v>0</v>
      </c>
      <c r="AN266" s="4" cm="1">
        <f t="array" ref="AN266">IF(Table1[[#This Row],[com_mitigation]]="",0,IF(Table1[[#This Row],[com_undefined]:[com_undefined]]=1,0,Table1[[#This Row],[o_co_financing]:[o_co_financing]]/SUM(Table1[[#This Row],[com_ghg_inventory]:[com_support_needed_and_received]])))</f>
        <v>0</v>
      </c>
      <c r="AO266" s="4" cm="1">
        <f t="array" ref="AO266">IF(Table1[[#This Row],[com_climate_change_impacts_and_adaptation]]="",0,IF(Table1[[#This Row],[com_undefined]:[com_undefined]]=1,0,Table1[[#This Row],[o_co_financing]:[o_co_financing]]/SUM(Table1[[#This Row],[com_ghg_inventory]:[com_support_needed_and_received]])))</f>
        <v>0</v>
      </c>
      <c r="AP266" s="4" cm="1">
        <f t="array" ref="AP266">IF(Table1[[#This Row],[com_support_needed_and_received]]="",0,IF(Table1[[#This Row],[com_undefined]:[com_undefined]]=1,0,Table1[[#This Row],[o_co_financing]:[o_co_financing]]/SUM(Table1[[#This Row],[com_ghg_inventory]:[com_support_needed_and_received]])))</f>
        <v>6666.666666666667</v>
      </c>
      <c r="AQ266" s="4">
        <f>IF(Table1[[#This Row],[com_undefined]]=1,Table1[[#This Row],[o_co_financing]],0)</f>
        <v>0</v>
      </c>
      <c r="AR266" s="4" t="str">
        <f>IF(Table1[[#This Row],[o_gef_funding]]=SUM(Table1[[#This Row],[ghg_inventory_gef]:[undefined_gef]]),"Good", "Problem")</f>
        <v>Good</v>
      </c>
      <c r="AS266" s="4" t="str">
        <f>IF(Table1[[#This Row],[o_co_financing]]=SUM(Table1[[#This Row],[ghg_inventory_co_finance]:[undefined_co_finance]]),"Good", "Problem")</f>
        <v>Good</v>
      </c>
    </row>
    <row r="267" spans="1:45">
      <c r="A267" s="11">
        <v>30</v>
      </c>
      <c r="B267" t="s">
        <v>55</v>
      </c>
      <c r="C267" t="str">
        <f>VLOOKUP(Table1[[#This Row],[pif_id]], Table7[#All],2,FALSE)</f>
        <v>America</v>
      </c>
      <c r="D267" t="str">
        <f>VLOOKUP(Table1[[#This Row],[pif_id]], Table7[#All],3,FALSE)</f>
        <v>UNEP</v>
      </c>
      <c r="E267" t="str">
        <f>VLOOKUP(Table1[[#This Row],[pif_id]], Table7[#All],4,FALSE)</f>
        <v>2017</v>
      </c>
      <c r="F267" t="e">
        <f>VLOOKUP(Table1[[#This Row],[pif_id]], Table7[#All],5,FALSE)</f>
        <v>#REF!</v>
      </c>
      <c r="G267">
        <v>66</v>
      </c>
      <c r="H267" t="s">
        <v>476</v>
      </c>
      <c r="J267">
        <v>1</v>
      </c>
      <c r="M267" t="str">
        <f>IF(SUM(Table1[[#This Row],[c_ghg_inventory]:[c_support_needed_and_received]])=0,1,"")</f>
        <v/>
      </c>
      <c r="N267" s="6">
        <v>460000</v>
      </c>
      <c r="O267" s="6">
        <v>330000</v>
      </c>
      <c r="P267" s="6">
        <f>N267/SUM(Table1[[#This Row],[c_ghg_inventory]:[c_undefined]])</f>
        <v>460000</v>
      </c>
      <c r="Q267" s="6">
        <f>O267/SUM(Table1[[#This Row],[c_ghg_inventory]:[c_undefined]])</f>
        <v>330000</v>
      </c>
      <c r="R267">
        <v>264</v>
      </c>
      <c r="S267" s="9" t="s">
        <v>477</v>
      </c>
      <c r="T267">
        <v>1</v>
      </c>
      <c r="X267" s="4" t="str">
        <f>IF(SUM(Table1[[#This Row],[o_ghg_inventory ]:[o_support_needed_and_received]])=0,1,"")</f>
        <v/>
      </c>
      <c r="Y267" s="10">
        <v>115000</v>
      </c>
      <c r="Z267" s="10">
        <v>82500</v>
      </c>
      <c r="AA267" s="5">
        <f>Table1[[#This Row],[o_gef_funding]]/SUM(Table1[[#This Row],[o_ghg_inventory ]:[o_undefined]])</f>
        <v>115000</v>
      </c>
      <c r="AB267" s="5">
        <f>Table1[[#This Row],[o_co_financing]]/SUM(Table1[[#This Row],[o_ghg_inventory ]:[o_undefined]])</f>
        <v>82500</v>
      </c>
      <c r="AC267" s="4" cm="1">
        <f t="array" ref="AC267">IF(Table1[[#This Row],[o_ghg_inventory ]]="",IF(AND(Table1[[#This Row],[o_undefined]:[o_undefined]]=1,Table1[[#This Row],[c_ghg_inventory]]=1),1,""),1)</f>
        <v>1</v>
      </c>
      <c r="AD267" s="4" t="str" cm="1">
        <f t="array" ref="AD267">IF(Table1[[#This Row],[o_mitigation ]]="",IF(AND(Table1[[#This Row],[o_undefined]:[o_undefined]]=1,Table1[[#This Row],[c_mitigation]]=1),1,""),1)</f>
        <v/>
      </c>
      <c r="AE267" s="4" t="str" cm="1">
        <f t="array" ref="AE267">IF(Table1[[#This Row],[o_climate_change_impacts_and_adaptation ]]="",IF(AND(Table1[[#This Row],[o_undefined]:[o_undefined]]=1,Table1[[#This Row],[c_climate_change_impacts_and_adaptation]]=1),1,""),1)</f>
        <v/>
      </c>
      <c r="AF267" s="4" t="str" cm="1">
        <f t="array" ref="AF267">IF(Table1[[#This Row],[o_support_needed_and_received]]="",IF(AND(Table1[[#This Row],[o_undefined]:[o_undefined]]=1,Table1[[#This Row],[c_support_needed_and_received]]=1),1,""),1)</f>
        <v/>
      </c>
      <c r="AG267" s="4" t="str">
        <f>IF(SUM(Table1[[#This Row],[com_ghg_inventory]:[com_support_needed_and_received]])=0,1,"")</f>
        <v/>
      </c>
      <c r="AH267" s="4" cm="1">
        <f t="array" ref="AH267">IF(Table1[[#This Row],[com_ghg_inventory]]="",0,IF(Table1[[#This Row],[com_undefined]:[com_undefined]]=1,0,Table1[[#This Row],[o_gef_funding]:[o_gef_funding]]/SUM(Table1[[#This Row],[com_ghg_inventory]:[com_support_needed_and_received]])))</f>
        <v>115000</v>
      </c>
      <c r="AI267" s="4" cm="1">
        <f t="array" ref="AI267">IF(Table1[[#This Row],[com_mitigation]]="",0,IF(Table1[[#This Row],[com_undefined]:[com_undefined]]=1,0,Table1[[#This Row],[o_gef_funding]:[o_gef_funding]]/SUM(Table1[[#This Row],[com_ghg_inventory]:[com_support_needed_and_received]])))</f>
        <v>0</v>
      </c>
      <c r="AJ267" s="4" cm="1">
        <f t="array" ref="AJ267">IF(Table1[[#This Row],[com_climate_change_impacts_and_adaptation]]="",0,IF(Table1[[#This Row],[com_undefined]:[com_undefined]]=1,0,Table1[[#This Row],[o_gef_funding]:[o_gef_funding]]/SUM(Table1[[#This Row],[com_ghg_inventory]:[com_support_needed_and_received]])))</f>
        <v>0</v>
      </c>
      <c r="AK267" s="4" cm="1">
        <f t="array" ref="AK267">IF(Table1[[#This Row],[com_support_needed_and_received]]="",0,IF(Table1[[#This Row],[com_undefined]:[com_undefined]]=1,0,Table1[[#This Row],[o_gef_funding]:[o_gef_funding]]/SUM(Table1[[#This Row],[com_ghg_inventory]:[com_support_needed_and_received]])))</f>
        <v>0</v>
      </c>
      <c r="AL267" s="4">
        <f>IF(Table1[[#This Row],[com_undefined]]=1,Table1[[#This Row],[o_gef_funding]],0)</f>
        <v>0</v>
      </c>
      <c r="AM267" s="4" cm="1">
        <f t="array" ref="AM267">IF(Table1[[#This Row],[com_ghg_inventory]]="",0,IF(Table1[[#This Row],[com_undefined]:[com_undefined]]=1,0,Table1[[#This Row],[o_co_financing]:[o_co_financing]]/SUM(Table1[[#This Row],[com_ghg_inventory]:[com_support_needed_and_received]])))</f>
        <v>82500</v>
      </c>
      <c r="AN267" s="4" cm="1">
        <f t="array" ref="AN267">IF(Table1[[#This Row],[com_mitigation]]="",0,IF(Table1[[#This Row],[com_undefined]:[com_undefined]]=1,0,Table1[[#This Row],[o_co_financing]:[o_co_financing]]/SUM(Table1[[#This Row],[com_ghg_inventory]:[com_support_needed_and_received]])))</f>
        <v>0</v>
      </c>
      <c r="AO267" s="4" cm="1">
        <f t="array" ref="AO267">IF(Table1[[#This Row],[com_climate_change_impacts_and_adaptation]]="",0,IF(Table1[[#This Row],[com_undefined]:[com_undefined]]=1,0,Table1[[#This Row],[o_co_financing]:[o_co_financing]]/SUM(Table1[[#This Row],[com_ghg_inventory]:[com_support_needed_and_received]])))</f>
        <v>0</v>
      </c>
      <c r="AP267" s="4" cm="1">
        <f t="array" ref="AP267">IF(Table1[[#This Row],[com_support_needed_and_received]]="",0,IF(Table1[[#This Row],[com_undefined]:[com_undefined]]=1,0,Table1[[#This Row],[o_co_financing]:[o_co_financing]]/SUM(Table1[[#This Row],[com_ghg_inventory]:[com_support_needed_and_received]])))</f>
        <v>0</v>
      </c>
      <c r="AQ267" s="4">
        <f>IF(Table1[[#This Row],[com_undefined]]=1,Table1[[#This Row],[o_co_financing]],0)</f>
        <v>0</v>
      </c>
      <c r="AR267" s="4" t="str">
        <f>IF(Table1[[#This Row],[o_gef_funding]]=SUM(Table1[[#This Row],[ghg_inventory_gef]:[undefined_gef]]),"Good", "Problem")</f>
        <v>Good</v>
      </c>
      <c r="AS267" s="4" t="str">
        <f>IF(Table1[[#This Row],[o_co_financing]]=SUM(Table1[[#This Row],[ghg_inventory_co_finance]:[undefined_co_finance]]),"Good", "Problem")</f>
        <v>Good</v>
      </c>
    </row>
    <row r="268" spans="1:45">
      <c r="A268" s="11">
        <v>30</v>
      </c>
      <c r="B268" t="s">
        <v>55</v>
      </c>
      <c r="C268" t="str">
        <f>VLOOKUP(Table1[[#This Row],[pif_id]], Table7[#All],2,FALSE)</f>
        <v>America</v>
      </c>
      <c r="D268" t="str">
        <f>VLOOKUP(Table1[[#This Row],[pif_id]], Table7[#All],3,FALSE)</f>
        <v>UNEP</v>
      </c>
      <c r="E268" t="str">
        <f>VLOOKUP(Table1[[#This Row],[pif_id]], Table7[#All],4,FALSE)</f>
        <v>2017</v>
      </c>
      <c r="F268" t="e">
        <f>VLOOKUP(Table1[[#This Row],[pif_id]], Table7[#All],5,FALSE)</f>
        <v>#REF!</v>
      </c>
      <c r="G268">
        <v>66</v>
      </c>
      <c r="H268" t="s">
        <v>476</v>
      </c>
      <c r="J268">
        <v>1</v>
      </c>
      <c r="M268" t="str">
        <f>IF(SUM(Table1[[#This Row],[c_ghg_inventory]:[c_support_needed_and_received]])=0,1,"")</f>
        <v/>
      </c>
      <c r="N268" s="6">
        <v>460000</v>
      </c>
      <c r="O268" s="6">
        <v>330000</v>
      </c>
      <c r="P268" s="6">
        <f>N268/SUM(Table1[[#This Row],[c_ghg_inventory]:[c_undefined]])</f>
        <v>460000</v>
      </c>
      <c r="Q268" s="6">
        <f>O268/SUM(Table1[[#This Row],[c_ghg_inventory]:[c_undefined]])</f>
        <v>330000</v>
      </c>
      <c r="R268">
        <v>265</v>
      </c>
      <c r="S268" s="9" t="s">
        <v>478</v>
      </c>
      <c r="U268">
        <v>1</v>
      </c>
      <c r="X268" s="4" t="str">
        <f>IF(SUM(Table1[[#This Row],[o_ghg_inventory ]:[o_support_needed_and_received]])=0,1,"")</f>
        <v/>
      </c>
      <c r="Y268" s="10">
        <v>115000</v>
      </c>
      <c r="Z268" s="10">
        <v>82500</v>
      </c>
      <c r="AA268" s="5">
        <f>Table1[[#This Row],[o_gef_funding]]/SUM(Table1[[#This Row],[o_ghg_inventory ]:[o_undefined]])</f>
        <v>115000</v>
      </c>
      <c r="AB268" s="5">
        <f>Table1[[#This Row],[o_co_financing]]/SUM(Table1[[#This Row],[o_ghg_inventory ]:[o_undefined]])</f>
        <v>82500</v>
      </c>
      <c r="AC268" s="4" t="str" cm="1">
        <f t="array" ref="AC268">IF(Table1[[#This Row],[o_ghg_inventory ]]="",IF(AND(Table1[[#This Row],[o_undefined]:[o_undefined]]=1,Table1[[#This Row],[c_ghg_inventory]]=1),1,""),1)</f>
        <v/>
      </c>
      <c r="AD268" s="4" cm="1">
        <f t="array" ref="AD268">IF(Table1[[#This Row],[o_mitigation ]]="",IF(AND(Table1[[#This Row],[o_undefined]:[o_undefined]]=1,Table1[[#This Row],[c_mitigation]]=1),1,""),1)</f>
        <v>1</v>
      </c>
      <c r="AE268" s="4" t="str" cm="1">
        <f t="array" ref="AE268">IF(Table1[[#This Row],[o_climate_change_impacts_and_adaptation ]]="",IF(AND(Table1[[#This Row],[o_undefined]:[o_undefined]]=1,Table1[[#This Row],[c_climate_change_impacts_and_adaptation]]=1),1,""),1)</f>
        <v/>
      </c>
      <c r="AF268" s="4" t="str" cm="1">
        <f t="array" ref="AF268">IF(Table1[[#This Row],[o_support_needed_and_received]]="",IF(AND(Table1[[#This Row],[o_undefined]:[o_undefined]]=1,Table1[[#This Row],[c_support_needed_and_received]]=1),1,""),1)</f>
        <v/>
      </c>
      <c r="AG268" s="4" t="str">
        <f>IF(SUM(Table1[[#This Row],[com_ghg_inventory]:[com_support_needed_and_received]])=0,1,"")</f>
        <v/>
      </c>
      <c r="AH268" s="4" cm="1">
        <f t="array" ref="AH268">IF(Table1[[#This Row],[com_ghg_inventory]]="",0,IF(Table1[[#This Row],[com_undefined]:[com_undefined]]=1,0,Table1[[#This Row],[o_gef_funding]:[o_gef_funding]]/SUM(Table1[[#This Row],[com_ghg_inventory]:[com_support_needed_and_received]])))</f>
        <v>0</v>
      </c>
      <c r="AI268" s="4" cm="1">
        <f t="array" ref="AI268">IF(Table1[[#This Row],[com_mitigation]]="",0,IF(Table1[[#This Row],[com_undefined]:[com_undefined]]=1,0,Table1[[#This Row],[o_gef_funding]:[o_gef_funding]]/SUM(Table1[[#This Row],[com_ghg_inventory]:[com_support_needed_and_received]])))</f>
        <v>115000</v>
      </c>
      <c r="AJ268" s="4" cm="1">
        <f t="array" ref="AJ268">IF(Table1[[#This Row],[com_climate_change_impacts_and_adaptation]]="",0,IF(Table1[[#This Row],[com_undefined]:[com_undefined]]=1,0,Table1[[#This Row],[o_gef_funding]:[o_gef_funding]]/SUM(Table1[[#This Row],[com_ghg_inventory]:[com_support_needed_and_received]])))</f>
        <v>0</v>
      </c>
      <c r="AK268" s="4" cm="1">
        <f t="array" ref="AK268">IF(Table1[[#This Row],[com_support_needed_and_received]]="",0,IF(Table1[[#This Row],[com_undefined]:[com_undefined]]=1,0,Table1[[#This Row],[o_gef_funding]:[o_gef_funding]]/SUM(Table1[[#This Row],[com_ghg_inventory]:[com_support_needed_and_received]])))</f>
        <v>0</v>
      </c>
      <c r="AL268" s="4">
        <f>IF(Table1[[#This Row],[com_undefined]]=1,Table1[[#This Row],[o_gef_funding]],0)</f>
        <v>0</v>
      </c>
      <c r="AM268" s="4" cm="1">
        <f t="array" ref="AM268">IF(Table1[[#This Row],[com_ghg_inventory]]="",0,IF(Table1[[#This Row],[com_undefined]:[com_undefined]]=1,0,Table1[[#This Row],[o_co_financing]:[o_co_financing]]/SUM(Table1[[#This Row],[com_ghg_inventory]:[com_support_needed_and_received]])))</f>
        <v>0</v>
      </c>
      <c r="AN268" s="4" cm="1">
        <f t="array" ref="AN268">IF(Table1[[#This Row],[com_mitigation]]="",0,IF(Table1[[#This Row],[com_undefined]:[com_undefined]]=1,0,Table1[[#This Row],[o_co_financing]:[o_co_financing]]/SUM(Table1[[#This Row],[com_ghg_inventory]:[com_support_needed_and_received]])))</f>
        <v>82500</v>
      </c>
      <c r="AO268" s="4" cm="1">
        <f t="array" ref="AO268">IF(Table1[[#This Row],[com_climate_change_impacts_and_adaptation]]="",0,IF(Table1[[#This Row],[com_undefined]:[com_undefined]]=1,0,Table1[[#This Row],[o_co_financing]:[o_co_financing]]/SUM(Table1[[#This Row],[com_ghg_inventory]:[com_support_needed_and_received]])))</f>
        <v>0</v>
      </c>
      <c r="AP268" s="4" cm="1">
        <f t="array" ref="AP268">IF(Table1[[#This Row],[com_support_needed_and_received]]="",0,IF(Table1[[#This Row],[com_undefined]:[com_undefined]]=1,0,Table1[[#This Row],[o_co_financing]:[o_co_financing]]/SUM(Table1[[#This Row],[com_ghg_inventory]:[com_support_needed_and_received]])))</f>
        <v>0</v>
      </c>
      <c r="AQ268" s="4">
        <f>IF(Table1[[#This Row],[com_undefined]]=1,Table1[[#This Row],[o_co_financing]],0)</f>
        <v>0</v>
      </c>
      <c r="AR268" s="4" t="str">
        <f>IF(Table1[[#This Row],[o_gef_funding]]=SUM(Table1[[#This Row],[ghg_inventory_gef]:[undefined_gef]]),"Good", "Problem")</f>
        <v>Good</v>
      </c>
      <c r="AS268" s="4" t="str">
        <f>IF(Table1[[#This Row],[o_co_financing]]=SUM(Table1[[#This Row],[ghg_inventory_co_finance]:[undefined_co_finance]]),"Good", "Problem")</f>
        <v>Good</v>
      </c>
    </row>
    <row r="269" spans="1:45">
      <c r="A269" s="11">
        <v>30</v>
      </c>
      <c r="B269" t="s">
        <v>55</v>
      </c>
      <c r="C269" t="str">
        <f>VLOOKUP(Table1[[#This Row],[pif_id]], Table7[#All],2,FALSE)</f>
        <v>America</v>
      </c>
      <c r="D269" t="str">
        <f>VLOOKUP(Table1[[#This Row],[pif_id]], Table7[#All],3,FALSE)</f>
        <v>UNEP</v>
      </c>
      <c r="E269" t="str">
        <f>VLOOKUP(Table1[[#This Row],[pif_id]], Table7[#All],4,FALSE)</f>
        <v>2017</v>
      </c>
      <c r="F269" t="e">
        <f>VLOOKUP(Table1[[#This Row],[pif_id]], Table7[#All],5,FALSE)</f>
        <v>#REF!</v>
      </c>
      <c r="G269">
        <v>66</v>
      </c>
      <c r="H269" t="s">
        <v>476</v>
      </c>
      <c r="J269">
        <v>1</v>
      </c>
      <c r="M269" t="str">
        <f>IF(SUM(Table1[[#This Row],[c_ghg_inventory]:[c_support_needed_and_received]])=0,1,"")</f>
        <v/>
      </c>
      <c r="N269" s="6">
        <v>460000</v>
      </c>
      <c r="O269" s="6">
        <v>330000</v>
      </c>
      <c r="P269" s="6">
        <f>N269/SUM(Table1[[#This Row],[c_ghg_inventory]:[c_undefined]])</f>
        <v>460000</v>
      </c>
      <c r="Q269" s="6">
        <f>O269/SUM(Table1[[#This Row],[c_ghg_inventory]:[c_undefined]])</f>
        <v>330000</v>
      </c>
      <c r="R269">
        <v>266</v>
      </c>
      <c r="S269" s="9" t="s">
        <v>479</v>
      </c>
      <c r="U269">
        <v>1</v>
      </c>
      <c r="X269" s="4" t="str">
        <f>IF(SUM(Table1[[#This Row],[o_ghg_inventory ]:[o_support_needed_and_received]])=0,1,"")</f>
        <v/>
      </c>
      <c r="Y269" s="10">
        <v>115000</v>
      </c>
      <c r="Z269" s="10">
        <v>82500</v>
      </c>
      <c r="AA269" s="5">
        <f>Table1[[#This Row],[o_gef_funding]]/SUM(Table1[[#This Row],[o_ghg_inventory ]:[o_undefined]])</f>
        <v>115000</v>
      </c>
      <c r="AB269" s="5">
        <f>Table1[[#This Row],[o_co_financing]]/SUM(Table1[[#This Row],[o_ghg_inventory ]:[o_undefined]])</f>
        <v>82500</v>
      </c>
      <c r="AC269" s="4" t="str" cm="1">
        <f t="array" ref="AC269">IF(Table1[[#This Row],[o_ghg_inventory ]]="",IF(AND(Table1[[#This Row],[o_undefined]:[o_undefined]]=1,Table1[[#This Row],[c_ghg_inventory]]=1),1,""),1)</f>
        <v/>
      </c>
      <c r="AD269" s="4" cm="1">
        <f t="array" ref="AD269">IF(Table1[[#This Row],[o_mitigation ]]="",IF(AND(Table1[[#This Row],[o_undefined]:[o_undefined]]=1,Table1[[#This Row],[c_mitigation]]=1),1,""),1)</f>
        <v>1</v>
      </c>
      <c r="AE269" s="4" t="str" cm="1">
        <f t="array" ref="AE269">IF(Table1[[#This Row],[o_climate_change_impacts_and_adaptation ]]="",IF(AND(Table1[[#This Row],[o_undefined]:[o_undefined]]=1,Table1[[#This Row],[c_climate_change_impacts_and_adaptation]]=1),1,""),1)</f>
        <v/>
      </c>
      <c r="AF269" s="4" t="str" cm="1">
        <f t="array" ref="AF269">IF(Table1[[#This Row],[o_support_needed_and_received]]="",IF(AND(Table1[[#This Row],[o_undefined]:[o_undefined]]=1,Table1[[#This Row],[c_support_needed_and_received]]=1),1,""),1)</f>
        <v/>
      </c>
      <c r="AG269" s="4" t="str">
        <f>IF(SUM(Table1[[#This Row],[com_ghg_inventory]:[com_support_needed_and_received]])=0,1,"")</f>
        <v/>
      </c>
      <c r="AH269" s="4" cm="1">
        <f t="array" ref="AH269">IF(Table1[[#This Row],[com_ghg_inventory]]="",0,IF(Table1[[#This Row],[com_undefined]:[com_undefined]]=1,0,Table1[[#This Row],[o_gef_funding]:[o_gef_funding]]/SUM(Table1[[#This Row],[com_ghg_inventory]:[com_support_needed_and_received]])))</f>
        <v>0</v>
      </c>
      <c r="AI269" s="4" cm="1">
        <f t="array" ref="AI269">IF(Table1[[#This Row],[com_mitigation]]="",0,IF(Table1[[#This Row],[com_undefined]:[com_undefined]]=1,0,Table1[[#This Row],[o_gef_funding]:[o_gef_funding]]/SUM(Table1[[#This Row],[com_ghg_inventory]:[com_support_needed_and_received]])))</f>
        <v>115000</v>
      </c>
      <c r="AJ269" s="4" cm="1">
        <f t="array" ref="AJ269">IF(Table1[[#This Row],[com_climate_change_impacts_and_adaptation]]="",0,IF(Table1[[#This Row],[com_undefined]:[com_undefined]]=1,0,Table1[[#This Row],[o_gef_funding]:[o_gef_funding]]/SUM(Table1[[#This Row],[com_ghg_inventory]:[com_support_needed_and_received]])))</f>
        <v>0</v>
      </c>
      <c r="AK269" s="4" cm="1">
        <f t="array" ref="AK269">IF(Table1[[#This Row],[com_support_needed_and_received]]="",0,IF(Table1[[#This Row],[com_undefined]:[com_undefined]]=1,0,Table1[[#This Row],[o_gef_funding]:[o_gef_funding]]/SUM(Table1[[#This Row],[com_ghg_inventory]:[com_support_needed_and_received]])))</f>
        <v>0</v>
      </c>
      <c r="AL269" s="4">
        <f>IF(Table1[[#This Row],[com_undefined]]=1,Table1[[#This Row],[o_gef_funding]],0)</f>
        <v>0</v>
      </c>
      <c r="AM269" s="4" cm="1">
        <f t="array" ref="AM269">IF(Table1[[#This Row],[com_ghg_inventory]]="",0,IF(Table1[[#This Row],[com_undefined]:[com_undefined]]=1,0,Table1[[#This Row],[o_co_financing]:[o_co_financing]]/SUM(Table1[[#This Row],[com_ghg_inventory]:[com_support_needed_and_received]])))</f>
        <v>0</v>
      </c>
      <c r="AN269" s="4" cm="1">
        <f t="array" ref="AN269">IF(Table1[[#This Row],[com_mitigation]]="",0,IF(Table1[[#This Row],[com_undefined]:[com_undefined]]=1,0,Table1[[#This Row],[o_co_financing]:[o_co_financing]]/SUM(Table1[[#This Row],[com_ghg_inventory]:[com_support_needed_and_received]])))</f>
        <v>82500</v>
      </c>
      <c r="AO269" s="4" cm="1">
        <f t="array" ref="AO269">IF(Table1[[#This Row],[com_climate_change_impacts_and_adaptation]]="",0,IF(Table1[[#This Row],[com_undefined]:[com_undefined]]=1,0,Table1[[#This Row],[o_co_financing]:[o_co_financing]]/SUM(Table1[[#This Row],[com_ghg_inventory]:[com_support_needed_and_received]])))</f>
        <v>0</v>
      </c>
      <c r="AP269" s="4" cm="1">
        <f t="array" ref="AP269">IF(Table1[[#This Row],[com_support_needed_and_received]]="",0,IF(Table1[[#This Row],[com_undefined]:[com_undefined]]=1,0,Table1[[#This Row],[o_co_financing]:[o_co_financing]]/SUM(Table1[[#This Row],[com_ghg_inventory]:[com_support_needed_and_received]])))</f>
        <v>0</v>
      </c>
      <c r="AQ269" s="4">
        <f>IF(Table1[[#This Row],[com_undefined]]=1,Table1[[#This Row],[o_co_financing]],0)</f>
        <v>0</v>
      </c>
      <c r="AR269" s="4" t="str">
        <f>IF(Table1[[#This Row],[o_gef_funding]]=SUM(Table1[[#This Row],[ghg_inventory_gef]:[undefined_gef]]),"Good", "Problem")</f>
        <v>Good</v>
      </c>
      <c r="AS269" s="4" t="str">
        <f>IF(Table1[[#This Row],[o_co_financing]]=SUM(Table1[[#This Row],[ghg_inventory_co_finance]:[undefined_co_finance]]),"Good", "Problem")</f>
        <v>Good</v>
      </c>
    </row>
    <row r="270" spans="1:45">
      <c r="A270" s="11">
        <v>30</v>
      </c>
      <c r="B270" t="s">
        <v>55</v>
      </c>
      <c r="C270" t="str">
        <f>VLOOKUP(Table1[[#This Row],[pif_id]], Table7[#All],2,FALSE)</f>
        <v>America</v>
      </c>
      <c r="D270" t="str">
        <f>VLOOKUP(Table1[[#This Row],[pif_id]], Table7[#All],3,FALSE)</f>
        <v>UNEP</v>
      </c>
      <c r="E270" t="str">
        <f>VLOOKUP(Table1[[#This Row],[pif_id]], Table7[#All],4,FALSE)</f>
        <v>2017</v>
      </c>
      <c r="F270" t="e">
        <f>VLOOKUP(Table1[[#This Row],[pif_id]], Table7[#All],5,FALSE)</f>
        <v>#REF!</v>
      </c>
      <c r="G270">
        <v>66</v>
      </c>
      <c r="H270" t="s">
        <v>476</v>
      </c>
      <c r="J270">
        <v>1</v>
      </c>
      <c r="M270" t="str">
        <f>IF(SUM(Table1[[#This Row],[c_ghg_inventory]:[c_support_needed_and_received]])=0,1,"")</f>
        <v/>
      </c>
      <c r="N270" s="6">
        <v>460000</v>
      </c>
      <c r="O270" s="6">
        <v>330000</v>
      </c>
      <c r="P270" s="6">
        <f>N270/SUM(Table1[[#This Row],[c_ghg_inventory]:[c_undefined]])</f>
        <v>460000</v>
      </c>
      <c r="Q270" s="6">
        <f>O270/SUM(Table1[[#This Row],[c_ghg_inventory]:[c_undefined]])</f>
        <v>330000</v>
      </c>
      <c r="R270">
        <v>267</v>
      </c>
      <c r="S270" s="9" t="s">
        <v>480</v>
      </c>
      <c r="U270">
        <v>1</v>
      </c>
      <c r="X270" s="4" t="str">
        <f>IF(SUM(Table1[[#This Row],[o_ghg_inventory ]:[o_support_needed_and_received]])=0,1,"")</f>
        <v/>
      </c>
      <c r="Y270" s="10">
        <v>115000</v>
      </c>
      <c r="Z270" s="10">
        <v>82500</v>
      </c>
      <c r="AA270" s="5">
        <f>Table1[[#This Row],[o_gef_funding]]/SUM(Table1[[#This Row],[o_ghg_inventory ]:[o_undefined]])</f>
        <v>115000</v>
      </c>
      <c r="AB270" s="5">
        <f>Table1[[#This Row],[o_co_financing]]/SUM(Table1[[#This Row],[o_ghg_inventory ]:[o_undefined]])</f>
        <v>82500</v>
      </c>
      <c r="AC270" s="4" t="str" cm="1">
        <f t="array" ref="AC270">IF(Table1[[#This Row],[o_ghg_inventory ]]="",IF(AND(Table1[[#This Row],[o_undefined]:[o_undefined]]=1,Table1[[#This Row],[c_ghg_inventory]]=1),1,""),1)</f>
        <v/>
      </c>
      <c r="AD270" s="4" cm="1">
        <f t="array" ref="AD270">IF(Table1[[#This Row],[o_mitigation ]]="",IF(AND(Table1[[#This Row],[o_undefined]:[o_undefined]]=1,Table1[[#This Row],[c_mitigation]]=1),1,""),1)</f>
        <v>1</v>
      </c>
      <c r="AE270" s="4" t="str" cm="1">
        <f t="array" ref="AE270">IF(Table1[[#This Row],[o_climate_change_impacts_and_adaptation ]]="",IF(AND(Table1[[#This Row],[o_undefined]:[o_undefined]]=1,Table1[[#This Row],[c_climate_change_impacts_and_adaptation]]=1),1,""),1)</f>
        <v/>
      </c>
      <c r="AF270" s="4" t="str" cm="1">
        <f t="array" ref="AF270">IF(Table1[[#This Row],[o_support_needed_and_received]]="",IF(AND(Table1[[#This Row],[o_undefined]:[o_undefined]]=1,Table1[[#This Row],[c_support_needed_and_received]]=1),1,""),1)</f>
        <v/>
      </c>
      <c r="AG270" s="4" t="str">
        <f>IF(SUM(Table1[[#This Row],[com_ghg_inventory]:[com_support_needed_and_received]])=0,1,"")</f>
        <v/>
      </c>
      <c r="AH270" s="4" cm="1">
        <f t="array" ref="AH270">IF(Table1[[#This Row],[com_ghg_inventory]]="",0,IF(Table1[[#This Row],[com_undefined]:[com_undefined]]=1,0,Table1[[#This Row],[o_gef_funding]:[o_gef_funding]]/SUM(Table1[[#This Row],[com_ghg_inventory]:[com_support_needed_and_received]])))</f>
        <v>0</v>
      </c>
      <c r="AI270" s="4" cm="1">
        <f t="array" ref="AI270">IF(Table1[[#This Row],[com_mitigation]]="",0,IF(Table1[[#This Row],[com_undefined]:[com_undefined]]=1,0,Table1[[#This Row],[o_gef_funding]:[o_gef_funding]]/SUM(Table1[[#This Row],[com_ghg_inventory]:[com_support_needed_and_received]])))</f>
        <v>115000</v>
      </c>
      <c r="AJ270" s="4" cm="1">
        <f t="array" ref="AJ270">IF(Table1[[#This Row],[com_climate_change_impacts_and_adaptation]]="",0,IF(Table1[[#This Row],[com_undefined]:[com_undefined]]=1,0,Table1[[#This Row],[o_gef_funding]:[o_gef_funding]]/SUM(Table1[[#This Row],[com_ghg_inventory]:[com_support_needed_and_received]])))</f>
        <v>0</v>
      </c>
      <c r="AK270" s="4" cm="1">
        <f t="array" ref="AK270">IF(Table1[[#This Row],[com_support_needed_and_received]]="",0,IF(Table1[[#This Row],[com_undefined]:[com_undefined]]=1,0,Table1[[#This Row],[o_gef_funding]:[o_gef_funding]]/SUM(Table1[[#This Row],[com_ghg_inventory]:[com_support_needed_and_received]])))</f>
        <v>0</v>
      </c>
      <c r="AL270" s="4">
        <f>IF(Table1[[#This Row],[com_undefined]]=1,Table1[[#This Row],[o_gef_funding]],0)</f>
        <v>0</v>
      </c>
      <c r="AM270" s="4" cm="1">
        <f t="array" ref="AM270">IF(Table1[[#This Row],[com_ghg_inventory]]="",0,IF(Table1[[#This Row],[com_undefined]:[com_undefined]]=1,0,Table1[[#This Row],[o_co_financing]:[o_co_financing]]/SUM(Table1[[#This Row],[com_ghg_inventory]:[com_support_needed_and_received]])))</f>
        <v>0</v>
      </c>
      <c r="AN270" s="4" cm="1">
        <f t="array" ref="AN270">IF(Table1[[#This Row],[com_mitigation]]="",0,IF(Table1[[#This Row],[com_undefined]:[com_undefined]]=1,0,Table1[[#This Row],[o_co_financing]:[o_co_financing]]/SUM(Table1[[#This Row],[com_ghg_inventory]:[com_support_needed_and_received]])))</f>
        <v>82500</v>
      </c>
      <c r="AO270" s="4" cm="1">
        <f t="array" ref="AO270">IF(Table1[[#This Row],[com_climate_change_impacts_and_adaptation]]="",0,IF(Table1[[#This Row],[com_undefined]:[com_undefined]]=1,0,Table1[[#This Row],[o_co_financing]:[o_co_financing]]/SUM(Table1[[#This Row],[com_ghg_inventory]:[com_support_needed_and_received]])))</f>
        <v>0</v>
      </c>
      <c r="AP270" s="4" cm="1">
        <f t="array" ref="AP270">IF(Table1[[#This Row],[com_support_needed_and_received]]="",0,IF(Table1[[#This Row],[com_undefined]:[com_undefined]]=1,0,Table1[[#This Row],[o_co_financing]:[o_co_financing]]/SUM(Table1[[#This Row],[com_ghg_inventory]:[com_support_needed_and_received]])))</f>
        <v>0</v>
      </c>
      <c r="AQ270" s="4">
        <f>IF(Table1[[#This Row],[com_undefined]]=1,Table1[[#This Row],[o_co_financing]],0)</f>
        <v>0</v>
      </c>
      <c r="AR270" s="4" t="str">
        <f>IF(Table1[[#This Row],[o_gef_funding]]=SUM(Table1[[#This Row],[ghg_inventory_gef]:[undefined_gef]]),"Good", "Problem")</f>
        <v>Good</v>
      </c>
      <c r="AS270" s="4" t="str">
        <f>IF(Table1[[#This Row],[o_co_financing]]=SUM(Table1[[#This Row],[ghg_inventory_co_finance]:[undefined_co_finance]]),"Good", "Problem")</f>
        <v>Good</v>
      </c>
    </row>
    <row r="271" spans="1:45">
      <c r="A271" s="11">
        <v>30</v>
      </c>
      <c r="B271" t="s">
        <v>55</v>
      </c>
      <c r="C271" t="str">
        <f>VLOOKUP(Table1[[#This Row],[pif_id]], Table7[#All],2,FALSE)</f>
        <v>America</v>
      </c>
      <c r="D271" t="str">
        <f>VLOOKUP(Table1[[#This Row],[pif_id]], Table7[#All],3,FALSE)</f>
        <v>UNEP</v>
      </c>
      <c r="E271" t="str">
        <f>VLOOKUP(Table1[[#This Row],[pif_id]], Table7[#All],4,FALSE)</f>
        <v>2017</v>
      </c>
      <c r="F271" t="e">
        <f>VLOOKUP(Table1[[#This Row],[pif_id]], Table7[#All],5,FALSE)</f>
        <v>#REF!</v>
      </c>
      <c r="G271">
        <v>67</v>
      </c>
      <c r="H271" t="s">
        <v>481</v>
      </c>
      <c r="K271">
        <v>1</v>
      </c>
      <c r="M271" t="str">
        <f>IF(SUM(Table1[[#This Row],[c_ghg_inventory]:[c_support_needed_and_received]])=0,1,"")</f>
        <v/>
      </c>
      <c r="N271" s="6">
        <v>440000</v>
      </c>
      <c r="O271" s="6">
        <v>180000</v>
      </c>
      <c r="P271" s="6">
        <f>N271/SUM(Table1[[#This Row],[c_ghg_inventory]:[c_undefined]])</f>
        <v>440000</v>
      </c>
      <c r="Q271" s="6">
        <f>O271/SUM(Table1[[#This Row],[c_ghg_inventory]:[c_undefined]])</f>
        <v>180000</v>
      </c>
      <c r="R271">
        <v>268</v>
      </c>
      <c r="S271" s="9" t="s">
        <v>482</v>
      </c>
      <c r="V271">
        <v>1</v>
      </c>
      <c r="X271" s="4" t="str">
        <f>IF(SUM(Table1[[#This Row],[o_ghg_inventory ]:[o_support_needed_and_received]])=0,1,"")</f>
        <v/>
      </c>
      <c r="Y271" s="10">
        <v>146666.66666666666</v>
      </c>
      <c r="Z271" s="10">
        <v>60000</v>
      </c>
      <c r="AA271" s="5">
        <f>Table1[[#This Row],[o_gef_funding]]/SUM(Table1[[#This Row],[o_ghg_inventory ]:[o_undefined]])</f>
        <v>146666.66666666666</v>
      </c>
      <c r="AB271" s="5">
        <f>Table1[[#This Row],[o_co_financing]]/SUM(Table1[[#This Row],[o_ghg_inventory ]:[o_undefined]])</f>
        <v>60000</v>
      </c>
      <c r="AC271" s="4" t="str" cm="1">
        <f t="array" ref="AC271">IF(Table1[[#This Row],[o_ghg_inventory ]]="",IF(AND(Table1[[#This Row],[o_undefined]:[o_undefined]]=1,Table1[[#This Row],[c_ghg_inventory]]=1),1,""),1)</f>
        <v/>
      </c>
      <c r="AD271" s="4" t="str" cm="1">
        <f t="array" ref="AD271">IF(Table1[[#This Row],[o_mitigation ]]="",IF(AND(Table1[[#This Row],[o_undefined]:[o_undefined]]=1,Table1[[#This Row],[c_mitigation]]=1),1,""),1)</f>
        <v/>
      </c>
      <c r="AE271" s="4" cm="1">
        <f t="array" ref="AE271">IF(Table1[[#This Row],[o_climate_change_impacts_and_adaptation ]]="",IF(AND(Table1[[#This Row],[o_undefined]:[o_undefined]]=1,Table1[[#This Row],[c_climate_change_impacts_and_adaptation]]=1),1,""),1)</f>
        <v>1</v>
      </c>
      <c r="AF271" s="4" t="str" cm="1">
        <f t="array" ref="AF271">IF(Table1[[#This Row],[o_support_needed_and_received]]="",IF(AND(Table1[[#This Row],[o_undefined]:[o_undefined]]=1,Table1[[#This Row],[c_support_needed_and_received]]=1),1,""),1)</f>
        <v/>
      </c>
      <c r="AG271" s="4" t="str">
        <f>IF(SUM(Table1[[#This Row],[com_ghg_inventory]:[com_support_needed_and_received]])=0,1,"")</f>
        <v/>
      </c>
      <c r="AH271" s="4" cm="1">
        <f t="array" ref="AH271">IF(Table1[[#This Row],[com_ghg_inventory]]="",0,IF(Table1[[#This Row],[com_undefined]:[com_undefined]]=1,0,Table1[[#This Row],[o_gef_funding]:[o_gef_funding]]/SUM(Table1[[#This Row],[com_ghg_inventory]:[com_support_needed_and_received]])))</f>
        <v>0</v>
      </c>
      <c r="AI271" s="4" cm="1">
        <f t="array" ref="AI271">IF(Table1[[#This Row],[com_mitigation]]="",0,IF(Table1[[#This Row],[com_undefined]:[com_undefined]]=1,0,Table1[[#This Row],[o_gef_funding]:[o_gef_funding]]/SUM(Table1[[#This Row],[com_ghg_inventory]:[com_support_needed_and_received]])))</f>
        <v>0</v>
      </c>
      <c r="AJ271" s="4" cm="1">
        <f t="array" ref="AJ271">IF(Table1[[#This Row],[com_climate_change_impacts_and_adaptation]]="",0,IF(Table1[[#This Row],[com_undefined]:[com_undefined]]=1,0,Table1[[#This Row],[o_gef_funding]:[o_gef_funding]]/SUM(Table1[[#This Row],[com_ghg_inventory]:[com_support_needed_and_received]])))</f>
        <v>146666.66666666666</v>
      </c>
      <c r="AK271" s="4" cm="1">
        <f t="array" ref="AK271">IF(Table1[[#This Row],[com_support_needed_and_received]]="",0,IF(Table1[[#This Row],[com_undefined]:[com_undefined]]=1,0,Table1[[#This Row],[o_gef_funding]:[o_gef_funding]]/SUM(Table1[[#This Row],[com_ghg_inventory]:[com_support_needed_and_received]])))</f>
        <v>0</v>
      </c>
      <c r="AL271" s="4">
        <f>IF(Table1[[#This Row],[com_undefined]]=1,Table1[[#This Row],[o_gef_funding]],0)</f>
        <v>0</v>
      </c>
      <c r="AM271" s="4" cm="1">
        <f t="array" ref="AM271">IF(Table1[[#This Row],[com_ghg_inventory]]="",0,IF(Table1[[#This Row],[com_undefined]:[com_undefined]]=1,0,Table1[[#This Row],[o_co_financing]:[o_co_financing]]/SUM(Table1[[#This Row],[com_ghg_inventory]:[com_support_needed_and_received]])))</f>
        <v>0</v>
      </c>
      <c r="AN271" s="4" cm="1">
        <f t="array" ref="AN271">IF(Table1[[#This Row],[com_mitigation]]="",0,IF(Table1[[#This Row],[com_undefined]:[com_undefined]]=1,0,Table1[[#This Row],[o_co_financing]:[o_co_financing]]/SUM(Table1[[#This Row],[com_ghg_inventory]:[com_support_needed_and_received]])))</f>
        <v>0</v>
      </c>
      <c r="AO271" s="4" cm="1">
        <f t="array" ref="AO271">IF(Table1[[#This Row],[com_climate_change_impacts_and_adaptation]]="",0,IF(Table1[[#This Row],[com_undefined]:[com_undefined]]=1,0,Table1[[#This Row],[o_co_financing]:[o_co_financing]]/SUM(Table1[[#This Row],[com_ghg_inventory]:[com_support_needed_and_received]])))</f>
        <v>60000</v>
      </c>
      <c r="AP271" s="4" cm="1">
        <f t="array" ref="AP271">IF(Table1[[#This Row],[com_support_needed_and_received]]="",0,IF(Table1[[#This Row],[com_undefined]:[com_undefined]]=1,0,Table1[[#This Row],[o_co_financing]:[o_co_financing]]/SUM(Table1[[#This Row],[com_ghg_inventory]:[com_support_needed_and_received]])))</f>
        <v>0</v>
      </c>
      <c r="AQ271" s="4">
        <f>IF(Table1[[#This Row],[com_undefined]]=1,Table1[[#This Row],[o_co_financing]],0)</f>
        <v>0</v>
      </c>
      <c r="AR271" s="4" t="str">
        <f>IF(Table1[[#This Row],[o_gef_funding]]=SUM(Table1[[#This Row],[ghg_inventory_gef]:[undefined_gef]]),"Good", "Problem")</f>
        <v>Good</v>
      </c>
      <c r="AS271" s="4" t="str">
        <f>IF(Table1[[#This Row],[o_co_financing]]=SUM(Table1[[#This Row],[ghg_inventory_co_finance]:[undefined_co_finance]]),"Good", "Problem")</f>
        <v>Good</v>
      </c>
    </row>
    <row r="272" spans="1:45">
      <c r="A272" s="11">
        <v>30</v>
      </c>
      <c r="B272" t="s">
        <v>55</v>
      </c>
      <c r="C272" t="str">
        <f>VLOOKUP(Table1[[#This Row],[pif_id]], Table7[#All],2,FALSE)</f>
        <v>America</v>
      </c>
      <c r="D272" t="str">
        <f>VLOOKUP(Table1[[#This Row],[pif_id]], Table7[#All],3,FALSE)</f>
        <v>UNEP</v>
      </c>
      <c r="E272" t="str">
        <f>VLOOKUP(Table1[[#This Row],[pif_id]], Table7[#All],4,FALSE)</f>
        <v>2017</v>
      </c>
      <c r="F272" t="e">
        <f>VLOOKUP(Table1[[#This Row],[pif_id]], Table7[#All],5,FALSE)</f>
        <v>#REF!</v>
      </c>
      <c r="G272">
        <v>67</v>
      </c>
      <c r="H272" t="s">
        <v>481</v>
      </c>
      <c r="K272">
        <v>1</v>
      </c>
      <c r="M272" t="str">
        <f>IF(SUM(Table1[[#This Row],[c_ghg_inventory]:[c_support_needed_and_received]])=0,1,"")</f>
        <v/>
      </c>
      <c r="N272" s="6">
        <v>440000</v>
      </c>
      <c r="O272" s="6">
        <v>180000</v>
      </c>
      <c r="P272" s="6">
        <f>N272/SUM(Table1[[#This Row],[c_ghg_inventory]:[c_undefined]])</f>
        <v>440000</v>
      </c>
      <c r="Q272" s="6">
        <f>O272/SUM(Table1[[#This Row],[c_ghg_inventory]:[c_undefined]])</f>
        <v>180000</v>
      </c>
      <c r="R272">
        <v>269</v>
      </c>
      <c r="S272" s="9" t="s">
        <v>483</v>
      </c>
      <c r="V272">
        <v>1</v>
      </c>
      <c r="X272" s="4" t="str">
        <f>IF(SUM(Table1[[#This Row],[o_ghg_inventory ]:[o_support_needed_and_received]])=0,1,"")</f>
        <v/>
      </c>
      <c r="Y272" s="10">
        <v>146666.66666666666</v>
      </c>
      <c r="Z272" s="10">
        <v>60000</v>
      </c>
      <c r="AA272" s="5">
        <f>Table1[[#This Row],[o_gef_funding]]/SUM(Table1[[#This Row],[o_ghg_inventory ]:[o_undefined]])</f>
        <v>146666.66666666666</v>
      </c>
      <c r="AB272" s="5">
        <f>Table1[[#This Row],[o_co_financing]]/SUM(Table1[[#This Row],[o_ghg_inventory ]:[o_undefined]])</f>
        <v>60000</v>
      </c>
      <c r="AC272" s="4" t="str" cm="1">
        <f t="array" ref="AC272">IF(Table1[[#This Row],[o_ghg_inventory ]]="",IF(AND(Table1[[#This Row],[o_undefined]:[o_undefined]]=1,Table1[[#This Row],[c_ghg_inventory]]=1),1,""),1)</f>
        <v/>
      </c>
      <c r="AD272" s="4" t="str" cm="1">
        <f t="array" ref="AD272">IF(Table1[[#This Row],[o_mitigation ]]="",IF(AND(Table1[[#This Row],[o_undefined]:[o_undefined]]=1,Table1[[#This Row],[c_mitigation]]=1),1,""),1)</f>
        <v/>
      </c>
      <c r="AE272" s="4" cm="1">
        <f t="array" ref="AE272">IF(Table1[[#This Row],[o_climate_change_impacts_and_adaptation ]]="",IF(AND(Table1[[#This Row],[o_undefined]:[o_undefined]]=1,Table1[[#This Row],[c_climate_change_impacts_and_adaptation]]=1),1,""),1)</f>
        <v>1</v>
      </c>
      <c r="AF272" s="4" t="str" cm="1">
        <f t="array" ref="AF272">IF(Table1[[#This Row],[o_support_needed_and_received]]="",IF(AND(Table1[[#This Row],[o_undefined]:[o_undefined]]=1,Table1[[#This Row],[c_support_needed_and_received]]=1),1,""),1)</f>
        <v/>
      </c>
      <c r="AG272" s="4" t="str">
        <f>IF(SUM(Table1[[#This Row],[com_ghg_inventory]:[com_support_needed_and_received]])=0,1,"")</f>
        <v/>
      </c>
      <c r="AH272" s="4" cm="1">
        <f t="array" ref="AH272">IF(Table1[[#This Row],[com_ghg_inventory]]="",0,IF(Table1[[#This Row],[com_undefined]:[com_undefined]]=1,0,Table1[[#This Row],[o_gef_funding]:[o_gef_funding]]/SUM(Table1[[#This Row],[com_ghg_inventory]:[com_support_needed_and_received]])))</f>
        <v>0</v>
      </c>
      <c r="AI272" s="4" cm="1">
        <f t="array" ref="AI272">IF(Table1[[#This Row],[com_mitigation]]="",0,IF(Table1[[#This Row],[com_undefined]:[com_undefined]]=1,0,Table1[[#This Row],[o_gef_funding]:[o_gef_funding]]/SUM(Table1[[#This Row],[com_ghg_inventory]:[com_support_needed_and_received]])))</f>
        <v>0</v>
      </c>
      <c r="AJ272" s="4" cm="1">
        <f t="array" ref="AJ272">IF(Table1[[#This Row],[com_climate_change_impacts_and_adaptation]]="",0,IF(Table1[[#This Row],[com_undefined]:[com_undefined]]=1,0,Table1[[#This Row],[o_gef_funding]:[o_gef_funding]]/SUM(Table1[[#This Row],[com_ghg_inventory]:[com_support_needed_and_received]])))</f>
        <v>146666.66666666666</v>
      </c>
      <c r="AK272" s="4" cm="1">
        <f t="array" ref="AK272">IF(Table1[[#This Row],[com_support_needed_and_received]]="",0,IF(Table1[[#This Row],[com_undefined]:[com_undefined]]=1,0,Table1[[#This Row],[o_gef_funding]:[o_gef_funding]]/SUM(Table1[[#This Row],[com_ghg_inventory]:[com_support_needed_and_received]])))</f>
        <v>0</v>
      </c>
      <c r="AL272" s="4">
        <f>IF(Table1[[#This Row],[com_undefined]]=1,Table1[[#This Row],[o_gef_funding]],0)</f>
        <v>0</v>
      </c>
      <c r="AM272" s="4" cm="1">
        <f t="array" ref="AM272">IF(Table1[[#This Row],[com_ghg_inventory]]="",0,IF(Table1[[#This Row],[com_undefined]:[com_undefined]]=1,0,Table1[[#This Row],[o_co_financing]:[o_co_financing]]/SUM(Table1[[#This Row],[com_ghg_inventory]:[com_support_needed_and_received]])))</f>
        <v>0</v>
      </c>
      <c r="AN272" s="4" cm="1">
        <f t="array" ref="AN272">IF(Table1[[#This Row],[com_mitigation]]="",0,IF(Table1[[#This Row],[com_undefined]:[com_undefined]]=1,0,Table1[[#This Row],[o_co_financing]:[o_co_financing]]/SUM(Table1[[#This Row],[com_ghg_inventory]:[com_support_needed_and_received]])))</f>
        <v>0</v>
      </c>
      <c r="AO272" s="4" cm="1">
        <f t="array" ref="AO272">IF(Table1[[#This Row],[com_climate_change_impacts_and_adaptation]]="",0,IF(Table1[[#This Row],[com_undefined]:[com_undefined]]=1,0,Table1[[#This Row],[o_co_financing]:[o_co_financing]]/SUM(Table1[[#This Row],[com_ghg_inventory]:[com_support_needed_and_received]])))</f>
        <v>60000</v>
      </c>
      <c r="AP272" s="4" cm="1">
        <f t="array" ref="AP272">IF(Table1[[#This Row],[com_support_needed_and_received]]="",0,IF(Table1[[#This Row],[com_undefined]:[com_undefined]]=1,0,Table1[[#This Row],[o_co_financing]:[o_co_financing]]/SUM(Table1[[#This Row],[com_ghg_inventory]:[com_support_needed_and_received]])))</f>
        <v>0</v>
      </c>
      <c r="AQ272" s="4">
        <f>IF(Table1[[#This Row],[com_undefined]]=1,Table1[[#This Row],[o_co_financing]],0)</f>
        <v>0</v>
      </c>
      <c r="AR272" s="4" t="str">
        <f>IF(Table1[[#This Row],[o_gef_funding]]=SUM(Table1[[#This Row],[ghg_inventory_gef]:[undefined_gef]]),"Good", "Problem")</f>
        <v>Good</v>
      </c>
      <c r="AS272" s="4" t="str">
        <f>IF(Table1[[#This Row],[o_co_financing]]=SUM(Table1[[#This Row],[ghg_inventory_co_finance]:[undefined_co_finance]]),"Good", "Problem")</f>
        <v>Good</v>
      </c>
    </row>
    <row r="273" spans="1:45">
      <c r="A273" s="11">
        <v>30</v>
      </c>
      <c r="B273" t="s">
        <v>55</v>
      </c>
      <c r="C273" t="str">
        <f>VLOOKUP(Table1[[#This Row],[pif_id]], Table7[#All],2,FALSE)</f>
        <v>America</v>
      </c>
      <c r="D273" t="str">
        <f>VLOOKUP(Table1[[#This Row],[pif_id]], Table7[#All],3,FALSE)</f>
        <v>UNEP</v>
      </c>
      <c r="E273" t="str">
        <f>VLOOKUP(Table1[[#This Row],[pif_id]], Table7[#All],4,FALSE)</f>
        <v>2017</v>
      </c>
      <c r="F273" t="e">
        <f>VLOOKUP(Table1[[#This Row],[pif_id]], Table7[#All],5,FALSE)</f>
        <v>#REF!</v>
      </c>
      <c r="G273">
        <v>67</v>
      </c>
      <c r="H273" t="s">
        <v>481</v>
      </c>
      <c r="K273">
        <v>1</v>
      </c>
      <c r="M273" t="str">
        <f>IF(SUM(Table1[[#This Row],[c_ghg_inventory]:[c_support_needed_and_received]])=0,1,"")</f>
        <v/>
      </c>
      <c r="N273" s="6">
        <v>440000</v>
      </c>
      <c r="O273" s="6">
        <v>180000</v>
      </c>
      <c r="P273" s="6">
        <f>N273/SUM(Table1[[#This Row],[c_ghg_inventory]:[c_undefined]])</f>
        <v>440000</v>
      </c>
      <c r="Q273" s="6">
        <f>O273/SUM(Table1[[#This Row],[c_ghg_inventory]:[c_undefined]])</f>
        <v>180000</v>
      </c>
      <c r="R273">
        <v>270</v>
      </c>
      <c r="S273" s="9" t="s">
        <v>484</v>
      </c>
      <c r="V273">
        <v>1</v>
      </c>
      <c r="X273" s="4" t="str">
        <f>IF(SUM(Table1[[#This Row],[o_ghg_inventory ]:[o_support_needed_and_received]])=0,1,"")</f>
        <v/>
      </c>
      <c r="Y273" s="10">
        <v>146666.66666666666</v>
      </c>
      <c r="Z273" s="10">
        <v>60000</v>
      </c>
      <c r="AA273" s="5">
        <f>Table1[[#This Row],[o_gef_funding]]/SUM(Table1[[#This Row],[o_ghg_inventory ]:[o_undefined]])</f>
        <v>146666.66666666666</v>
      </c>
      <c r="AB273" s="5">
        <f>Table1[[#This Row],[o_co_financing]]/SUM(Table1[[#This Row],[o_ghg_inventory ]:[o_undefined]])</f>
        <v>60000</v>
      </c>
      <c r="AC273" s="4" t="str" cm="1">
        <f t="array" ref="AC273">IF(Table1[[#This Row],[o_ghg_inventory ]]="",IF(AND(Table1[[#This Row],[o_undefined]:[o_undefined]]=1,Table1[[#This Row],[c_ghg_inventory]]=1),1,""),1)</f>
        <v/>
      </c>
      <c r="AD273" s="4" t="str" cm="1">
        <f t="array" ref="AD273">IF(Table1[[#This Row],[o_mitigation ]]="",IF(AND(Table1[[#This Row],[o_undefined]:[o_undefined]]=1,Table1[[#This Row],[c_mitigation]]=1),1,""),1)</f>
        <v/>
      </c>
      <c r="AE273" s="4" cm="1">
        <f t="array" ref="AE273">IF(Table1[[#This Row],[o_climate_change_impacts_and_adaptation ]]="",IF(AND(Table1[[#This Row],[o_undefined]:[o_undefined]]=1,Table1[[#This Row],[c_climate_change_impacts_and_adaptation]]=1),1,""),1)</f>
        <v>1</v>
      </c>
      <c r="AF273" s="4" t="str" cm="1">
        <f t="array" ref="AF273">IF(Table1[[#This Row],[o_support_needed_and_received]]="",IF(AND(Table1[[#This Row],[o_undefined]:[o_undefined]]=1,Table1[[#This Row],[c_support_needed_and_received]]=1),1,""),1)</f>
        <v/>
      </c>
      <c r="AG273" s="4" t="str">
        <f>IF(SUM(Table1[[#This Row],[com_ghg_inventory]:[com_support_needed_and_received]])=0,1,"")</f>
        <v/>
      </c>
      <c r="AH273" s="4" cm="1">
        <f t="array" ref="AH273">IF(Table1[[#This Row],[com_ghg_inventory]]="",0,IF(Table1[[#This Row],[com_undefined]:[com_undefined]]=1,0,Table1[[#This Row],[o_gef_funding]:[o_gef_funding]]/SUM(Table1[[#This Row],[com_ghg_inventory]:[com_support_needed_and_received]])))</f>
        <v>0</v>
      </c>
      <c r="AI273" s="4" cm="1">
        <f t="array" ref="AI273">IF(Table1[[#This Row],[com_mitigation]]="",0,IF(Table1[[#This Row],[com_undefined]:[com_undefined]]=1,0,Table1[[#This Row],[o_gef_funding]:[o_gef_funding]]/SUM(Table1[[#This Row],[com_ghg_inventory]:[com_support_needed_and_received]])))</f>
        <v>0</v>
      </c>
      <c r="AJ273" s="4" cm="1">
        <f t="array" ref="AJ273">IF(Table1[[#This Row],[com_climate_change_impacts_and_adaptation]]="",0,IF(Table1[[#This Row],[com_undefined]:[com_undefined]]=1,0,Table1[[#This Row],[o_gef_funding]:[o_gef_funding]]/SUM(Table1[[#This Row],[com_ghg_inventory]:[com_support_needed_and_received]])))</f>
        <v>146666.66666666666</v>
      </c>
      <c r="AK273" s="4" cm="1">
        <f t="array" ref="AK273">IF(Table1[[#This Row],[com_support_needed_and_received]]="",0,IF(Table1[[#This Row],[com_undefined]:[com_undefined]]=1,0,Table1[[#This Row],[o_gef_funding]:[o_gef_funding]]/SUM(Table1[[#This Row],[com_ghg_inventory]:[com_support_needed_and_received]])))</f>
        <v>0</v>
      </c>
      <c r="AL273" s="4">
        <f>IF(Table1[[#This Row],[com_undefined]]=1,Table1[[#This Row],[o_gef_funding]],0)</f>
        <v>0</v>
      </c>
      <c r="AM273" s="4" cm="1">
        <f t="array" ref="AM273">IF(Table1[[#This Row],[com_ghg_inventory]]="",0,IF(Table1[[#This Row],[com_undefined]:[com_undefined]]=1,0,Table1[[#This Row],[o_co_financing]:[o_co_financing]]/SUM(Table1[[#This Row],[com_ghg_inventory]:[com_support_needed_and_received]])))</f>
        <v>0</v>
      </c>
      <c r="AN273" s="4" cm="1">
        <f t="array" ref="AN273">IF(Table1[[#This Row],[com_mitigation]]="",0,IF(Table1[[#This Row],[com_undefined]:[com_undefined]]=1,0,Table1[[#This Row],[o_co_financing]:[o_co_financing]]/SUM(Table1[[#This Row],[com_ghg_inventory]:[com_support_needed_and_received]])))</f>
        <v>0</v>
      </c>
      <c r="AO273" s="4" cm="1">
        <f t="array" ref="AO273">IF(Table1[[#This Row],[com_climate_change_impacts_and_adaptation]]="",0,IF(Table1[[#This Row],[com_undefined]:[com_undefined]]=1,0,Table1[[#This Row],[o_co_financing]:[o_co_financing]]/SUM(Table1[[#This Row],[com_ghg_inventory]:[com_support_needed_and_received]])))</f>
        <v>60000</v>
      </c>
      <c r="AP273" s="4" cm="1">
        <f t="array" ref="AP273">IF(Table1[[#This Row],[com_support_needed_and_received]]="",0,IF(Table1[[#This Row],[com_undefined]:[com_undefined]]=1,0,Table1[[#This Row],[o_co_financing]:[o_co_financing]]/SUM(Table1[[#This Row],[com_ghg_inventory]:[com_support_needed_and_received]])))</f>
        <v>0</v>
      </c>
      <c r="AQ273" s="4">
        <f>IF(Table1[[#This Row],[com_undefined]]=1,Table1[[#This Row],[o_co_financing]],0)</f>
        <v>0</v>
      </c>
      <c r="AR273" s="4" t="str">
        <f>IF(Table1[[#This Row],[o_gef_funding]]=SUM(Table1[[#This Row],[ghg_inventory_gef]:[undefined_gef]]),"Good", "Problem")</f>
        <v>Good</v>
      </c>
      <c r="AS273" s="4" t="str">
        <f>IF(Table1[[#This Row],[o_co_financing]]=SUM(Table1[[#This Row],[ghg_inventory_co_finance]:[undefined_co_finance]]),"Good", "Problem")</f>
        <v>Good</v>
      </c>
    </row>
    <row r="274" spans="1:45">
      <c r="A274" s="11">
        <v>30</v>
      </c>
      <c r="B274" t="s">
        <v>55</v>
      </c>
      <c r="C274" t="str">
        <f>VLOOKUP(Table1[[#This Row],[pif_id]], Table7[#All],2,FALSE)</f>
        <v>America</v>
      </c>
      <c r="D274" t="str">
        <f>VLOOKUP(Table1[[#This Row],[pif_id]], Table7[#All],3,FALSE)</f>
        <v>UNEP</v>
      </c>
      <c r="E274" t="str">
        <f>VLOOKUP(Table1[[#This Row],[pif_id]], Table7[#All],4,FALSE)</f>
        <v>2017</v>
      </c>
      <c r="F274" t="e">
        <f>VLOOKUP(Table1[[#This Row],[pif_id]], Table7[#All],5,FALSE)</f>
        <v>#REF!</v>
      </c>
      <c r="G274">
        <v>68</v>
      </c>
      <c r="H274" t="s">
        <v>485</v>
      </c>
      <c r="L274">
        <v>1</v>
      </c>
      <c r="M274" t="str">
        <f>IF(SUM(Table1[[#This Row],[c_ghg_inventory]:[c_support_needed_and_received]])=0,1,"")</f>
        <v/>
      </c>
      <c r="N274" s="6">
        <v>190000</v>
      </c>
      <c r="O274" s="6">
        <v>120000</v>
      </c>
      <c r="P274" s="6">
        <f>N274/SUM(Table1[[#This Row],[c_ghg_inventory]:[c_undefined]])</f>
        <v>190000</v>
      </c>
      <c r="Q274" s="6">
        <f>O274/SUM(Table1[[#This Row],[c_ghg_inventory]:[c_undefined]])</f>
        <v>120000</v>
      </c>
      <c r="R274">
        <v>271</v>
      </c>
      <c r="S274" s="9" t="s">
        <v>486</v>
      </c>
      <c r="W274">
        <v>1</v>
      </c>
      <c r="X274" s="4" t="str">
        <f>IF(SUM(Table1[[#This Row],[o_ghg_inventory ]:[o_support_needed_and_received]])=0,1,"")</f>
        <v/>
      </c>
      <c r="Y274" s="10">
        <v>95000</v>
      </c>
      <c r="Z274" s="10">
        <v>60000</v>
      </c>
      <c r="AA274" s="5">
        <f>Table1[[#This Row],[o_gef_funding]]/SUM(Table1[[#This Row],[o_ghg_inventory ]:[o_undefined]])</f>
        <v>95000</v>
      </c>
      <c r="AB274" s="5">
        <f>Table1[[#This Row],[o_co_financing]]/SUM(Table1[[#This Row],[o_ghg_inventory ]:[o_undefined]])</f>
        <v>60000</v>
      </c>
      <c r="AC274" s="4" t="str" cm="1">
        <f t="array" ref="AC274">IF(Table1[[#This Row],[o_ghg_inventory ]]="",IF(AND(Table1[[#This Row],[o_undefined]:[o_undefined]]=1,Table1[[#This Row],[c_ghg_inventory]]=1),1,""),1)</f>
        <v/>
      </c>
      <c r="AD274" s="4" t="str" cm="1">
        <f t="array" ref="AD274">IF(Table1[[#This Row],[o_mitigation ]]="",IF(AND(Table1[[#This Row],[o_undefined]:[o_undefined]]=1,Table1[[#This Row],[c_mitigation]]=1),1,""),1)</f>
        <v/>
      </c>
      <c r="AE274" s="4" t="str" cm="1">
        <f t="array" ref="AE274">IF(Table1[[#This Row],[o_climate_change_impacts_and_adaptation ]]="",IF(AND(Table1[[#This Row],[o_undefined]:[o_undefined]]=1,Table1[[#This Row],[c_climate_change_impacts_and_adaptation]]=1),1,""),1)</f>
        <v/>
      </c>
      <c r="AF274" s="4" cm="1">
        <f t="array" ref="AF274">IF(Table1[[#This Row],[o_support_needed_and_received]]="",IF(AND(Table1[[#This Row],[o_undefined]:[o_undefined]]=1,Table1[[#This Row],[c_support_needed_and_received]]=1),1,""),1)</f>
        <v>1</v>
      </c>
      <c r="AG274" s="4" t="str">
        <f>IF(SUM(Table1[[#This Row],[com_ghg_inventory]:[com_support_needed_and_received]])=0,1,"")</f>
        <v/>
      </c>
      <c r="AH274" s="4" cm="1">
        <f t="array" ref="AH274">IF(Table1[[#This Row],[com_ghg_inventory]]="",0,IF(Table1[[#This Row],[com_undefined]:[com_undefined]]=1,0,Table1[[#This Row],[o_gef_funding]:[o_gef_funding]]/SUM(Table1[[#This Row],[com_ghg_inventory]:[com_support_needed_and_received]])))</f>
        <v>0</v>
      </c>
      <c r="AI274" s="4" cm="1">
        <f t="array" ref="AI274">IF(Table1[[#This Row],[com_mitigation]]="",0,IF(Table1[[#This Row],[com_undefined]:[com_undefined]]=1,0,Table1[[#This Row],[o_gef_funding]:[o_gef_funding]]/SUM(Table1[[#This Row],[com_ghg_inventory]:[com_support_needed_and_received]])))</f>
        <v>0</v>
      </c>
      <c r="AJ274" s="4" cm="1">
        <f t="array" ref="AJ274">IF(Table1[[#This Row],[com_climate_change_impacts_and_adaptation]]="",0,IF(Table1[[#This Row],[com_undefined]:[com_undefined]]=1,0,Table1[[#This Row],[o_gef_funding]:[o_gef_funding]]/SUM(Table1[[#This Row],[com_ghg_inventory]:[com_support_needed_and_received]])))</f>
        <v>0</v>
      </c>
      <c r="AK274" s="4" cm="1">
        <f t="array" ref="AK274">IF(Table1[[#This Row],[com_support_needed_and_received]]="",0,IF(Table1[[#This Row],[com_undefined]:[com_undefined]]=1,0,Table1[[#This Row],[o_gef_funding]:[o_gef_funding]]/SUM(Table1[[#This Row],[com_ghg_inventory]:[com_support_needed_and_received]])))</f>
        <v>95000</v>
      </c>
      <c r="AL274" s="4">
        <f>IF(Table1[[#This Row],[com_undefined]]=1,Table1[[#This Row],[o_gef_funding]],0)</f>
        <v>0</v>
      </c>
      <c r="AM274" s="4" cm="1">
        <f t="array" ref="AM274">IF(Table1[[#This Row],[com_ghg_inventory]]="",0,IF(Table1[[#This Row],[com_undefined]:[com_undefined]]=1,0,Table1[[#This Row],[o_co_financing]:[o_co_financing]]/SUM(Table1[[#This Row],[com_ghg_inventory]:[com_support_needed_and_received]])))</f>
        <v>0</v>
      </c>
      <c r="AN274" s="4" cm="1">
        <f t="array" ref="AN274">IF(Table1[[#This Row],[com_mitigation]]="",0,IF(Table1[[#This Row],[com_undefined]:[com_undefined]]=1,0,Table1[[#This Row],[o_co_financing]:[o_co_financing]]/SUM(Table1[[#This Row],[com_ghg_inventory]:[com_support_needed_and_received]])))</f>
        <v>0</v>
      </c>
      <c r="AO274" s="4" cm="1">
        <f t="array" ref="AO274">IF(Table1[[#This Row],[com_climate_change_impacts_and_adaptation]]="",0,IF(Table1[[#This Row],[com_undefined]:[com_undefined]]=1,0,Table1[[#This Row],[o_co_financing]:[o_co_financing]]/SUM(Table1[[#This Row],[com_ghg_inventory]:[com_support_needed_and_received]])))</f>
        <v>0</v>
      </c>
      <c r="AP274" s="4" cm="1">
        <f t="array" ref="AP274">IF(Table1[[#This Row],[com_support_needed_and_received]]="",0,IF(Table1[[#This Row],[com_undefined]:[com_undefined]]=1,0,Table1[[#This Row],[o_co_financing]:[o_co_financing]]/SUM(Table1[[#This Row],[com_ghg_inventory]:[com_support_needed_and_received]])))</f>
        <v>60000</v>
      </c>
      <c r="AQ274" s="4">
        <f>IF(Table1[[#This Row],[com_undefined]]=1,Table1[[#This Row],[o_co_financing]],0)</f>
        <v>0</v>
      </c>
      <c r="AR274" s="4" t="str">
        <f>IF(Table1[[#This Row],[o_gef_funding]]=SUM(Table1[[#This Row],[ghg_inventory_gef]:[undefined_gef]]),"Good", "Problem")</f>
        <v>Good</v>
      </c>
      <c r="AS274" s="4" t="str">
        <f>IF(Table1[[#This Row],[o_co_financing]]=SUM(Table1[[#This Row],[ghg_inventory_co_finance]:[undefined_co_finance]]),"Good", "Problem")</f>
        <v>Good</v>
      </c>
    </row>
    <row r="275" spans="1:45">
      <c r="A275" s="11">
        <v>30</v>
      </c>
      <c r="B275" t="s">
        <v>55</v>
      </c>
      <c r="C275" t="str">
        <f>VLOOKUP(Table1[[#This Row],[pif_id]], Table7[#All],2,FALSE)</f>
        <v>America</v>
      </c>
      <c r="D275" t="str">
        <f>VLOOKUP(Table1[[#This Row],[pif_id]], Table7[#All],3,FALSE)</f>
        <v>UNEP</v>
      </c>
      <c r="E275" t="str">
        <f>VLOOKUP(Table1[[#This Row],[pif_id]], Table7[#All],4,FALSE)</f>
        <v>2017</v>
      </c>
      <c r="F275" t="e">
        <f>VLOOKUP(Table1[[#This Row],[pif_id]], Table7[#All],5,FALSE)</f>
        <v>#REF!</v>
      </c>
      <c r="G275">
        <v>68</v>
      </c>
      <c r="H275" t="s">
        <v>485</v>
      </c>
      <c r="L275">
        <v>1</v>
      </c>
      <c r="M275" t="str">
        <f>IF(SUM(Table1[[#This Row],[c_ghg_inventory]:[c_support_needed_and_received]])=0,1,"")</f>
        <v/>
      </c>
      <c r="N275" s="6">
        <v>190000</v>
      </c>
      <c r="O275" s="6">
        <v>120000</v>
      </c>
      <c r="P275" s="6">
        <f>N275/SUM(Table1[[#This Row],[c_ghg_inventory]:[c_undefined]])</f>
        <v>190000</v>
      </c>
      <c r="Q275" s="6">
        <f>O275/SUM(Table1[[#This Row],[c_ghg_inventory]:[c_undefined]])</f>
        <v>120000</v>
      </c>
      <c r="R275">
        <v>272</v>
      </c>
      <c r="S275" s="9" t="s">
        <v>487</v>
      </c>
      <c r="W275">
        <v>1</v>
      </c>
      <c r="X275" s="4" t="str">
        <f>IF(SUM(Table1[[#This Row],[o_ghg_inventory ]:[o_support_needed_and_received]])=0,1,"")</f>
        <v/>
      </c>
      <c r="Y275" s="10">
        <v>95000</v>
      </c>
      <c r="Z275" s="10">
        <v>60000</v>
      </c>
      <c r="AA275" s="5">
        <f>Table1[[#This Row],[o_gef_funding]]/SUM(Table1[[#This Row],[o_ghg_inventory ]:[o_undefined]])</f>
        <v>95000</v>
      </c>
      <c r="AB275" s="5">
        <f>Table1[[#This Row],[o_co_financing]]/SUM(Table1[[#This Row],[o_ghg_inventory ]:[o_undefined]])</f>
        <v>60000</v>
      </c>
      <c r="AC275" s="4" t="str" cm="1">
        <f t="array" ref="AC275">IF(Table1[[#This Row],[o_ghg_inventory ]]="",IF(AND(Table1[[#This Row],[o_undefined]:[o_undefined]]=1,Table1[[#This Row],[c_ghg_inventory]]=1),1,""),1)</f>
        <v/>
      </c>
      <c r="AD275" s="4" t="str" cm="1">
        <f t="array" ref="AD275">IF(Table1[[#This Row],[o_mitigation ]]="",IF(AND(Table1[[#This Row],[o_undefined]:[o_undefined]]=1,Table1[[#This Row],[c_mitigation]]=1),1,""),1)</f>
        <v/>
      </c>
      <c r="AE275" s="4" t="str" cm="1">
        <f t="array" ref="AE275">IF(Table1[[#This Row],[o_climate_change_impacts_and_adaptation ]]="",IF(AND(Table1[[#This Row],[o_undefined]:[o_undefined]]=1,Table1[[#This Row],[c_climate_change_impacts_and_adaptation]]=1),1,""),1)</f>
        <v/>
      </c>
      <c r="AF275" s="4" cm="1">
        <f t="array" ref="AF275">IF(Table1[[#This Row],[o_support_needed_and_received]]="",IF(AND(Table1[[#This Row],[o_undefined]:[o_undefined]]=1,Table1[[#This Row],[c_support_needed_and_received]]=1),1,""),1)</f>
        <v>1</v>
      </c>
      <c r="AG275" s="4" t="str">
        <f>IF(SUM(Table1[[#This Row],[com_ghg_inventory]:[com_support_needed_and_received]])=0,1,"")</f>
        <v/>
      </c>
      <c r="AH275" s="4" cm="1">
        <f t="array" ref="AH275">IF(Table1[[#This Row],[com_ghg_inventory]]="",0,IF(Table1[[#This Row],[com_undefined]:[com_undefined]]=1,0,Table1[[#This Row],[o_gef_funding]:[o_gef_funding]]/SUM(Table1[[#This Row],[com_ghg_inventory]:[com_support_needed_and_received]])))</f>
        <v>0</v>
      </c>
      <c r="AI275" s="4" cm="1">
        <f t="array" ref="AI275">IF(Table1[[#This Row],[com_mitigation]]="",0,IF(Table1[[#This Row],[com_undefined]:[com_undefined]]=1,0,Table1[[#This Row],[o_gef_funding]:[o_gef_funding]]/SUM(Table1[[#This Row],[com_ghg_inventory]:[com_support_needed_and_received]])))</f>
        <v>0</v>
      </c>
      <c r="AJ275" s="4" cm="1">
        <f t="array" ref="AJ275">IF(Table1[[#This Row],[com_climate_change_impacts_and_adaptation]]="",0,IF(Table1[[#This Row],[com_undefined]:[com_undefined]]=1,0,Table1[[#This Row],[o_gef_funding]:[o_gef_funding]]/SUM(Table1[[#This Row],[com_ghg_inventory]:[com_support_needed_and_received]])))</f>
        <v>0</v>
      </c>
      <c r="AK275" s="4" cm="1">
        <f t="array" ref="AK275">IF(Table1[[#This Row],[com_support_needed_and_received]]="",0,IF(Table1[[#This Row],[com_undefined]:[com_undefined]]=1,0,Table1[[#This Row],[o_gef_funding]:[o_gef_funding]]/SUM(Table1[[#This Row],[com_ghg_inventory]:[com_support_needed_and_received]])))</f>
        <v>95000</v>
      </c>
      <c r="AL275" s="4">
        <f>IF(Table1[[#This Row],[com_undefined]]=1,Table1[[#This Row],[o_gef_funding]],0)</f>
        <v>0</v>
      </c>
      <c r="AM275" s="4" cm="1">
        <f t="array" ref="AM275">IF(Table1[[#This Row],[com_ghg_inventory]]="",0,IF(Table1[[#This Row],[com_undefined]:[com_undefined]]=1,0,Table1[[#This Row],[o_co_financing]:[o_co_financing]]/SUM(Table1[[#This Row],[com_ghg_inventory]:[com_support_needed_and_received]])))</f>
        <v>0</v>
      </c>
      <c r="AN275" s="4" cm="1">
        <f t="array" ref="AN275">IF(Table1[[#This Row],[com_mitigation]]="",0,IF(Table1[[#This Row],[com_undefined]:[com_undefined]]=1,0,Table1[[#This Row],[o_co_financing]:[o_co_financing]]/SUM(Table1[[#This Row],[com_ghg_inventory]:[com_support_needed_and_received]])))</f>
        <v>0</v>
      </c>
      <c r="AO275" s="4" cm="1">
        <f t="array" ref="AO275">IF(Table1[[#This Row],[com_climate_change_impacts_and_adaptation]]="",0,IF(Table1[[#This Row],[com_undefined]:[com_undefined]]=1,0,Table1[[#This Row],[o_co_financing]:[o_co_financing]]/SUM(Table1[[#This Row],[com_ghg_inventory]:[com_support_needed_and_received]])))</f>
        <v>0</v>
      </c>
      <c r="AP275" s="4" cm="1">
        <f t="array" ref="AP275">IF(Table1[[#This Row],[com_support_needed_and_received]]="",0,IF(Table1[[#This Row],[com_undefined]:[com_undefined]]=1,0,Table1[[#This Row],[o_co_financing]:[o_co_financing]]/SUM(Table1[[#This Row],[com_ghg_inventory]:[com_support_needed_and_received]])))</f>
        <v>60000</v>
      </c>
      <c r="AQ275" s="4">
        <f>IF(Table1[[#This Row],[com_undefined]]=1,Table1[[#This Row],[o_co_financing]],0)</f>
        <v>0</v>
      </c>
      <c r="AR275" s="4" t="str">
        <f>IF(Table1[[#This Row],[o_gef_funding]]=SUM(Table1[[#This Row],[ghg_inventory_gef]:[undefined_gef]]),"Good", "Problem")</f>
        <v>Good</v>
      </c>
      <c r="AS275" s="4" t="str">
        <f>IF(Table1[[#This Row],[o_co_financing]]=SUM(Table1[[#This Row],[ghg_inventory_co_finance]:[undefined_co_finance]]),"Good", "Problem")</f>
        <v>Good</v>
      </c>
    </row>
    <row r="276" spans="1:45">
      <c r="A276" s="11">
        <v>31</v>
      </c>
      <c r="B276" t="s">
        <v>56</v>
      </c>
      <c r="C276" t="str">
        <f>VLOOKUP(Table1[[#This Row],[pif_id]], Table7[#All],2,FALSE)</f>
        <v>Asia</v>
      </c>
      <c r="D276" t="str">
        <f>VLOOKUP(Table1[[#This Row],[pif_id]], Table7[#All],3,FALSE)</f>
        <v>FAO</v>
      </c>
      <c r="E276" t="str">
        <f>VLOOKUP(Table1[[#This Row],[pif_id]], Table7[#All],4,FALSE)</f>
        <v>2017</v>
      </c>
      <c r="F276" t="e">
        <f>VLOOKUP(Table1[[#This Row],[pif_id]], Table7[#All],5,FALSE)</f>
        <v>#REF!</v>
      </c>
      <c r="G276">
        <v>69</v>
      </c>
      <c r="H276" t="s">
        <v>488</v>
      </c>
      <c r="M276">
        <f>IF(SUM(Table1[[#This Row],[c_ghg_inventory]:[c_support_needed_and_received]])=0,1,"")</f>
        <v>1</v>
      </c>
      <c r="N276" s="6">
        <v>225355</v>
      </c>
      <c r="O276" s="6">
        <v>120084</v>
      </c>
      <c r="P276" s="6">
        <f>N276/SUM(Table1[[#This Row],[c_ghg_inventory]:[c_undefined]])</f>
        <v>225355</v>
      </c>
      <c r="Q276" s="6">
        <f>O276/SUM(Table1[[#This Row],[c_ghg_inventory]:[c_undefined]])</f>
        <v>120084</v>
      </c>
      <c r="R276">
        <v>273</v>
      </c>
      <c r="S276" t="s">
        <v>489</v>
      </c>
      <c r="X276" s="4">
        <f>IF(SUM(Table1[[#This Row],[o_ghg_inventory ]:[o_support_needed_and_received]])=0,1,"")</f>
        <v>1</v>
      </c>
      <c r="Y276" s="10">
        <v>37559.166666666664</v>
      </c>
      <c r="Z276" s="10">
        <v>20014</v>
      </c>
      <c r="AA276" s="5">
        <f>Table1[[#This Row],[o_gef_funding]]/SUM(Table1[[#This Row],[o_ghg_inventory ]:[o_undefined]])</f>
        <v>37559.166666666664</v>
      </c>
      <c r="AB276" s="5">
        <f>Table1[[#This Row],[o_co_financing]]/SUM(Table1[[#This Row],[o_ghg_inventory ]:[o_undefined]])</f>
        <v>20014</v>
      </c>
      <c r="AC276" s="4" t="str" cm="1">
        <f t="array" ref="AC276">IF(Table1[[#This Row],[o_ghg_inventory ]]="",IF(AND(Table1[[#This Row],[o_undefined]:[o_undefined]]=1,Table1[[#This Row],[c_ghg_inventory]]=1),1,""),1)</f>
        <v/>
      </c>
      <c r="AD276" s="4" t="str" cm="1">
        <f t="array" ref="AD276">IF(Table1[[#This Row],[o_mitigation ]]="",IF(AND(Table1[[#This Row],[o_undefined]:[o_undefined]]=1,Table1[[#This Row],[c_mitigation]]=1),1,""),1)</f>
        <v/>
      </c>
      <c r="AE276" s="4" t="str" cm="1">
        <f t="array" ref="AE276">IF(Table1[[#This Row],[o_climate_change_impacts_and_adaptation ]]="",IF(AND(Table1[[#This Row],[o_undefined]:[o_undefined]]=1,Table1[[#This Row],[c_climate_change_impacts_and_adaptation]]=1),1,""),1)</f>
        <v/>
      </c>
      <c r="AF276" s="4" t="str" cm="1">
        <f t="array" ref="AF276">IF(Table1[[#This Row],[o_support_needed_and_received]]="",IF(AND(Table1[[#This Row],[o_undefined]:[o_undefined]]=1,Table1[[#This Row],[c_support_needed_and_received]]=1),1,""),1)</f>
        <v/>
      </c>
      <c r="AG276" s="4">
        <f>IF(SUM(Table1[[#This Row],[com_ghg_inventory]:[com_support_needed_and_received]])=0,1,"")</f>
        <v>1</v>
      </c>
      <c r="AH276" s="4" cm="1">
        <f t="array" ref="AH276">IF(Table1[[#This Row],[com_ghg_inventory]]="",0,IF(Table1[[#This Row],[com_undefined]:[com_undefined]]=1,0,Table1[[#This Row],[o_gef_funding]:[o_gef_funding]]/SUM(Table1[[#This Row],[com_ghg_inventory]:[com_support_needed_and_received]])))</f>
        <v>0</v>
      </c>
      <c r="AI276" s="4" cm="1">
        <f t="array" ref="AI276">IF(Table1[[#This Row],[com_mitigation]]="",0,IF(Table1[[#This Row],[com_undefined]:[com_undefined]]=1,0,Table1[[#This Row],[o_gef_funding]:[o_gef_funding]]/SUM(Table1[[#This Row],[com_ghg_inventory]:[com_support_needed_and_received]])))</f>
        <v>0</v>
      </c>
      <c r="AJ276" s="4" cm="1">
        <f t="array" ref="AJ276">IF(Table1[[#This Row],[com_climate_change_impacts_and_adaptation]]="",0,IF(Table1[[#This Row],[com_undefined]:[com_undefined]]=1,0,Table1[[#This Row],[o_gef_funding]:[o_gef_funding]]/SUM(Table1[[#This Row],[com_ghg_inventory]:[com_support_needed_and_received]])))</f>
        <v>0</v>
      </c>
      <c r="AK276" s="4" cm="1">
        <f t="array" ref="AK276">IF(Table1[[#This Row],[com_support_needed_and_received]]="",0,IF(Table1[[#This Row],[com_undefined]:[com_undefined]]=1,0,Table1[[#This Row],[o_gef_funding]:[o_gef_funding]]/SUM(Table1[[#This Row],[com_ghg_inventory]:[com_support_needed_and_received]])))</f>
        <v>0</v>
      </c>
      <c r="AL276" s="4">
        <f>IF(Table1[[#This Row],[com_undefined]]=1,Table1[[#This Row],[o_gef_funding]],0)</f>
        <v>37559.166666666664</v>
      </c>
      <c r="AM276" s="4" cm="1">
        <f t="array" ref="AM276">IF(Table1[[#This Row],[com_ghg_inventory]]="",0,IF(Table1[[#This Row],[com_undefined]:[com_undefined]]=1,0,Table1[[#This Row],[o_co_financing]:[o_co_financing]]/SUM(Table1[[#This Row],[com_ghg_inventory]:[com_support_needed_and_received]])))</f>
        <v>0</v>
      </c>
      <c r="AN276" s="4" cm="1">
        <f t="array" ref="AN276">IF(Table1[[#This Row],[com_mitigation]]="",0,IF(Table1[[#This Row],[com_undefined]:[com_undefined]]=1,0,Table1[[#This Row],[o_co_financing]:[o_co_financing]]/SUM(Table1[[#This Row],[com_ghg_inventory]:[com_support_needed_and_received]])))</f>
        <v>0</v>
      </c>
      <c r="AO276" s="4" cm="1">
        <f t="array" ref="AO276">IF(Table1[[#This Row],[com_climate_change_impacts_and_adaptation]]="",0,IF(Table1[[#This Row],[com_undefined]:[com_undefined]]=1,0,Table1[[#This Row],[o_co_financing]:[o_co_financing]]/SUM(Table1[[#This Row],[com_ghg_inventory]:[com_support_needed_and_received]])))</f>
        <v>0</v>
      </c>
      <c r="AP276" s="4" cm="1">
        <f t="array" ref="AP276">IF(Table1[[#This Row],[com_support_needed_and_received]]="",0,IF(Table1[[#This Row],[com_undefined]:[com_undefined]]=1,0,Table1[[#This Row],[o_co_financing]:[o_co_financing]]/SUM(Table1[[#This Row],[com_ghg_inventory]:[com_support_needed_and_received]])))</f>
        <v>0</v>
      </c>
      <c r="AQ276" s="4">
        <f>IF(Table1[[#This Row],[com_undefined]]=1,Table1[[#This Row],[o_co_financing]],0)</f>
        <v>20014</v>
      </c>
      <c r="AR276" s="4" t="str">
        <f>IF(Table1[[#This Row],[o_gef_funding]]=SUM(Table1[[#This Row],[ghg_inventory_gef]:[undefined_gef]]),"Good", "Problem")</f>
        <v>Good</v>
      </c>
      <c r="AS276" s="4" t="str">
        <f>IF(Table1[[#This Row],[o_co_financing]]=SUM(Table1[[#This Row],[ghg_inventory_co_finance]:[undefined_co_finance]]),"Good", "Problem")</f>
        <v>Good</v>
      </c>
    </row>
    <row r="277" spans="1:45">
      <c r="A277" s="11">
        <v>31</v>
      </c>
      <c r="B277" t="s">
        <v>56</v>
      </c>
      <c r="C277" t="str">
        <f>VLOOKUP(Table1[[#This Row],[pif_id]], Table7[#All],2,FALSE)</f>
        <v>Asia</v>
      </c>
      <c r="D277" t="str">
        <f>VLOOKUP(Table1[[#This Row],[pif_id]], Table7[#All],3,FALSE)</f>
        <v>FAO</v>
      </c>
      <c r="E277" t="str">
        <f>VLOOKUP(Table1[[#This Row],[pif_id]], Table7[#All],4,FALSE)</f>
        <v>2017</v>
      </c>
      <c r="F277" t="e">
        <f>VLOOKUP(Table1[[#This Row],[pif_id]], Table7[#All],5,FALSE)</f>
        <v>#REF!</v>
      </c>
      <c r="G277">
        <v>69</v>
      </c>
      <c r="H277" t="s">
        <v>488</v>
      </c>
      <c r="M277">
        <f>IF(SUM(Table1[[#This Row],[c_ghg_inventory]:[c_support_needed_and_received]])=0,1,"")</f>
        <v>1</v>
      </c>
      <c r="N277" s="6">
        <v>225355</v>
      </c>
      <c r="O277" s="6">
        <v>120084</v>
      </c>
      <c r="P277" s="6">
        <f>N277/SUM(Table1[[#This Row],[c_ghg_inventory]:[c_undefined]])</f>
        <v>225355</v>
      </c>
      <c r="Q277" s="6">
        <f>O277/SUM(Table1[[#This Row],[c_ghg_inventory]:[c_undefined]])</f>
        <v>120084</v>
      </c>
      <c r="R277">
        <v>274</v>
      </c>
      <c r="S277" t="s">
        <v>418</v>
      </c>
      <c r="X277" s="4">
        <f>IF(SUM(Table1[[#This Row],[o_ghg_inventory ]:[o_support_needed_and_received]])=0,1,"")</f>
        <v>1</v>
      </c>
      <c r="Y277" s="10">
        <v>37559.166666666664</v>
      </c>
      <c r="Z277" s="10">
        <v>20014</v>
      </c>
      <c r="AA277" s="5">
        <f>Table1[[#This Row],[o_gef_funding]]/SUM(Table1[[#This Row],[o_ghg_inventory ]:[o_undefined]])</f>
        <v>37559.166666666664</v>
      </c>
      <c r="AB277" s="5">
        <f>Table1[[#This Row],[o_co_financing]]/SUM(Table1[[#This Row],[o_ghg_inventory ]:[o_undefined]])</f>
        <v>20014</v>
      </c>
      <c r="AC277" s="4" t="str" cm="1">
        <f t="array" ref="AC277">IF(Table1[[#This Row],[o_ghg_inventory ]]="",IF(AND(Table1[[#This Row],[o_undefined]:[o_undefined]]=1,Table1[[#This Row],[c_ghg_inventory]]=1),1,""),1)</f>
        <v/>
      </c>
      <c r="AD277" s="4" t="str" cm="1">
        <f t="array" ref="AD277">IF(Table1[[#This Row],[o_mitigation ]]="",IF(AND(Table1[[#This Row],[o_undefined]:[o_undefined]]=1,Table1[[#This Row],[c_mitigation]]=1),1,""),1)</f>
        <v/>
      </c>
      <c r="AE277" s="4" t="str" cm="1">
        <f t="array" ref="AE277">IF(Table1[[#This Row],[o_climate_change_impacts_and_adaptation ]]="",IF(AND(Table1[[#This Row],[o_undefined]:[o_undefined]]=1,Table1[[#This Row],[c_climate_change_impacts_and_adaptation]]=1),1,""),1)</f>
        <v/>
      </c>
      <c r="AF277" s="4" t="str" cm="1">
        <f t="array" ref="AF277">IF(Table1[[#This Row],[o_support_needed_and_received]]="",IF(AND(Table1[[#This Row],[o_undefined]:[o_undefined]]=1,Table1[[#This Row],[c_support_needed_and_received]]=1),1,""),1)</f>
        <v/>
      </c>
      <c r="AG277" s="4">
        <f>IF(SUM(Table1[[#This Row],[com_ghg_inventory]:[com_support_needed_and_received]])=0,1,"")</f>
        <v>1</v>
      </c>
      <c r="AH277" s="4" cm="1">
        <f t="array" ref="AH277">IF(Table1[[#This Row],[com_ghg_inventory]]="",0,IF(Table1[[#This Row],[com_undefined]:[com_undefined]]=1,0,Table1[[#This Row],[o_gef_funding]:[o_gef_funding]]/SUM(Table1[[#This Row],[com_ghg_inventory]:[com_support_needed_and_received]])))</f>
        <v>0</v>
      </c>
      <c r="AI277" s="4" cm="1">
        <f t="array" ref="AI277">IF(Table1[[#This Row],[com_mitigation]]="",0,IF(Table1[[#This Row],[com_undefined]:[com_undefined]]=1,0,Table1[[#This Row],[o_gef_funding]:[o_gef_funding]]/SUM(Table1[[#This Row],[com_ghg_inventory]:[com_support_needed_and_received]])))</f>
        <v>0</v>
      </c>
      <c r="AJ277" s="4" cm="1">
        <f t="array" ref="AJ277">IF(Table1[[#This Row],[com_climate_change_impacts_and_adaptation]]="",0,IF(Table1[[#This Row],[com_undefined]:[com_undefined]]=1,0,Table1[[#This Row],[o_gef_funding]:[o_gef_funding]]/SUM(Table1[[#This Row],[com_ghg_inventory]:[com_support_needed_and_received]])))</f>
        <v>0</v>
      </c>
      <c r="AK277" s="4" cm="1">
        <f t="array" ref="AK277">IF(Table1[[#This Row],[com_support_needed_and_received]]="",0,IF(Table1[[#This Row],[com_undefined]:[com_undefined]]=1,0,Table1[[#This Row],[o_gef_funding]:[o_gef_funding]]/SUM(Table1[[#This Row],[com_ghg_inventory]:[com_support_needed_and_received]])))</f>
        <v>0</v>
      </c>
      <c r="AL277" s="4">
        <f>IF(Table1[[#This Row],[com_undefined]]=1,Table1[[#This Row],[o_gef_funding]],0)</f>
        <v>37559.166666666664</v>
      </c>
      <c r="AM277" s="4" cm="1">
        <f t="array" ref="AM277">IF(Table1[[#This Row],[com_ghg_inventory]]="",0,IF(Table1[[#This Row],[com_undefined]:[com_undefined]]=1,0,Table1[[#This Row],[o_co_financing]:[o_co_financing]]/SUM(Table1[[#This Row],[com_ghg_inventory]:[com_support_needed_and_received]])))</f>
        <v>0</v>
      </c>
      <c r="AN277" s="4" cm="1">
        <f t="array" ref="AN277">IF(Table1[[#This Row],[com_mitigation]]="",0,IF(Table1[[#This Row],[com_undefined]:[com_undefined]]=1,0,Table1[[#This Row],[o_co_financing]:[o_co_financing]]/SUM(Table1[[#This Row],[com_ghg_inventory]:[com_support_needed_and_received]])))</f>
        <v>0</v>
      </c>
      <c r="AO277" s="4" cm="1">
        <f t="array" ref="AO277">IF(Table1[[#This Row],[com_climate_change_impacts_and_adaptation]]="",0,IF(Table1[[#This Row],[com_undefined]:[com_undefined]]=1,0,Table1[[#This Row],[o_co_financing]:[o_co_financing]]/SUM(Table1[[#This Row],[com_ghg_inventory]:[com_support_needed_and_received]])))</f>
        <v>0</v>
      </c>
      <c r="AP277" s="4" cm="1">
        <f t="array" ref="AP277">IF(Table1[[#This Row],[com_support_needed_and_received]]="",0,IF(Table1[[#This Row],[com_undefined]:[com_undefined]]=1,0,Table1[[#This Row],[o_co_financing]:[o_co_financing]]/SUM(Table1[[#This Row],[com_ghg_inventory]:[com_support_needed_and_received]])))</f>
        <v>0</v>
      </c>
      <c r="AQ277" s="4">
        <f>IF(Table1[[#This Row],[com_undefined]]=1,Table1[[#This Row],[o_co_financing]],0)</f>
        <v>20014</v>
      </c>
      <c r="AR277" s="4" t="str">
        <f>IF(Table1[[#This Row],[o_gef_funding]]=SUM(Table1[[#This Row],[ghg_inventory_gef]:[undefined_gef]]),"Good", "Problem")</f>
        <v>Good</v>
      </c>
      <c r="AS277" s="4" t="str">
        <f>IF(Table1[[#This Row],[o_co_financing]]=SUM(Table1[[#This Row],[ghg_inventory_co_finance]:[undefined_co_finance]]),"Good", "Problem")</f>
        <v>Good</v>
      </c>
    </row>
    <row r="278" spans="1:45">
      <c r="A278" s="11">
        <v>31</v>
      </c>
      <c r="B278" t="s">
        <v>56</v>
      </c>
      <c r="C278" t="str">
        <f>VLOOKUP(Table1[[#This Row],[pif_id]], Table7[#All],2,FALSE)</f>
        <v>Asia</v>
      </c>
      <c r="D278" t="str">
        <f>VLOOKUP(Table1[[#This Row],[pif_id]], Table7[#All],3,FALSE)</f>
        <v>FAO</v>
      </c>
      <c r="E278" t="str">
        <f>VLOOKUP(Table1[[#This Row],[pif_id]], Table7[#All],4,FALSE)</f>
        <v>2017</v>
      </c>
      <c r="F278" t="e">
        <f>VLOOKUP(Table1[[#This Row],[pif_id]], Table7[#All],5,FALSE)</f>
        <v>#REF!</v>
      </c>
      <c r="G278">
        <v>69</v>
      </c>
      <c r="H278" t="s">
        <v>488</v>
      </c>
      <c r="M278">
        <f>IF(SUM(Table1[[#This Row],[c_ghg_inventory]:[c_support_needed_and_received]])=0,1,"")</f>
        <v>1</v>
      </c>
      <c r="N278" s="6">
        <v>225355</v>
      </c>
      <c r="O278" s="6">
        <v>120084</v>
      </c>
      <c r="P278" s="6">
        <f>N278/SUM(Table1[[#This Row],[c_ghg_inventory]:[c_undefined]])</f>
        <v>225355</v>
      </c>
      <c r="Q278" s="6">
        <f>O278/SUM(Table1[[#This Row],[c_ghg_inventory]:[c_undefined]])</f>
        <v>120084</v>
      </c>
      <c r="R278">
        <v>275</v>
      </c>
      <c r="S278" t="s">
        <v>420</v>
      </c>
      <c r="X278" s="4">
        <f>IF(SUM(Table1[[#This Row],[o_ghg_inventory ]:[o_support_needed_and_received]])=0,1,"")</f>
        <v>1</v>
      </c>
      <c r="Y278" s="10">
        <v>37559.166666666664</v>
      </c>
      <c r="Z278" s="10">
        <v>20014</v>
      </c>
      <c r="AA278" s="5">
        <f>Table1[[#This Row],[o_gef_funding]]/SUM(Table1[[#This Row],[o_ghg_inventory ]:[o_undefined]])</f>
        <v>37559.166666666664</v>
      </c>
      <c r="AB278" s="5">
        <f>Table1[[#This Row],[o_co_financing]]/SUM(Table1[[#This Row],[o_ghg_inventory ]:[o_undefined]])</f>
        <v>20014</v>
      </c>
      <c r="AC278" s="4" t="str" cm="1">
        <f t="array" ref="AC278">IF(Table1[[#This Row],[o_ghg_inventory ]]="",IF(AND(Table1[[#This Row],[o_undefined]:[o_undefined]]=1,Table1[[#This Row],[c_ghg_inventory]]=1),1,""),1)</f>
        <v/>
      </c>
      <c r="AD278" s="4" t="str" cm="1">
        <f t="array" ref="AD278">IF(Table1[[#This Row],[o_mitigation ]]="",IF(AND(Table1[[#This Row],[o_undefined]:[o_undefined]]=1,Table1[[#This Row],[c_mitigation]]=1),1,""),1)</f>
        <v/>
      </c>
      <c r="AE278" s="4" t="str" cm="1">
        <f t="array" ref="AE278">IF(Table1[[#This Row],[o_climate_change_impacts_and_adaptation ]]="",IF(AND(Table1[[#This Row],[o_undefined]:[o_undefined]]=1,Table1[[#This Row],[c_climate_change_impacts_and_adaptation]]=1),1,""),1)</f>
        <v/>
      </c>
      <c r="AF278" s="4" t="str" cm="1">
        <f t="array" ref="AF278">IF(Table1[[#This Row],[o_support_needed_and_received]]="",IF(AND(Table1[[#This Row],[o_undefined]:[o_undefined]]=1,Table1[[#This Row],[c_support_needed_and_received]]=1),1,""),1)</f>
        <v/>
      </c>
      <c r="AG278" s="4">
        <f>IF(SUM(Table1[[#This Row],[com_ghg_inventory]:[com_support_needed_and_received]])=0,1,"")</f>
        <v>1</v>
      </c>
      <c r="AH278" s="4" cm="1">
        <f t="array" ref="AH278">IF(Table1[[#This Row],[com_ghg_inventory]]="",0,IF(Table1[[#This Row],[com_undefined]:[com_undefined]]=1,0,Table1[[#This Row],[o_gef_funding]:[o_gef_funding]]/SUM(Table1[[#This Row],[com_ghg_inventory]:[com_support_needed_and_received]])))</f>
        <v>0</v>
      </c>
      <c r="AI278" s="4" cm="1">
        <f t="array" ref="AI278">IF(Table1[[#This Row],[com_mitigation]]="",0,IF(Table1[[#This Row],[com_undefined]:[com_undefined]]=1,0,Table1[[#This Row],[o_gef_funding]:[o_gef_funding]]/SUM(Table1[[#This Row],[com_ghg_inventory]:[com_support_needed_and_received]])))</f>
        <v>0</v>
      </c>
      <c r="AJ278" s="4" cm="1">
        <f t="array" ref="AJ278">IF(Table1[[#This Row],[com_climate_change_impacts_and_adaptation]]="",0,IF(Table1[[#This Row],[com_undefined]:[com_undefined]]=1,0,Table1[[#This Row],[o_gef_funding]:[o_gef_funding]]/SUM(Table1[[#This Row],[com_ghg_inventory]:[com_support_needed_and_received]])))</f>
        <v>0</v>
      </c>
      <c r="AK278" s="4" cm="1">
        <f t="array" ref="AK278">IF(Table1[[#This Row],[com_support_needed_and_received]]="",0,IF(Table1[[#This Row],[com_undefined]:[com_undefined]]=1,0,Table1[[#This Row],[o_gef_funding]:[o_gef_funding]]/SUM(Table1[[#This Row],[com_ghg_inventory]:[com_support_needed_and_received]])))</f>
        <v>0</v>
      </c>
      <c r="AL278" s="4">
        <f>IF(Table1[[#This Row],[com_undefined]]=1,Table1[[#This Row],[o_gef_funding]],0)</f>
        <v>37559.166666666664</v>
      </c>
      <c r="AM278" s="4" cm="1">
        <f t="array" ref="AM278">IF(Table1[[#This Row],[com_ghg_inventory]]="",0,IF(Table1[[#This Row],[com_undefined]:[com_undefined]]=1,0,Table1[[#This Row],[o_co_financing]:[o_co_financing]]/SUM(Table1[[#This Row],[com_ghg_inventory]:[com_support_needed_and_received]])))</f>
        <v>0</v>
      </c>
      <c r="AN278" s="4" cm="1">
        <f t="array" ref="AN278">IF(Table1[[#This Row],[com_mitigation]]="",0,IF(Table1[[#This Row],[com_undefined]:[com_undefined]]=1,0,Table1[[#This Row],[o_co_financing]:[o_co_financing]]/SUM(Table1[[#This Row],[com_ghg_inventory]:[com_support_needed_and_received]])))</f>
        <v>0</v>
      </c>
      <c r="AO278" s="4" cm="1">
        <f t="array" ref="AO278">IF(Table1[[#This Row],[com_climate_change_impacts_and_adaptation]]="",0,IF(Table1[[#This Row],[com_undefined]:[com_undefined]]=1,0,Table1[[#This Row],[o_co_financing]:[o_co_financing]]/SUM(Table1[[#This Row],[com_ghg_inventory]:[com_support_needed_and_received]])))</f>
        <v>0</v>
      </c>
      <c r="AP278" s="4" cm="1">
        <f t="array" ref="AP278">IF(Table1[[#This Row],[com_support_needed_and_received]]="",0,IF(Table1[[#This Row],[com_undefined]:[com_undefined]]=1,0,Table1[[#This Row],[o_co_financing]:[o_co_financing]]/SUM(Table1[[#This Row],[com_ghg_inventory]:[com_support_needed_and_received]])))</f>
        <v>0</v>
      </c>
      <c r="AQ278" s="4">
        <f>IF(Table1[[#This Row],[com_undefined]]=1,Table1[[#This Row],[o_co_financing]],0)</f>
        <v>20014</v>
      </c>
      <c r="AR278" s="4" t="str">
        <f>IF(Table1[[#This Row],[o_gef_funding]]=SUM(Table1[[#This Row],[ghg_inventory_gef]:[undefined_gef]]),"Good", "Problem")</f>
        <v>Good</v>
      </c>
      <c r="AS278" s="4" t="str">
        <f>IF(Table1[[#This Row],[o_co_financing]]=SUM(Table1[[#This Row],[ghg_inventory_co_finance]:[undefined_co_finance]]),"Good", "Problem")</f>
        <v>Good</v>
      </c>
    </row>
    <row r="279" spans="1:45">
      <c r="A279" s="11">
        <v>31</v>
      </c>
      <c r="B279" t="s">
        <v>56</v>
      </c>
      <c r="C279" t="str">
        <f>VLOOKUP(Table1[[#This Row],[pif_id]], Table7[#All],2,FALSE)</f>
        <v>Asia</v>
      </c>
      <c r="D279" t="str">
        <f>VLOOKUP(Table1[[#This Row],[pif_id]], Table7[#All],3,FALSE)</f>
        <v>FAO</v>
      </c>
      <c r="E279" t="str">
        <f>VLOOKUP(Table1[[#This Row],[pif_id]], Table7[#All],4,FALSE)</f>
        <v>2017</v>
      </c>
      <c r="F279" t="e">
        <f>VLOOKUP(Table1[[#This Row],[pif_id]], Table7[#All],5,FALSE)</f>
        <v>#REF!</v>
      </c>
      <c r="G279">
        <v>69</v>
      </c>
      <c r="H279" t="s">
        <v>488</v>
      </c>
      <c r="M279">
        <f>IF(SUM(Table1[[#This Row],[c_ghg_inventory]:[c_support_needed_and_received]])=0,1,"")</f>
        <v>1</v>
      </c>
      <c r="N279" s="6">
        <v>225355</v>
      </c>
      <c r="O279" s="6">
        <v>120084</v>
      </c>
      <c r="P279" s="6">
        <f>N279/SUM(Table1[[#This Row],[c_ghg_inventory]:[c_undefined]])</f>
        <v>225355</v>
      </c>
      <c r="Q279" s="6">
        <f>O279/SUM(Table1[[#This Row],[c_ghg_inventory]:[c_undefined]])</f>
        <v>120084</v>
      </c>
      <c r="R279">
        <v>276</v>
      </c>
      <c r="S279" t="s">
        <v>490</v>
      </c>
      <c r="X279" s="4">
        <f>IF(SUM(Table1[[#This Row],[o_ghg_inventory ]:[o_support_needed_and_received]])=0,1,"")</f>
        <v>1</v>
      </c>
      <c r="Y279" s="10">
        <v>37559.166666666664</v>
      </c>
      <c r="Z279" s="10">
        <v>20014</v>
      </c>
      <c r="AA279" s="5">
        <f>Table1[[#This Row],[o_gef_funding]]/SUM(Table1[[#This Row],[o_ghg_inventory ]:[o_undefined]])</f>
        <v>37559.166666666664</v>
      </c>
      <c r="AB279" s="5">
        <f>Table1[[#This Row],[o_co_financing]]/SUM(Table1[[#This Row],[o_ghg_inventory ]:[o_undefined]])</f>
        <v>20014</v>
      </c>
      <c r="AC279" s="4" t="str" cm="1">
        <f t="array" ref="AC279">IF(Table1[[#This Row],[o_ghg_inventory ]]="",IF(AND(Table1[[#This Row],[o_undefined]:[o_undefined]]=1,Table1[[#This Row],[c_ghg_inventory]]=1),1,""),1)</f>
        <v/>
      </c>
      <c r="AD279" s="4" t="str" cm="1">
        <f t="array" ref="AD279">IF(Table1[[#This Row],[o_mitigation ]]="",IF(AND(Table1[[#This Row],[o_undefined]:[o_undefined]]=1,Table1[[#This Row],[c_mitigation]]=1),1,""),1)</f>
        <v/>
      </c>
      <c r="AE279" s="4" t="str" cm="1">
        <f t="array" ref="AE279">IF(Table1[[#This Row],[o_climate_change_impacts_and_adaptation ]]="",IF(AND(Table1[[#This Row],[o_undefined]:[o_undefined]]=1,Table1[[#This Row],[c_climate_change_impacts_and_adaptation]]=1),1,""),1)</f>
        <v/>
      </c>
      <c r="AF279" s="4" t="str" cm="1">
        <f t="array" ref="AF279">IF(Table1[[#This Row],[o_support_needed_and_received]]="",IF(AND(Table1[[#This Row],[o_undefined]:[o_undefined]]=1,Table1[[#This Row],[c_support_needed_and_received]]=1),1,""),1)</f>
        <v/>
      </c>
      <c r="AG279" s="4">
        <f>IF(SUM(Table1[[#This Row],[com_ghg_inventory]:[com_support_needed_and_received]])=0,1,"")</f>
        <v>1</v>
      </c>
      <c r="AH279" s="4" cm="1">
        <f t="array" ref="AH279">IF(Table1[[#This Row],[com_ghg_inventory]]="",0,IF(Table1[[#This Row],[com_undefined]:[com_undefined]]=1,0,Table1[[#This Row],[o_gef_funding]:[o_gef_funding]]/SUM(Table1[[#This Row],[com_ghg_inventory]:[com_support_needed_and_received]])))</f>
        <v>0</v>
      </c>
      <c r="AI279" s="4" cm="1">
        <f t="array" ref="AI279">IF(Table1[[#This Row],[com_mitigation]]="",0,IF(Table1[[#This Row],[com_undefined]:[com_undefined]]=1,0,Table1[[#This Row],[o_gef_funding]:[o_gef_funding]]/SUM(Table1[[#This Row],[com_ghg_inventory]:[com_support_needed_and_received]])))</f>
        <v>0</v>
      </c>
      <c r="AJ279" s="4" cm="1">
        <f t="array" ref="AJ279">IF(Table1[[#This Row],[com_climate_change_impacts_and_adaptation]]="",0,IF(Table1[[#This Row],[com_undefined]:[com_undefined]]=1,0,Table1[[#This Row],[o_gef_funding]:[o_gef_funding]]/SUM(Table1[[#This Row],[com_ghg_inventory]:[com_support_needed_and_received]])))</f>
        <v>0</v>
      </c>
      <c r="AK279" s="4" cm="1">
        <f t="array" ref="AK279">IF(Table1[[#This Row],[com_support_needed_and_received]]="",0,IF(Table1[[#This Row],[com_undefined]:[com_undefined]]=1,0,Table1[[#This Row],[o_gef_funding]:[o_gef_funding]]/SUM(Table1[[#This Row],[com_ghg_inventory]:[com_support_needed_and_received]])))</f>
        <v>0</v>
      </c>
      <c r="AL279" s="4">
        <f>IF(Table1[[#This Row],[com_undefined]]=1,Table1[[#This Row],[o_gef_funding]],0)</f>
        <v>37559.166666666664</v>
      </c>
      <c r="AM279" s="4" cm="1">
        <f t="array" ref="AM279">IF(Table1[[#This Row],[com_ghg_inventory]]="",0,IF(Table1[[#This Row],[com_undefined]:[com_undefined]]=1,0,Table1[[#This Row],[o_co_financing]:[o_co_financing]]/SUM(Table1[[#This Row],[com_ghg_inventory]:[com_support_needed_and_received]])))</f>
        <v>0</v>
      </c>
      <c r="AN279" s="4" cm="1">
        <f t="array" ref="AN279">IF(Table1[[#This Row],[com_mitigation]]="",0,IF(Table1[[#This Row],[com_undefined]:[com_undefined]]=1,0,Table1[[#This Row],[o_co_financing]:[o_co_financing]]/SUM(Table1[[#This Row],[com_ghg_inventory]:[com_support_needed_and_received]])))</f>
        <v>0</v>
      </c>
      <c r="AO279" s="4" cm="1">
        <f t="array" ref="AO279">IF(Table1[[#This Row],[com_climate_change_impacts_and_adaptation]]="",0,IF(Table1[[#This Row],[com_undefined]:[com_undefined]]=1,0,Table1[[#This Row],[o_co_financing]:[o_co_financing]]/SUM(Table1[[#This Row],[com_ghg_inventory]:[com_support_needed_and_received]])))</f>
        <v>0</v>
      </c>
      <c r="AP279" s="4" cm="1">
        <f t="array" ref="AP279">IF(Table1[[#This Row],[com_support_needed_and_received]]="",0,IF(Table1[[#This Row],[com_undefined]:[com_undefined]]=1,0,Table1[[#This Row],[o_co_financing]:[o_co_financing]]/SUM(Table1[[#This Row],[com_ghg_inventory]:[com_support_needed_and_received]])))</f>
        <v>0</v>
      </c>
      <c r="AQ279" s="4">
        <f>IF(Table1[[#This Row],[com_undefined]]=1,Table1[[#This Row],[o_co_financing]],0)</f>
        <v>20014</v>
      </c>
      <c r="AR279" s="4" t="str">
        <f>IF(Table1[[#This Row],[o_gef_funding]]=SUM(Table1[[#This Row],[ghg_inventory_gef]:[undefined_gef]]),"Good", "Problem")</f>
        <v>Good</v>
      </c>
      <c r="AS279" s="4" t="str">
        <f>IF(Table1[[#This Row],[o_co_financing]]=SUM(Table1[[#This Row],[ghg_inventory_co_finance]:[undefined_co_finance]]),"Good", "Problem")</f>
        <v>Good</v>
      </c>
    </row>
    <row r="280" spans="1:45">
      <c r="A280" s="11">
        <v>31</v>
      </c>
      <c r="B280" t="s">
        <v>56</v>
      </c>
      <c r="C280" t="str">
        <f>VLOOKUP(Table1[[#This Row],[pif_id]], Table7[#All],2,FALSE)</f>
        <v>Asia</v>
      </c>
      <c r="D280" t="str">
        <f>VLOOKUP(Table1[[#This Row],[pif_id]], Table7[#All],3,FALSE)</f>
        <v>FAO</v>
      </c>
      <c r="E280" t="str">
        <f>VLOOKUP(Table1[[#This Row],[pif_id]], Table7[#All],4,FALSE)</f>
        <v>2017</v>
      </c>
      <c r="F280" t="e">
        <f>VLOOKUP(Table1[[#This Row],[pif_id]], Table7[#All],5,FALSE)</f>
        <v>#REF!</v>
      </c>
      <c r="G280">
        <v>69</v>
      </c>
      <c r="H280" t="s">
        <v>488</v>
      </c>
      <c r="M280">
        <f>IF(SUM(Table1[[#This Row],[c_ghg_inventory]:[c_support_needed_and_received]])=0,1,"")</f>
        <v>1</v>
      </c>
      <c r="N280" s="6">
        <v>225355</v>
      </c>
      <c r="O280" s="6">
        <v>120084</v>
      </c>
      <c r="P280" s="6">
        <f>N280/SUM(Table1[[#This Row],[c_ghg_inventory]:[c_undefined]])</f>
        <v>225355</v>
      </c>
      <c r="Q280" s="6">
        <f>O280/SUM(Table1[[#This Row],[c_ghg_inventory]:[c_undefined]])</f>
        <v>120084</v>
      </c>
      <c r="R280">
        <v>277</v>
      </c>
      <c r="S280" t="s">
        <v>491</v>
      </c>
      <c r="X280" s="4">
        <f>IF(SUM(Table1[[#This Row],[o_ghg_inventory ]:[o_support_needed_and_received]])=0,1,"")</f>
        <v>1</v>
      </c>
      <c r="Y280" s="10">
        <v>37559.166666666664</v>
      </c>
      <c r="Z280" s="10">
        <v>20014</v>
      </c>
      <c r="AA280" s="5">
        <f>Table1[[#This Row],[o_gef_funding]]/SUM(Table1[[#This Row],[o_ghg_inventory ]:[o_undefined]])</f>
        <v>37559.166666666664</v>
      </c>
      <c r="AB280" s="5">
        <f>Table1[[#This Row],[o_co_financing]]/SUM(Table1[[#This Row],[o_ghg_inventory ]:[o_undefined]])</f>
        <v>20014</v>
      </c>
      <c r="AC280" s="4" t="str" cm="1">
        <f t="array" ref="AC280">IF(Table1[[#This Row],[o_ghg_inventory ]]="",IF(AND(Table1[[#This Row],[o_undefined]:[o_undefined]]=1,Table1[[#This Row],[c_ghg_inventory]]=1),1,""),1)</f>
        <v/>
      </c>
      <c r="AD280" s="4" t="str" cm="1">
        <f t="array" ref="AD280">IF(Table1[[#This Row],[o_mitigation ]]="",IF(AND(Table1[[#This Row],[o_undefined]:[o_undefined]]=1,Table1[[#This Row],[c_mitigation]]=1),1,""),1)</f>
        <v/>
      </c>
      <c r="AE280" s="4" t="str" cm="1">
        <f t="array" ref="AE280">IF(Table1[[#This Row],[o_climate_change_impacts_and_adaptation ]]="",IF(AND(Table1[[#This Row],[o_undefined]:[o_undefined]]=1,Table1[[#This Row],[c_climate_change_impacts_and_adaptation]]=1),1,""),1)</f>
        <v/>
      </c>
      <c r="AF280" s="4" t="str" cm="1">
        <f t="array" ref="AF280">IF(Table1[[#This Row],[o_support_needed_and_received]]="",IF(AND(Table1[[#This Row],[o_undefined]:[o_undefined]]=1,Table1[[#This Row],[c_support_needed_and_received]]=1),1,""),1)</f>
        <v/>
      </c>
      <c r="AG280" s="4">
        <f>IF(SUM(Table1[[#This Row],[com_ghg_inventory]:[com_support_needed_and_received]])=0,1,"")</f>
        <v>1</v>
      </c>
      <c r="AH280" s="4" cm="1">
        <f t="array" ref="AH280">IF(Table1[[#This Row],[com_ghg_inventory]]="",0,IF(Table1[[#This Row],[com_undefined]:[com_undefined]]=1,0,Table1[[#This Row],[o_gef_funding]:[o_gef_funding]]/SUM(Table1[[#This Row],[com_ghg_inventory]:[com_support_needed_and_received]])))</f>
        <v>0</v>
      </c>
      <c r="AI280" s="4" cm="1">
        <f t="array" ref="AI280">IF(Table1[[#This Row],[com_mitigation]]="",0,IF(Table1[[#This Row],[com_undefined]:[com_undefined]]=1,0,Table1[[#This Row],[o_gef_funding]:[o_gef_funding]]/SUM(Table1[[#This Row],[com_ghg_inventory]:[com_support_needed_and_received]])))</f>
        <v>0</v>
      </c>
      <c r="AJ280" s="4" cm="1">
        <f t="array" ref="AJ280">IF(Table1[[#This Row],[com_climate_change_impacts_and_adaptation]]="",0,IF(Table1[[#This Row],[com_undefined]:[com_undefined]]=1,0,Table1[[#This Row],[o_gef_funding]:[o_gef_funding]]/SUM(Table1[[#This Row],[com_ghg_inventory]:[com_support_needed_and_received]])))</f>
        <v>0</v>
      </c>
      <c r="AK280" s="4" cm="1">
        <f t="array" ref="AK280">IF(Table1[[#This Row],[com_support_needed_and_received]]="",0,IF(Table1[[#This Row],[com_undefined]:[com_undefined]]=1,0,Table1[[#This Row],[o_gef_funding]:[o_gef_funding]]/SUM(Table1[[#This Row],[com_ghg_inventory]:[com_support_needed_and_received]])))</f>
        <v>0</v>
      </c>
      <c r="AL280" s="4">
        <f>IF(Table1[[#This Row],[com_undefined]]=1,Table1[[#This Row],[o_gef_funding]],0)</f>
        <v>37559.166666666664</v>
      </c>
      <c r="AM280" s="4" cm="1">
        <f t="array" ref="AM280">IF(Table1[[#This Row],[com_ghg_inventory]]="",0,IF(Table1[[#This Row],[com_undefined]:[com_undefined]]=1,0,Table1[[#This Row],[o_co_financing]:[o_co_financing]]/SUM(Table1[[#This Row],[com_ghg_inventory]:[com_support_needed_and_received]])))</f>
        <v>0</v>
      </c>
      <c r="AN280" s="4" cm="1">
        <f t="array" ref="AN280">IF(Table1[[#This Row],[com_mitigation]]="",0,IF(Table1[[#This Row],[com_undefined]:[com_undefined]]=1,0,Table1[[#This Row],[o_co_financing]:[o_co_financing]]/SUM(Table1[[#This Row],[com_ghg_inventory]:[com_support_needed_and_received]])))</f>
        <v>0</v>
      </c>
      <c r="AO280" s="4" cm="1">
        <f t="array" ref="AO280">IF(Table1[[#This Row],[com_climate_change_impacts_and_adaptation]]="",0,IF(Table1[[#This Row],[com_undefined]:[com_undefined]]=1,0,Table1[[#This Row],[o_co_financing]:[o_co_financing]]/SUM(Table1[[#This Row],[com_ghg_inventory]:[com_support_needed_and_received]])))</f>
        <v>0</v>
      </c>
      <c r="AP280" s="4" cm="1">
        <f t="array" ref="AP280">IF(Table1[[#This Row],[com_support_needed_and_received]]="",0,IF(Table1[[#This Row],[com_undefined]:[com_undefined]]=1,0,Table1[[#This Row],[o_co_financing]:[o_co_financing]]/SUM(Table1[[#This Row],[com_ghg_inventory]:[com_support_needed_and_received]])))</f>
        <v>0</v>
      </c>
      <c r="AQ280" s="4">
        <f>IF(Table1[[#This Row],[com_undefined]]=1,Table1[[#This Row],[o_co_financing]],0)</f>
        <v>20014</v>
      </c>
      <c r="AR280" s="4" t="str">
        <f>IF(Table1[[#This Row],[o_gef_funding]]=SUM(Table1[[#This Row],[ghg_inventory_gef]:[undefined_gef]]),"Good", "Problem")</f>
        <v>Good</v>
      </c>
      <c r="AS280" s="4" t="str">
        <f>IF(Table1[[#This Row],[o_co_financing]]=SUM(Table1[[#This Row],[ghg_inventory_co_finance]:[undefined_co_finance]]),"Good", "Problem")</f>
        <v>Good</v>
      </c>
    </row>
    <row r="281" spans="1:45">
      <c r="A281" s="11">
        <v>31</v>
      </c>
      <c r="B281" t="s">
        <v>56</v>
      </c>
      <c r="C281" t="str">
        <f>VLOOKUP(Table1[[#This Row],[pif_id]], Table7[#All],2,FALSE)</f>
        <v>Asia</v>
      </c>
      <c r="D281" t="str">
        <f>VLOOKUP(Table1[[#This Row],[pif_id]], Table7[#All],3,FALSE)</f>
        <v>FAO</v>
      </c>
      <c r="E281" t="str">
        <f>VLOOKUP(Table1[[#This Row],[pif_id]], Table7[#All],4,FALSE)</f>
        <v>2017</v>
      </c>
      <c r="F281" t="e">
        <f>VLOOKUP(Table1[[#This Row],[pif_id]], Table7[#All],5,FALSE)</f>
        <v>#REF!</v>
      </c>
      <c r="G281">
        <v>69</v>
      </c>
      <c r="H281" t="s">
        <v>488</v>
      </c>
      <c r="M281">
        <f>IF(SUM(Table1[[#This Row],[c_ghg_inventory]:[c_support_needed_and_received]])=0,1,"")</f>
        <v>1</v>
      </c>
      <c r="N281" s="6">
        <v>225355</v>
      </c>
      <c r="O281" s="6">
        <v>120084</v>
      </c>
      <c r="P281" s="6">
        <f>N281/SUM(Table1[[#This Row],[c_ghg_inventory]:[c_undefined]])</f>
        <v>225355</v>
      </c>
      <c r="Q281" s="6">
        <f>O281/SUM(Table1[[#This Row],[c_ghg_inventory]:[c_undefined]])</f>
        <v>120084</v>
      </c>
      <c r="R281">
        <v>278</v>
      </c>
      <c r="S281" t="s">
        <v>492</v>
      </c>
      <c r="X281" s="4">
        <f>IF(SUM(Table1[[#This Row],[o_ghg_inventory ]:[o_support_needed_and_received]])=0,1,"")</f>
        <v>1</v>
      </c>
      <c r="Y281" s="10">
        <v>37559.166666666664</v>
      </c>
      <c r="Z281" s="10">
        <v>20014</v>
      </c>
      <c r="AA281" s="5">
        <f>Table1[[#This Row],[o_gef_funding]]/SUM(Table1[[#This Row],[o_ghg_inventory ]:[o_undefined]])</f>
        <v>37559.166666666664</v>
      </c>
      <c r="AB281" s="5">
        <f>Table1[[#This Row],[o_co_financing]]/SUM(Table1[[#This Row],[o_ghg_inventory ]:[o_undefined]])</f>
        <v>20014</v>
      </c>
      <c r="AC281" s="4" t="str" cm="1">
        <f t="array" ref="AC281">IF(Table1[[#This Row],[o_ghg_inventory ]]="",IF(AND(Table1[[#This Row],[o_undefined]:[o_undefined]]=1,Table1[[#This Row],[c_ghg_inventory]]=1),1,""),1)</f>
        <v/>
      </c>
      <c r="AD281" s="4" t="str" cm="1">
        <f t="array" ref="AD281">IF(Table1[[#This Row],[o_mitigation ]]="",IF(AND(Table1[[#This Row],[o_undefined]:[o_undefined]]=1,Table1[[#This Row],[c_mitigation]]=1),1,""),1)</f>
        <v/>
      </c>
      <c r="AE281" s="4" t="str" cm="1">
        <f t="array" ref="AE281">IF(Table1[[#This Row],[o_climate_change_impacts_and_adaptation ]]="",IF(AND(Table1[[#This Row],[o_undefined]:[o_undefined]]=1,Table1[[#This Row],[c_climate_change_impacts_and_adaptation]]=1),1,""),1)</f>
        <v/>
      </c>
      <c r="AF281" s="4" t="str" cm="1">
        <f t="array" ref="AF281">IF(Table1[[#This Row],[o_support_needed_and_received]]="",IF(AND(Table1[[#This Row],[o_undefined]:[o_undefined]]=1,Table1[[#This Row],[c_support_needed_and_received]]=1),1,""),1)</f>
        <v/>
      </c>
      <c r="AG281" s="4">
        <f>IF(SUM(Table1[[#This Row],[com_ghg_inventory]:[com_support_needed_and_received]])=0,1,"")</f>
        <v>1</v>
      </c>
      <c r="AH281" s="4" cm="1">
        <f t="array" ref="AH281">IF(Table1[[#This Row],[com_ghg_inventory]]="",0,IF(Table1[[#This Row],[com_undefined]:[com_undefined]]=1,0,Table1[[#This Row],[o_gef_funding]:[o_gef_funding]]/SUM(Table1[[#This Row],[com_ghg_inventory]:[com_support_needed_and_received]])))</f>
        <v>0</v>
      </c>
      <c r="AI281" s="4" cm="1">
        <f t="array" ref="AI281">IF(Table1[[#This Row],[com_mitigation]]="",0,IF(Table1[[#This Row],[com_undefined]:[com_undefined]]=1,0,Table1[[#This Row],[o_gef_funding]:[o_gef_funding]]/SUM(Table1[[#This Row],[com_ghg_inventory]:[com_support_needed_and_received]])))</f>
        <v>0</v>
      </c>
      <c r="AJ281" s="4" cm="1">
        <f t="array" ref="AJ281">IF(Table1[[#This Row],[com_climate_change_impacts_and_adaptation]]="",0,IF(Table1[[#This Row],[com_undefined]:[com_undefined]]=1,0,Table1[[#This Row],[o_gef_funding]:[o_gef_funding]]/SUM(Table1[[#This Row],[com_ghg_inventory]:[com_support_needed_and_received]])))</f>
        <v>0</v>
      </c>
      <c r="AK281" s="4" cm="1">
        <f t="array" ref="AK281">IF(Table1[[#This Row],[com_support_needed_and_received]]="",0,IF(Table1[[#This Row],[com_undefined]:[com_undefined]]=1,0,Table1[[#This Row],[o_gef_funding]:[o_gef_funding]]/SUM(Table1[[#This Row],[com_ghg_inventory]:[com_support_needed_and_received]])))</f>
        <v>0</v>
      </c>
      <c r="AL281" s="4">
        <f>IF(Table1[[#This Row],[com_undefined]]=1,Table1[[#This Row],[o_gef_funding]],0)</f>
        <v>37559.166666666664</v>
      </c>
      <c r="AM281" s="4" cm="1">
        <f t="array" ref="AM281">IF(Table1[[#This Row],[com_ghg_inventory]]="",0,IF(Table1[[#This Row],[com_undefined]:[com_undefined]]=1,0,Table1[[#This Row],[o_co_financing]:[o_co_financing]]/SUM(Table1[[#This Row],[com_ghg_inventory]:[com_support_needed_and_received]])))</f>
        <v>0</v>
      </c>
      <c r="AN281" s="4" cm="1">
        <f t="array" ref="AN281">IF(Table1[[#This Row],[com_mitigation]]="",0,IF(Table1[[#This Row],[com_undefined]:[com_undefined]]=1,0,Table1[[#This Row],[o_co_financing]:[o_co_financing]]/SUM(Table1[[#This Row],[com_ghg_inventory]:[com_support_needed_and_received]])))</f>
        <v>0</v>
      </c>
      <c r="AO281" s="4" cm="1">
        <f t="array" ref="AO281">IF(Table1[[#This Row],[com_climate_change_impacts_and_adaptation]]="",0,IF(Table1[[#This Row],[com_undefined]:[com_undefined]]=1,0,Table1[[#This Row],[o_co_financing]:[o_co_financing]]/SUM(Table1[[#This Row],[com_ghg_inventory]:[com_support_needed_and_received]])))</f>
        <v>0</v>
      </c>
      <c r="AP281" s="4" cm="1">
        <f t="array" ref="AP281">IF(Table1[[#This Row],[com_support_needed_and_received]]="",0,IF(Table1[[#This Row],[com_undefined]:[com_undefined]]=1,0,Table1[[#This Row],[o_co_financing]:[o_co_financing]]/SUM(Table1[[#This Row],[com_ghg_inventory]:[com_support_needed_and_received]])))</f>
        <v>0</v>
      </c>
      <c r="AQ281" s="4">
        <f>IF(Table1[[#This Row],[com_undefined]]=1,Table1[[#This Row],[o_co_financing]],0)</f>
        <v>20014</v>
      </c>
      <c r="AR281" s="4" t="str">
        <f>IF(Table1[[#This Row],[o_gef_funding]]=SUM(Table1[[#This Row],[ghg_inventory_gef]:[undefined_gef]]),"Good", "Problem")</f>
        <v>Good</v>
      </c>
      <c r="AS281" s="4" t="str">
        <f>IF(Table1[[#This Row],[o_co_financing]]=SUM(Table1[[#This Row],[ghg_inventory_co_finance]:[undefined_co_finance]]),"Good", "Problem")</f>
        <v>Good</v>
      </c>
    </row>
    <row r="282" spans="1:45">
      <c r="A282" s="11">
        <v>31</v>
      </c>
      <c r="B282" t="s">
        <v>56</v>
      </c>
      <c r="C282" t="str">
        <f>VLOOKUP(Table1[[#This Row],[pif_id]], Table7[#All],2,FALSE)</f>
        <v>Asia</v>
      </c>
      <c r="D282" t="str">
        <f>VLOOKUP(Table1[[#This Row],[pif_id]], Table7[#All],3,FALSE)</f>
        <v>FAO</v>
      </c>
      <c r="E282" t="str">
        <f>VLOOKUP(Table1[[#This Row],[pif_id]], Table7[#All],4,FALSE)</f>
        <v>2017</v>
      </c>
      <c r="F282" t="e">
        <f>VLOOKUP(Table1[[#This Row],[pif_id]], Table7[#All],5,FALSE)</f>
        <v>#REF!</v>
      </c>
      <c r="G282">
        <v>70</v>
      </c>
      <c r="H282" t="s">
        <v>493</v>
      </c>
      <c r="I282">
        <v>1</v>
      </c>
      <c r="J282">
        <v>1</v>
      </c>
      <c r="M282" t="str">
        <f>IF(SUM(Table1[[#This Row],[c_ghg_inventory]:[c_support_needed_and_received]])=0,1,"")</f>
        <v/>
      </c>
      <c r="N282" s="6">
        <v>282555</v>
      </c>
      <c r="O282" s="6">
        <v>150567</v>
      </c>
      <c r="P282" s="6">
        <f>N282/SUM(Table1[[#This Row],[c_ghg_inventory]:[c_undefined]])</f>
        <v>141277.5</v>
      </c>
      <c r="Q282" s="6">
        <f>O282/SUM(Table1[[#This Row],[c_ghg_inventory]:[c_undefined]])</f>
        <v>75283.5</v>
      </c>
      <c r="R282">
        <v>279</v>
      </c>
      <c r="S282" t="s">
        <v>494</v>
      </c>
      <c r="T282">
        <v>1</v>
      </c>
      <c r="X282" s="4" t="str">
        <f>IF(SUM(Table1[[#This Row],[o_ghg_inventory ]:[o_support_needed_and_received]])=0,1,"")</f>
        <v/>
      </c>
      <c r="Y282" s="10">
        <v>94185</v>
      </c>
      <c r="Z282" s="10">
        <v>50189</v>
      </c>
      <c r="AA282" s="5">
        <f>Table1[[#This Row],[o_gef_funding]]/SUM(Table1[[#This Row],[o_ghg_inventory ]:[o_undefined]])</f>
        <v>94185</v>
      </c>
      <c r="AB282" s="5">
        <f>Table1[[#This Row],[o_co_financing]]/SUM(Table1[[#This Row],[o_ghg_inventory ]:[o_undefined]])</f>
        <v>50189</v>
      </c>
      <c r="AC282" s="4" cm="1">
        <f t="array" ref="AC282">IF(Table1[[#This Row],[o_ghg_inventory ]]="",IF(AND(Table1[[#This Row],[o_undefined]:[o_undefined]]=1,Table1[[#This Row],[c_ghg_inventory]]=1),1,""),1)</f>
        <v>1</v>
      </c>
      <c r="AD282" s="4" t="str" cm="1">
        <f t="array" ref="AD282">IF(Table1[[#This Row],[o_mitigation ]]="",IF(AND(Table1[[#This Row],[o_undefined]:[o_undefined]]=1,Table1[[#This Row],[c_mitigation]]=1),1,""),1)</f>
        <v/>
      </c>
      <c r="AE282" s="4" t="str" cm="1">
        <f t="array" ref="AE282">IF(Table1[[#This Row],[o_climate_change_impacts_and_adaptation ]]="",IF(AND(Table1[[#This Row],[o_undefined]:[o_undefined]]=1,Table1[[#This Row],[c_climate_change_impacts_and_adaptation]]=1),1,""),1)</f>
        <v/>
      </c>
      <c r="AF282" s="4" t="str" cm="1">
        <f t="array" ref="AF282">IF(Table1[[#This Row],[o_support_needed_and_received]]="",IF(AND(Table1[[#This Row],[o_undefined]:[o_undefined]]=1,Table1[[#This Row],[c_support_needed_and_received]]=1),1,""),1)</f>
        <v/>
      </c>
      <c r="AG282" s="4" t="str">
        <f>IF(SUM(Table1[[#This Row],[com_ghg_inventory]:[com_support_needed_and_received]])=0,1,"")</f>
        <v/>
      </c>
      <c r="AH282" s="4" cm="1">
        <f t="array" ref="AH282">IF(Table1[[#This Row],[com_ghg_inventory]]="",0,IF(Table1[[#This Row],[com_undefined]:[com_undefined]]=1,0,Table1[[#This Row],[o_gef_funding]:[o_gef_funding]]/SUM(Table1[[#This Row],[com_ghg_inventory]:[com_support_needed_and_received]])))</f>
        <v>94185</v>
      </c>
      <c r="AI282" s="4" cm="1">
        <f t="array" ref="AI282">IF(Table1[[#This Row],[com_mitigation]]="",0,IF(Table1[[#This Row],[com_undefined]:[com_undefined]]=1,0,Table1[[#This Row],[o_gef_funding]:[o_gef_funding]]/SUM(Table1[[#This Row],[com_ghg_inventory]:[com_support_needed_and_received]])))</f>
        <v>0</v>
      </c>
      <c r="AJ282" s="4" cm="1">
        <f t="array" ref="AJ282">IF(Table1[[#This Row],[com_climate_change_impacts_and_adaptation]]="",0,IF(Table1[[#This Row],[com_undefined]:[com_undefined]]=1,0,Table1[[#This Row],[o_gef_funding]:[o_gef_funding]]/SUM(Table1[[#This Row],[com_ghg_inventory]:[com_support_needed_and_received]])))</f>
        <v>0</v>
      </c>
      <c r="AK282" s="4" cm="1">
        <f t="array" ref="AK282">IF(Table1[[#This Row],[com_support_needed_and_received]]="",0,IF(Table1[[#This Row],[com_undefined]:[com_undefined]]=1,0,Table1[[#This Row],[o_gef_funding]:[o_gef_funding]]/SUM(Table1[[#This Row],[com_ghg_inventory]:[com_support_needed_and_received]])))</f>
        <v>0</v>
      </c>
      <c r="AL282" s="4">
        <f>IF(Table1[[#This Row],[com_undefined]]=1,Table1[[#This Row],[o_gef_funding]],0)</f>
        <v>0</v>
      </c>
      <c r="AM282" s="4" cm="1">
        <f t="array" ref="AM282">IF(Table1[[#This Row],[com_ghg_inventory]]="",0,IF(Table1[[#This Row],[com_undefined]:[com_undefined]]=1,0,Table1[[#This Row],[o_co_financing]:[o_co_financing]]/SUM(Table1[[#This Row],[com_ghg_inventory]:[com_support_needed_and_received]])))</f>
        <v>50189</v>
      </c>
      <c r="AN282" s="4" cm="1">
        <f t="array" ref="AN282">IF(Table1[[#This Row],[com_mitigation]]="",0,IF(Table1[[#This Row],[com_undefined]:[com_undefined]]=1,0,Table1[[#This Row],[o_co_financing]:[o_co_financing]]/SUM(Table1[[#This Row],[com_ghg_inventory]:[com_support_needed_and_received]])))</f>
        <v>0</v>
      </c>
      <c r="AO282" s="4" cm="1">
        <f t="array" ref="AO282">IF(Table1[[#This Row],[com_climate_change_impacts_and_adaptation]]="",0,IF(Table1[[#This Row],[com_undefined]:[com_undefined]]=1,0,Table1[[#This Row],[o_co_financing]:[o_co_financing]]/SUM(Table1[[#This Row],[com_ghg_inventory]:[com_support_needed_and_received]])))</f>
        <v>0</v>
      </c>
      <c r="AP282" s="4" cm="1">
        <f t="array" ref="AP282">IF(Table1[[#This Row],[com_support_needed_and_received]]="",0,IF(Table1[[#This Row],[com_undefined]:[com_undefined]]=1,0,Table1[[#This Row],[o_co_financing]:[o_co_financing]]/SUM(Table1[[#This Row],[com_ghg_inventory]:[com_support_needed_and_received]])))</f>
        <v>0</v>
      </c>
      <c r="AQ282" s="4">
        <f>IF(Table1[[#This Row],[com_undefined]]=1,Table1[[#This Row],[o_co_financing]],0)</f>
        <v>0</v>
      </c>
      <c r="AR282" s="4" t="str">
        <f>IF(Table1[[#This Row],[o_gef_funding]]=SUM(Table1[[#This Row],[ghg_inventory_gef]:[undefined_gef]]),"Good", "Problem")</f>
        <v>Good</v>
      </c>
      <c r="AS282" s="4" t="str">
        <f>IF(Table1[[#This Row],[o_co_financing]]=SUM(Table1[[#This Row],[ghg_inventory_co_finance]:[undefined_co_finance]]),"Good", "Problem")</f>
        <v>Good</v>
      </c>
    </row>
    <row r="283" spans="1:45">
      <c r="A283" s="11">
        <v>31</v>
      </c>
      <c r="B283" t="s">
        <v>56</v>
      </c>
      <c r="C283" t="str">
        <f>VLOOKUP(Table1[[#This Row],[pif_id]], Table7[#All],2,FALSE)</f>
        <v>Asia</v>
      </c>
      <c r="D283" t="str">
        <f>VLOOKUP(Table1[[#This Row],[pif_id]], Table7[#All],3,FALSE)</f>
        <v>FAO</v>
      </c>
      <c r="E283" t="str">
        <f>VLOOKUP(Table1[[#This Row],[pif_id]], Table7[#All],4,FALSE)</f>
        <v>2017</v>
      </c>
      <c r="F283" t="e">
        <f>VLOOKUP(Table1[[#This Row],[pif_id]], Table7[#All],5,FALSE)</f>
        <v>#REF!</v>
      </c>
      <c r="G283">
        <v>70</v>
      </c>
      <c r="H283" t="s">
        <v>493</v>
      </c>
      <c r="I283">
        <v>1</v>
      </c>
      <c r="J283">
        <v>1</v>
      </c>
      <c r="M283" t="str">
        <f>IF(SUM(Table1[[#This Row],[c_ghg_inventory]:[c_support_needed_and_received]])=0,1,"")</f>
        <v/>
      </c>
      <c r="N283" s="6">
        <v>282555</v>
      </c>
      <c r="O283" s="6">
        <v>150567</v>
      </c>
      <c r="P283" s="6">
        <f>N283/SUM(Table1[[#This Row],[c_ghg_inventory]:[c_undefined]])</f>
        <v>141277.5</v>
      </c>
      <c r="Q283" s="6">
        <f>O283/SUM(Table1[[#This Row],[c_ghg_inventory]:[c_undefined]])</f>
        <v>75283.5</v>
      </c>
      <c r="R283">
        <v>280</v>
      </c>
      <c r="S283" t="s">
        <v>495</v>
      </c>
      <c r="T283">
        <v>1</v>
      </c>
      <c r="X283" s="4" t="str">
        <f>IF(SUM(Table1[[#This Row],[o_ghg_inventory ]:[o_support_needed_and_received]])=0,1,"")</f>
        <v/>
      </c>
      <c r="Y283" s="10">
        <v>94185</v>
      </c>
      <c r="Z283" s="10">
        <v>50189</v>
      </c>
      <c r="AA283" s="5">
        <f>Table1[[#This Row],[o_gef_funding]]/SUM(Table1[[#This Row],[o_ghg_inventory ]:[o_undefined]])</f>
        <v>94185</v>
      </c>
      <c r="AB283" s="5">
        <f>Table1[[#This Row],[o_co_financing]]/SUM(Table1[[#This Row],[o_ghg_inventory ]:[o_undefined]])</f>
        <v>50189</v>
      </c>
      <c r="AC283" s="4" cm="1">
        <f t="array" ref="AC283">IF(Table1[[#This Row],[o_ghg_inventory ]]="",IF(AND(Table1[[#This Row],[o_undefined]:[o_undefined]]=1,Table1[[#This Row],[c_ghg_inventory]]=1),1,""),1)</f>
        <v>1</v>
      </c>
      <c r="AD283" s="4" t="str" cm="1">
        <f t="array" ref="AD283">IF(Table1[[#This Row],[o_mitigation ]]="",IF(AND(Table1[[#This Row],[o_undefined]:[o_undefined]]=1,Table1[[#This Row],[c_mitigation]]=1),1,""),1)</f>
        <v/>
      </c>
      <c r="AE283" s="4" t="str" cm="1">
        <f t="array" ref="AE283">IF(Table1[[#This Row],[o_climate_change_impacts_and_adaptation ]]="",IF(AND(Table1[[#This Row],[o_undefined]:[o_undefined]]=1,Table1[[#This Row],[c_climate_change_impacts_and_adaptation]]=1),1,""),1)</f>
        <v/>
      </c>
      <c r="AF283" s="4" t="str" cm="1">
        <f t="array" ref="AF283">IF(Table1[[#This Row],[o_support_needed_and_received]]="",IF(AND(Table1[[#This Row],[o_undefined]:[o_undefined]]=1,Table1[[#This Row],[c_support_needed_and_received]]=1),1,""),1)</f>
        <v/>
      </c>
      <c r="AG283" s="4" t="str">
        <f>IF(SUM(Table1[[#This Row],[com_ghg_inventory]:[com_support_needed_and_received]])=0,1,"")</f>
        <v/>
      </c>
      <c r="AH283" s="4" cm="1">
        <f t="array" ref="AH283">IF(Table1[[#This Row],[com_ghg_inventory]]="",0,IF(Table1[[#This Row],[com_undefined]:[com_undefined]]=1,0,Table1[[#This Row],[o_gef_funding]:[o_gef_funding]]/SUM(Table1[[#This Row],[com_ghg_inventory]:[com_support_needed_and_received]])))</f>
        <v>94185</v>
      </c>
      <c r="AI283" s="4" cm="1">
        <f t="array" ref="AI283">IF(Table1[[#This Row],[com_mitigation]]="",0,IF(Table1[[#This Row],[com_undefined]:[com_undefined]]=1,0,Table1[[#This Row],[o_gef_funding]:[o_gef_funding]]/SUM(Table1[[#This Row],[com_ghg_inventory]:[com_support_needed_and_received]])))</f>
        <v>0</v>
      </c>
      <c r="AJ283" s="4" cm="1">
        <f t="array" ref="AJ283">IF(Table1[[#This Row],[com_climate_change_impacts_and_adaptation]]="",0,IF(Table1[[#This Row],[com_undefined]:[com_undefined]]=1,0,Table1[[#This Row],[o_gef_funding]:[o_gef_funding]]/SUM(Table1[[#This Row],[com_ghg_inventory]:[com_support_needed_and_received]])))</f>
        <v>0</v>
      </c>
      <c r="AK283" s="4" cm="1">
        <f t="array" ref="AK283">IF(Table1[[#This Row],[com_support_needed_and_received]]="",0,IF(Table1[[#This Row],[com_undefined]:[com_undefined]]=1,0,Table1[[#This Row],[o_gef_funding]:[o_gef_funding]]/SUM(Table1[[#This Row],[com_ghg_inventory]:[com_support_needed_and_received]])))</f>
        <v>0</v>
      </c>
      <c r="AL283" s="4">
        <f>IF(Table1[[#This Row],[com_undefined]]=1,Table1[[#This Row],[o_gef_funding]],0)</f>
        <v>0</v>
      </c>
      <c r="AM283" s="4" cm="1">
        <f t="array" ref="AM283">IF(Table1[[#This Row],[com_ghg_inventory]]="",0,IF(Table1[[#This Row],[com_undefined]:[com_undefined]]=1,0,Table1[[#This Row],[o_co_financing]:[o_co_financing]]/SUM(Table1[[#This Row],[com_ghg_inventory]:[com_support_needed_and_received]])))</f>
        <v>50189</v>
      </c>
      <c r="AN283" s="4" cm="1">
        <f t="array" ref="AN283">IF(Table1[[#This Row],[com_mitigation]]="",0,IF(Table1[[#This Row],[com_undefined]:[com_undefined]]=1,0,Table1[[#This Row],[o_co_financing]:[o_co_financing]]/SUM(Table1[[#This Row],[com_ghg_inventory]:[com_support_needed_and_received]])))</f>
        <v>0</v>
      </c>
      <c r="AO283" s="4" cm="1">
        <f t="array" ref="AO283">IF(Table1[[#This Row],[com_climate_change_impacts_and_adaptation]]="",0,IF(Table1[[#This Row],[com_undefined]:[com_undefined]]=1,0,Table1[[#This Row],[o_co_financing]:[o_co_financing]]/SUM(Table1[[#This Row],[com_ghg_inventory]:[com_support_needed_and_received]])))</f>
        <v>0</v>
      </c>
      <c r="AP283" s="4" cm="1">
        <f t="array" ref="AP283">IF(Table1[[#This Row],[com_support_needed_and_received]]="",0,IF(Table1[[#This Row],[com_undefined]:[com_undefined]]=1,0,Table1[[#This Row],[o_co_financing]:[o_co_financing]]/SUM(Table1[[#This Row],[com_ghg_inventory]:[com_support_needed_and_received]])))</f>
        <v>0</v>
      </c>
      <c r="AQ283" s="4">
        <f>IF(Table1[[#This Row],[com_undefined]]=1,Table1[[#This Row],[o_co_financing]],0)</f>
        <v>0</v>
      </c>
      <c r="AR283" s="4" t="str">
        <f>IF(Table1[[#This Row],[o_gef_funding]]=SUM(Table1[[#This Row],[ghg_inventory_gef]:[undefined_gef]]),"Good", "Problem")</f>
        <v>Good</v>
      </c>
      <c r="AS283" s="4" t="str">
        <f>IF(Table1[[#This Row],[o_co_financing]]=SUM(Table1[[#This Row],[ghg_inventory_co_finance]:[undefined_co_finance]]),"Good", "Problem")</f>
        <v>Good</v>
      </c>
    </row>
    <row r="284" spans="1:45">
      <c r="A284" s="11">
        <v>31</v>
      </c>
      <c r="B284" t="s">
        <v>56</v>
      </c>
      <c r="C284" t="str">
        <f>VLOOKUP(Table1[[#This Row],[pif_id]], Table7[#All],2,FALSE)</f>
        <v>Asia</v>
      </c>
      <c r="D284" t="str">
        <f>VLOOKUP(Table1[[#This Row],[pif_id]], Table7[#All],3,FALSE)</f>
        <v>FAO</v>
      </c>
      <c r="E284" t="str">
        <f>VLOOKUP(Table1[[#This Row],[pif_id]], Table7[#All],4,FALSE)</f>
        <v>2017</v>
      </c>
      <c r="F284" t="e">
        <f>VLOOKUP(Table1[[#This Row],[pif_id]], Table7[#All],5,FALSE)</f>
        <v>#REF!</v>
      </c>
      <c r="G284">
        <v>70</v>
      </c>
      <c r="H284" t="s">
        <v>493</v>
      </c>
      <c r="I284">
        <v>1</v>
      </c>
      <c r="J284">
        <v>1</v>
      </c>
      <c r="M284" t="str">
        <f>IF(SUM(Table1[[#This Row],[c_ghg_inventory]:[c_support_needed_and_received]])=0,1,"")</f>
        <v/>
      </c>
      <c r="N284" s="6">
        <v>282555</v>
      </c>
      <c r="O284" s="6">
        <v>150567</v>
      </c>
      <c r="P284" s="6">
        <f>N284/SUM(Table1[[#This Row],[c_ghg_inventory]:[c_undefined]])</f>
        <v>141277.5</v>
      </c>
      <c r="Q284" s="6">
        <f>O284/SUM(Table1[[#This Row],[c_ghg_inventory]:[c_undefined]])</f>
        <v>75283.5</v>
      </c>
      <c r="R284">
        <v>281</v>
      </c>
      <c r="S284" t="s">
        <v>430</v>
      </c>
      <c r="T284">
        <v>1</v>
      </c>
      <c r="X284" s="4" t="str">
        <f>IF(SUM(Table1[[#This Row],[o_ghg_inventory ]:[o_support_needed_and_received]])=0,1,"")</f>
        <v/>
      </c>
      <c r="Y284" s="10">
        <v>94185</v>
      </c>
      <c r="Z284" s="10">
        <v>50189</v>
      </c>
      <c r="AA284" s="5">
        <f>Table1[[#This Row],[o_gef_funding]]/SUM(Table1[[#This Row],[o_ghg_inventory ]:[o_undefined]])</f>
        <v>94185</v>
      </c>
      <c r="AB284" s="5">
        <f>Table1[[#This Row],[o_co_financing]]/SUM(Table1[[#This Row],[o_ghg_inventory ]:[o_undefined]])</f>
        <v>50189</v>
      </c>
      <c r="AC284" s="4" cm="1">
        <f t="array" ref="AC284">IF(Table1[[#This Row],[o_ghg_inventory ]]="",IF(AND(Table1[[#This Row],[o_undefined]:[o_undefined]]=1,Table1[[#This Row],[c_ghg_inventory]]=1),1,""),1)</f>
        <v>1</v>
      </c>
      <c r="AD284" s="4" t="str" cm="1">
        <f t="array" ref="AD284">IF(Table1[[#This Row],[o_mitigation ]]="",IF(AND(Table1[[#This Row],[o_undefined]:[o_undefined]]=1,Table1[[#This Row],[c_mitigation]]=1),1,""),1)</f>
        <v/>
      </c>
      <c r="AE284" s="4" t="str" cm="1">
        <f t="array" ref="AE284">IF(Table1[[#This Row],[o_climate_change_impacts_and_adaptation ]]="",IF(AND(Table1[[#This Row],[o_undefined]:[o_undefined]]=1,Table1[[#This Row],[c_climate_change_impacts_and_adaptation]]=1),1,""),1)</f>
        <v/>
      </c>
      <c r="AF284" s="4" t="str" cm="1">
        <f t="array" ref="AF284">IF(Table1[[#This Row],[o_support_needed_and_received]]="",IF(AND(Table1[[#This Row],[o_undefined]:[o_undefined]]=1,Table1[[#This Row],[c_support_needed_and_received]]=1),1,""),1)</f>
        <v/>
      </c>
      <c r="AG284" s="4" t="str">
        <f>IF(SUM(Table1[[#This Row],[com_ghg_inventory]:[com_support_needed_and_received]])=0,1,"")</f>
        <v/>
      </c>
      <c r="AH284" s="4" cm="1">
        <f t="array" ref="AH284">IF(Table1[[#This Row],[com_ghg_inventory]]="",0,IF(Table1[[#This Row],[com_undefined]:[com_undefined]]=1,0,Table1[[#This Row],[o_gef_funding]:[o_gef_funding]]/SUM(Table1[[#This Row],[com_ghg_inventory]:[com_support_needed_and_received]])))</f>
        <v>94185</v>
      </c>
      <c r="AI284" s="4" cm="1">
        <f t="array" ref="AI284">IF(Table1[[#This Row],[com_mitigation]]="",0,IF(Table1[[#This Row],[com_undefined]:[com_undefined]]=1,0,Table1[[#This Row],[o_gef_funding]:[o_gef_funding]]/SUM(Table1[[#This Row],[com_ghg_inventory]:[com_support_needed_and_received]])))</f>
        <v>0</v>
      </c>
      <c r="AJ284" s="4" cm="1">
        <f t="array" ref="AJ284">IF(Table1[[#This Row],[com_climate_change_impacts_and_adaptation]]="",0,IF(Table1[[#This Row],[com_undefined]:[com_undefined]]=1,0,Table1[[#This Row],[o_gef_funding]:[o_gef_funding]]/SUM(Table1[[#This Row],[com_ghg_inventory]:[com_support_needed_and_received]])))</f>
        <v>0</v>
      </c>
      <c r="AK284" s="4" cm="1">
        <f t="array" ref="AK284">IF(Table1[[#This Row],[com_support_needed_and_received]]="",0,IF(Table1[[#This Row],[com_undefined]:[com_undefined]]=1,0,Table1[[#This Row],[o_gef_funding]:[o_gef_funding]]/SUM(Table1[[#This Row],[com_ghg_inventory]:[com_support_needed_and_received]])))</f>
        <v>0</v>
      </c>
      <c r="AL284" s="4">
        <f>IF(Table1[[#This Row],[com_undefined]]=1,Table1[[#This Row],[o_gef_funding]],0)</f>
        <v>0</v>
      </c>
      <c r="AM284" s="4" cm="1">
        <f t="array" ref="AM284">IF(Table1[[#This Row],[com_ghg_inventory]]="",0,IF(Table1[[#This Row],[com_undefined]:[com_undefined]]=1,0,Table1[[#This Row],[o_co_financing]:[o_co_financing]]/SUM(Table1[[#This Row],[com_ghg_inventory]:[com_support_needed_and_received]])))</f>
        <v>50189</v>
      </c>
      <c r="AN284" s="4" cm="1">
        <f t="array" ref="AN284">IF(Table1[[#This Row],[com_mitigation]]="",0,IF(Table1[[#This Row],[com_undefined]:[com_undefined]]=1,0,Table1[[#This Row],[o_co_financing]:[o_co_financing]]/SUM(Table1[[#This Row],[com_ghg_inventory]:[com_support_needed_and_received]])))</f>
        <v>0</v>
      </c>
      <c r="AO284" s="4" cm="1">
        <f t="array" ref="AO284">IF(Table1[[#This Row],[com_climate_change_impacts_and_adaptation]]="",0,IF(Table1[[#This Row],[com_undefined]:[com_undefined]]=1,0,Table1[[#This Row],[o_co_financing]:[o_co_financing]]/SUM(Table1[[#This Row],[com_ghg_inventory]:[com_support_needed_and_received]])))</f>
        <v>0</v>
      </c>
      <c r="AP284" s="4" cm="1">
        <f t="array" ref="AP284">IF(Table1[[#This Row],[com_support_needed_and_received]]="",0,IF(Table1[[#This Row],[com_undefined]:[com_undefined]]=1,0,Table1[[#This Row],[o_co_financing]:[o_co_financing]]/SUM(Table1[[#This Row],[com_ghg_inventory]:[com_support_needed_and_received]])))</f>
        <v>0</v>
      </c>
      <c r="AQ284" s="4">
        <f>IF(Table1[[#This Row],[com_undefined]]=1,Table1[[#This Row],[o_co_financing]],0)</f>
        <v>0</v>
      </c>
      <c r="AR284" s="4" t="str">
        <f>IF(Table1[[#This Row],[o_gef_funding]]=SUM(Table1[[#This Row],[ghg_inventory_gef]:[undefined_gef]]),"Good", "Problem")</f>
        <v>Good</v>
      </c>
      <c r="AS284" s="4" t="str">
        <f>IF(Table1[[#This Row],[o_co_financing]]=SUM(Table1[[#This Row],[ghg_inventory_co_finance]:[undefined_co_finance]]),"Good", "Problem")</f>
        <v>Good</v>
      </c>
    </row>
    <row r="285" spans="1:45">
      <c r="A285" s="11">
        <v>31</v>
      </c>
      <c r="B285" t="s">
        <v>56</v>
      </c>
      <c r="C285" t="str">
        <f>VLOOKUP(Table1[[#This Row],[pif_id]], Table7[#All],2,FALSE)</f>
        <v>Asia</v>
      </c>
      <c r="D285" t="str">
        <f>VLOOKUP(Table1[[#This Row],[pif_id]], Table7[#All],3,FALSE)</f>
        <v>FAO</v>
      </c>
      <c r="E285" t="str">
        <f>VLOOKUP(Table1[[#This Row],[pif_id]], Table7[#All],4,FALSE)</f>
        <v>2017</v>
      </c>
      <c r="F285" t="e">
        <f>VLOOKUP(Table1[[#This Row],[pif_id]], Table7[#All],5,FALSE)</f>
        <v>#REF!</v>
      </c>
      <c r="G285">
        <v>71</v>
      </c>
      <c r="H285" t="s">
        <v>493</v>
      </c>
      <c r="I285">
        <v>1</v>
      </c>
      <c r="J285">
        <v>1</v>
      </c>
      <c r="M285" t="str">
        <f>IF(SUM(Table1[[#This Row],[c_ghg_inventory]:[c_support_needed_and_received]])=0,1,"")</f>
        <v/>
      </c>
      <c r="N285" s="6">
        <v>282555</v>
      </c>
      <c r="O285" s="6">
        <v>150567</v>
      </c>
      <c r="P285" s="6">
        <f>N285/SUM(Table1[[#This Row],[c_ghg_inventory]:[c_undefined]])</f>
        <v>141277.5</v>
      </c>
      <c r="Q285" s="6">
        <f>O285/SUM(Table1[[#This Row],[c_ghg_inventory]:[c_undefined]])</f>
        <v>75283.5</v>
      </c>
      <c r="R285">
        <v>282</v>
      </c>
      <c r="S285" t="s">
        <v>432</v>
      </c>
      <c r="V285">
        <v>1</v>
      </c>
      <c r="X285" s="4" t="str">
        <f>IF(SUM(Table1[[#This Row],[o_ghg_inventory ]:[o_support_needed_and_received]])=0,1,"")</f>
        <v/>
      </c>
      <c r="Y285" s="10">
        <v>56511</v>
      </c>
      <c r="Z285" s="10">
        <v>30113.4</v>
      </c>
      <c r="AA285" s="5">
        <f>Table1[[#This Row],[o_gef_funding]]/SUM(Table1[[#This Row],[o_ghg_inventory ]:[o_undefined]])</f>
        <v>56511</v>
      </c>
      <c r="AB285" s="5">
        <f>Table1[[#This Row],[o_co_financing]]/SUM(Table1[[#This Row],[o_ghg_inventory ]:[o_undefined]])</f>
        <v>30113.4</v>
      </c>
      <c r="AC285" s="4" t="str" cm="1">
        <f t="array" ref="AC285">IF(Table1[[#This Row],[o_ghg_inventory ]]="",IF(AND(Table1[[#This Row],[o_undefined]:[o_undefined]]=1,Table1[[#This Row],[c_ghg_inventory]]=1),1,""),1)</f>
        <v/>
      </c>
      <c r="AD285" s="4" t="str" cm="1">
        <f t="array" ref="AD285">IF(Table1[[#This Row],[o_mitigation ]]="",IF(AND(Table1[[#This Row],[o_undefined]:[o_undefined]]=1,Table1[[#This Row],[c_mitigation]]=1),1,""),1)</f>
        <v/>
      </c>
      <c r="AE285" s="4" cm="1">
        <f t="array" ref="AE285">IF(Table1[[#This Row],[o_climate_change_impacts_and_adaptation ]]="",IF(AND(Table1[[#This Row],[o_undefined]:[o_undefined]]=1,Table1[[#This Row],[c_climate_change_impacts_and_adaptation]]=1),1,""),1)</f>
        <v>1</v>
      </c>
      <c r="AF285" s="4" t="str" cm="1">
        <f t="array" ref="AF285">IF(Table1[[#This Row],[o_support_needed_and_received]]="",IF(AND(Table1[[#This Row],[o_undefined]:[o_undefined]]=1,Table1[[#This Row],[c_support_needed_and_received]]=1),1,""),1)</f>
        <v/>
      </c>
      <c r="AG285" s="4" t="str">
        <f>IF(SUM(Table1[[#This Row],[com_ghg_inventory]:[com_support_needed_and_received]])=0,1,"")</f>
        <v/>
      </c>
      <c r="AH285" s="4" cm="1">
        <f t="array" ref="AH285">IF(Table1[[#This Row],[com_ghg_inventory]]="",0,IF(Table1[[#This Row],[com_undefined]:[com_undefined]]=1,0,Table1[[#This Row],[o_gef_funding]:[o_gef_funding]]/SUM(Table1[[#This Row],[com_ghg_inventory]:[com_support_needed_and_received]])))</f>
        <v>0</v>
      </c>
      <c r="AI285" s="4" cm="1">
        <f t="array" ref="AI285">IF(Table1[[#This Row],[com_mitigation]]="",0,IF(Table1[[#This Row],[com_undefined]:[com_undefined]]=1,0,Table1[[#This Row],[o_gef_funding]:[o_gef_funding]]/SUM(Table1[[#This Row],[com_ghg_inventory]:[com_support_needed_and_received]])))</f>
        <v>0</v>
      </c>
      <c r="AJ285" s="4" cm="1">
        <f t="array" ref="AJ285">IF(Table1[[#This Row],[com_climate_change_impacts_and_adaptation]]="",0,IF(Table1[[#This Row],[com_undefined]:[com_undefined]]=1,0,Table1[[#This Row],[o_gef_funding]:[o_gef_funding]]/SUM(Table1[[#This Row],[com_ghg_inventory]:[com_support_needed_and_received]])))</f>
        <v>56511</v>
      </c>
      <c r="AK285" s="4" cm="1">
        <f t="array" ref="AK285">IF(Table1[[#This Row],[com_support_needed_and_received]]="",0,IF(Table1[[#This Row],[com_undefined]:[com_undefined]]=1,0,Table1[[#This Row],[o_gef_funding]:[o_gef_funding]]/SUM(Table1[[#This Row],[com_ghg_inventory]:[com_support_needed_and_received]])))</f>
        <v>0</v>
      </c>
      <c r="AL285" s="4">
        <f>IF(Table1[[#This Row],[com_undefined]]=1,Table1[[#This Row],[o_gef_funding]],0)</f>
        <v>0</v>
      </c>
      <c r="AM285" s="4" cm="1">
        <f t="array" ref="AM285">IF(Table1[[#This Row],[com_ghg_inventory]]="",0,IF(Table1[[#This Row],[com_undefined]:[com_undefined]]=1,0,Table1[[#This Row],[o_co_financing]:[o_co_financing]]/SUM(Table1[[#This Row],[com_ghg_inventory]:[com_support_needed_and_received]])))</f>
        <v>0</v>
      </c>
      <c r="AN285" s="4" cm="1">
        <f t="array" ref="AN285">IF(Table1[[#This Row],[com_mitigation]]="",0,IF(Table1[[#This Row],[com_undefined]:[com_undefined]]=1,0,Table1[[#This Row],[o_co_financing]:[o_co_financing]]/SUM(Table1[[#This Row],[com_ghg_inventory]:[com_support_needed_and_received]])))</f>
        <v>0</v>
      </c>
      <c r="AO285" s="4" cm="1">
        <f t="array" ref="AO285">IF(Table1[[#This Row],[com_climate_change_impacts_and_adaptation]]="",0,IF(Table1[[#This Row],[com_undefined]:[com_undefined]]=1,0,Table1[[#This Row],[o_co_financing]:[o_co_financing]]/SUM(Table1[[#This Row],[com_ghg_inventory]:[com_support_needed_and_received]])))</f>
        <v>30113.4</v>
      </c>
      <c r="AP285" s="4" cm="1">
        <f t="array" ref="AP285">IF(Table1[[#This Row],[com_support_needed_and_received]]="",0,IF(Table1[[#This Row],[com_undefined]:[com_undefined]]=1,0,Table1[[#This Row],[o_co_financing]:[o_co_financing]]/SUM(Table1[[#This Row],[com_ghg_inventory]:[com_support_needed_and_received]])))</f>
        <v>0</v>
      </c>
      <c r="AQ285" s="4">
        <f>IF(Table1[[#This Row],[com_undefined]]=1,Table1[[#This Row],[o_co_financing]],0)</f>
        <v>0</v>
      </c>
      <c r="AR285" s="4" t="str">
        <f>IF(Table1[[#This Row],[o_gef_funding]]=SUM(Table1[[#This Row],[ghg_inventory_gef]:[undefined_gef]]),"Good", "Problem")</f>
        <v>Good</v>
      </c>
      <c r="AS285" s="4" t="str">
        <f>IF(Table1[[#This Row],[o_co_financing]]=SUM(Table1[[#This Row],[ghg_inventory_co_finance]:[undefined_co_finance]]),"Good", "Problem")</f>
        <v>Good</v>
      </c>
    </row>
    <row r="286" spans="1:45">
      <c r="A286" s="11">
        <v>31</v>
      </c>
      <c r="B286" t="s">
        <v>56</v>
      </c>
      <c r="C286" t="str">
        <f>VLOOKUP(Table1[[#This Row],[pif_id]], Table7[#All],2,FALSE)</f>
        <v>Asia</v>
      </c>
      <c r="D286" t="str">
        <f>VLOOKUP(Table1[[#This Row],[pif_id]], Table7[#All],3,FALSE)</f>
        <v>FAO</v>
      </c>
      <c r="E286" t="str">
        <f>VLOOKUP(Table1[[#This Row],[pif_id]], Table7[#All],4,FALSE)</f>
        <v>2017</v>
      </c>
      <c r="F286" t="e">
        <f>VLOOKUP(Table1[[#This Row],[pif_id]], Table7[#All],5,FALSE)</f>
        <v>#REF!</v>
      </c>
      <c r="G286">
        <v>71</v>
      </c>
      <c r="H286" t="s">
        <v>493</v>
      </c>
      <c r="I286">
        <v>1</v>
      </c>
      <c r="J286">
        <v>1</v>
      </c>
      <c r="M286" t="str">
        <f>IF(SUM(Table1[[#This Row],[c_ghg_inventory]:[c_support_needed_and_received]])=0,1,"")</f>
        <v/>
      </c>
      <c r="N286" s="6">
        <v>282555</v>
      </c>
      <c r="O286" s="6">
        <v>150567</v>
      </c>
      <c r="P286" s="6">
        <f>N286/SUM(Table1[[#This Row],[c_ghg_inventory]:[c_undefined]])</f>
        <v>141277.5</v>
      </c>
      <c r="Q286" s="6">
        <f>O286/SUM(Table1[[#This Row],[c_ghg_inventory]:[c_undefined]])</f>
        <v>75283.5</v>
      </c>
      <c r="R286">
        <v>283</v>
      </c>
      <c r="S286" t="s">
        <v>433</v>
      </c>
      <c r="V286">
        <v>1</v>
      </c>
      <c r="X286" s="4" t="str">
        <f>IF(SUM(Table1[[#This Row],[o_ghg_inventory ]:[o_support_needed_and_received]])=0,1,"")</f>
        <v/>
      </c>
      <c r="Y286" s="10">
        <v>56511</v>
      </c>
      <c r="Z286" s="10">
        <v>30113.4</v>
      </c>
      <c r="AA286" s="5">
        <f>Table1[[#This Row],[o_gef_funding]]/SUM(Table1[[#This Row],[o_ghg_inventory ]:[o_undefined]])</f>
        <v>56511</v>
      </c>
      <c r="AB286" s="5">
        <f>Table1[[#This Row],[o_co_financing]]/SUM(Table1[[#This Row],[o_ghg_inventory ]:[o_undefined]])</f>
        <v>30113.4</v>
      </c>
      <c r="AC286" s="4" t="str" cm="1">
        <f t="array" ref="AC286">IF(Table1[[#This Row],[o_ghg_inventory ]]="",IF(AND(Table1[[#This Row],[o_undefined]:[o_undefined]]=1,Table1[[#This Row],[c_ghg_inventory]]=1),1,""),1)</f>
        <v/>
      </c>
      <c r="AD286" s="4" t="str" cm="1">
        <f t="array" ref="AD286">IF(Table1[[#This Row],[o_mitigation ]]="",IF(AND(Table1[[#This Row],[o_undefined]:[o_undefined]]=1,Table1[[#This Row],[c_mitigation]]=1),1,""),1)</f>
        <v/>
      </c>
      <c r="AE286" s="4" cm="1">
        <f t="array" ref="AE286">IF(Table1[[#This Row],[o_climate_change_impacts_and_adaptation ]]="",IF(AND(Table1[[#This Row],[o_undefined]:[o_undefined]]=1,Table1[[#This Row],[c_climate_change_impacts_and_adaptation]]=1),1,""),1)</f>
        <v>1</v>
      </c>
      <c r="AF286" s="4" t="str" cm="1">
        <f t="array" ref="AF286">IF(Table1[[#This Row],[o_support_needed_and_received]]="",IF(AND(Table1[[#This Row],[o_undefined]:[o_undefined]]=1,Table1[[#This Row],[c_support_needed_and_received]]=1),1,""),1)</f>
        <v/>
      </c>
      <c r="AG286" s="4" t="str">
        <f>IF(SUM(Table1[[#This Row],[com_ghg_inventory]:[com_support_needed_and_received]])=0,1,"")</f>
        <v/>
      </c>
      <c r="AH286" s="4" cm="1">
        <f t="array" ref="AH286">IF(Table1[[#This Row],[com_ghg_inventory]]="",0,IF(Table1[[#This Row],[com_undefined]:[com_undefined]]=1,0,Table1[[#This Row],[o_gef_funding]:[o_gef_funding]]/SUM(Table1[[#This Row],[com_ghg_inventory]:[com_support_needed_and_received]])))</f>
        <v>0</v>
      </c>
      <c r="AI286" s="4" cm="1">
        <f t="array" ref="AI286">IF(Table1[[#This Row],[com_mitigation]]="",0,IF(Table1[[#This Row],[com_undefined]:[com_undefined]]=1,0,Table1[[#This Row],[o_gef_funding]:[o_gef_funding]]/SUM(Table1[[#This Row],[com_ghg_inventory]:[com_support_needed_and_received]])))</f>
        <v>0</v>
      </c>
      <c r="AJ286" s="4" cm="1">
        <f t="array" ref="AJ286">IF(Table1[[#This Row],[com_climate_change_impacts_and_adaptation]]="",0,IF(Table1[[#This Row],[com_undefined]:[com_undefined]]=1,0,Table1[[#This Row],[o_gef_funding]:[o_gef_funding]]/SUM(Table1[[#This Row],[com_ghg_inventory]:[com_support_needed_and_received]])))</f>
        <v>56511</v>
      </c>
      <c r="AK286" s="4" cm="1">
        <f t="array" ref="AK286">IF(Table1[[#This Row],[com_support_needed_and_received]]="",0,IF(Table1[[#This Row],[com_undefined]:[com_undefined]]=1,0,Table1[[#This Row],[o_gef_funding]:[o_gef_funding]]/SUM(Table1[[#This Row],[com_ghg_inventory]:[com_support_needed_and_received]])))</f>
        <v>0</v>
      </c>
      <c r="AL286" s="4">
        <f>IF(Table1[[#This Row],[com_undefined]]=1,Table1[[#This Row],[o_gef_funding]],0)</f>
        <v>0</v>
      </c>
      <c r="AM286" s="4" cm="1">
        <f t="array" ref="AM286">IF(Table1[[#This Row],[com_ghg_inventory]]="",0,IF(Table1[[#This Row],[com_undefined]:[com_undefined]]=1,0,Table1[[#This Row],[o_co_financing]:[o_co_financing]]/SUM(Table1[[#This Row],[com_ghg_inventory]:[com_support_needed_and_received]])))</f>
        <v>0</v>
      </c>
      <c r="AN286" s="4" cm="1">
        <f t="array" ref="AN286">IF(Table1[[#This Row],[com_mitigation]]="",0,IF(Table1[[#This Row],[com_undefined]:[com_undefined]]=1,0,Table1[[#This Row],[o_co_financing]:[o_co_financing]]/SUM(Table1[[#This Row],[com_ghg_inventory]:[com_support_needed_and_received]])))</f>
        <v>0</v>
      </c>
      <c r="AO286" s="4" cm="1">
        <f t="array" ref="AO286">IF(Table1[[#This Row],[com_climate_change_impacts_and_adaptation]]="",0,IF(Table1[[#This Row],[com_undefined]:[com_undefined]]=1,0,Table1[[#This Row],[o_co_financing]:[o_co_financing]]/SUM(Table1[[#This Row],[com_ghg_inventory]:[com_support_needed_and_received]])))</f>
        <v>30113.4</v>
      </c>
      <c r="AP286" s="4" cm="1">
        <f t="array" ref="AP286">IF(Table1[[#This Row],[com_support_needed_and_received]]="",0,IF(Table1[[#This Row],[com_undefined]:[com_undefined]]=1,0,Table1[[#This Row],[o_co_financing]:[o_co_financing]]/SUM(Table1[[#This Row],[com_ghg_inventory]:[com_support_needed_and_received]])))</f>
        <v>0</v>
      </c>
      <c r="AQ286" s="4">
        <f>IF(Table1[[#This Row],[com_undefined]]=1,Table1[[#This Row],[o_co_financing]],0)</f>
        <v>0</v>
      </c>
      <c r="AR286" s="4" t="str">
        <f>IF(Table1[[#This Row],[o_gef_funding]]=SUM(Table1[[#This Row],[ghg_inventory_gef]:[undefined_gef]]),"Good", "Problem")</f>
        <v>Good</v>
      </c>
      <c r="AS286" s="4" t="str">
        <f>IF(Table1[[#This Row],[o_co_financing]]=SUM(Table1[[#This Row],[ghg_inventory_co_finance]:[undefined_co_finance]]),"Good", "Problem")</f>
        <v>Good</v>
      </c>
    </row>
    <row r="287" spans="1:45">
      <c r="A287" s="11">
        <v>31</v>
      </c>
      <c r="B287" t="s">
        <v>56</v>
      </c>
      <c r="C287" t="str">
        <f>VLOOKUP(Table1[[#This Row],[pif_id]], Table7[#All],2,FALSE)</f>
        <v>Asia</v>
      </c>
      <c r="D287" t="str">
        <f>VLOOKUP(Table1[[#This Row],[pif_id]], Table7[#All],3,FALSE)</f>
        <v>FAO</v>
      </c>
      <c r="E287" t="str">
        <f>VLOOKUP(Table1[[#This Row],[pif_id]], Table7[#All],4,FALSE)</f>
        <v>2017</v>
      </c>
      <c r="F287" t="e">
        <f>VLOOKUP(Table1[[#This Row],[pif_id]], Table7[#All],5,FALSE)</f>
        <v>#REF!</v>
      </c>
      <c r="G287">
        <v>71</v>
      </c>
      <c r="H287" t="s">
        <v>496</v>
      </c>
      <c r="K287">
        <v>1</v>
      </c>
      <c r="M287" t="str">
        <f>IF(SUM(Table1[[#This Row],[c_ghg_inventory]:[c_support_needed_and_received]])=0,1,"")</f>
        <v/>
      </c>
      <c r="N287" s="6">
        <v>276855</v>
      </c>
      <c r="O287" s="6">
        <v>147530</v>
      </c>
      <c r="P287" s="6">
        <f>N287/SUM(Table1[[#This Row],[c_ghg_inventory]:[c_undefined]])</f>
        <v>276855</v>
      </c>
      <c r="Q287" s="6">
        <f>O287/SUM(Table1[[#This Row],[c_ghg_inventory]:[c_undefined]])</f>
        <v>147530</v>
      </c>
      <c r="R287">
        <v>284</v>
      </c>
      <c r="S287" t="s">
        <v>497</v>
      </c>
      <c r="V287">
        <v>1</v>
      </c>
      <c r="X287" s="4" t="str">
        <f>IF(SUM(Table1[[#This Row],[o_ghg_inventory ]:[o_support_needed_and_received]])=0,1,"")</f>
        <v/>
      </c>
      <c r="Y287" s="10">
        <v>55371</v>
      </c>
      <c r="Z287" s="10">
        <v>29506</v>
      </c>
      <c r="AA287" s="5">
        <f>Table1[[#This Row],[o_gef_funding]]/SUM(Table1[[#This Row],[o_ghg_inventory ]:[o_undefined]])</f>
        <v>55371</v>
      </c>
      <c r="AB287" s="5">
        <f>Table1[[#This Row],[o_co_financing]]/SUM(Table1[[#This Row],[o_ghg_inventory ]:[o_undefined]])</f>
        <v>29506</v>
      </c>
      <c r="AC287" s="4" t="str" cm="1">
        <f t="array" ref="AC287">IF(Table1[[#This Row],[o_ghg_inventory ]]="",IF(AND(Table1[[#This Row],[o_undefined]:[o_undefined]]=1,Table1[[#This Row],[c_ghg_inventory]]=1),1,""),1)</f>
        <v/>
      </c>
      <c r="AD287" s="4" t="str" cm="1">
        <f t="array" ref="AD287">IF(Table1[[#This Row],[o_mitigation ]]="",IF(AND(Table1[[#This Row],[o_undefined]:[o_undefined]]=1,Table1[[#This Row],[c_mitigation]]=1),1,""),1)</f>
        <v/>
      </c>
      <c r="AE287" s="4" cm="1">
        <f t="array" ref="AE287">IF(Table1[[#This Row],[o_climate_change_impacts_and_adaptation ]]="",IF(AND(Table1[[#This Row],[o_undefined]:[o_undefined]]=1,Table1[[#This Row],[c_climate_change_impacts_and_adaptation]]=1),1,""),1)</f>
        <v>1</v>
      </c>
      <c r="AF287" s="4" t="str" cm="1">
        <f t="array" ref="AF287">IF(Table1[[#This Row],[o_support_needed_and_received]]="",IF(AND(Table1[[#This Row],[o_undefined]:[o_undefined]]=1,Table1[[#This Row],[c_support_needed_and_received]]=1),1,""),1)</f>
        <v/>
      </c>
      <c r="AG287" s="4" t="str">
        <f>IF(SUM(Table1[[#This Row],[com_ghg_inventory]:[com_support_needed_and_received]])=0,1,"")</f>
        <v/>
      </c>
      <c r="AH287" s="4" cm="1">
        <f t="array" ref="AH287">IF(Table1[[#This Row],[com_ghg_inventory]]="",0,IF(Table1[[#This Row],[com_undefined]:[com_undefined]]=1,0,Table1[[#This Row],[o_gef_funding]:[o_gef_funding]]/SUM(Table1[[#This Row],[com_ghg_inventory]:[com_support_needed_and_received]])))</f>
        <v>0</v>
      </c>
      <c r="AI287" s="4" cm="1">
        <f t="array" ref="AI287">IF(Table1[[#This Row],[com_mitigation]]="",0,IF(Table1[[#This Row],[com_undefined]:[com_undefined]]=1,0,Table1[[#This Row],[o_gef_funding]:[o_gef_funding]]/SUM(Table1[[#This Row],[com_ghg_inventory]:[com_support_needed_and_received]])))</f>
        <v>0</v>
      </c>
      <c r="AJ287" s="4" cm="1">
        <f t="array" ref="AJ287">IF(Table1[[#This Row],[com_climate_change_impacts_and_adaptation]]="",0,IF(Table1[[#This Row],[com_undefined]:[com_undefined]]=1,0,Table1[[#This Row],[o_gef_funding]:[o_gef_funding]]/SUM(Table1[[#This Row],[com_ghg_inventory]:[com_support_needed_and_received]])))</f>
        <v>55371</v>
      </c>
      <c r="AK287" s="4" cm="1">
        <f t="array" ref="AK287">IF(Table1[[#This Row],[com_support_needed_and_received]]="",0,IF(Table1[[#This Row],[com_undefined]:[com_undefined]]=1,0,Table1[[#This Row],[o_gef_funding]:[o_gef_funding]]/SUM(Table1[[#This Row],[com_ghg_inventory]:[com_support_needed_and_received]])))</f>
        <v>0</v>
      </c>
      <c r="AL287" s="4">
        <f>IF(Table1[[#This Row],[com_undefined]]=1,Table1[[#This Row],[o_gef_funding]],0)</f>
        <v>0</v>
      </c>
      <c r="AM287" s="4" cm="1">
        <f t="array" ref="AM287">IF(Table1[[#This Row],[com_ghg_inventory]]="",0,IF(Table1[[#This Row],[com_undefined]:[com_undefined]]=1,0,Table1[[#This Row],[o_co_financing]:[o_co_financing]]/SUM(Table1[[#This Row],[com_ghg_inventory]:[com_support_needed_and_received]])))</f>
        <v>0</v>
      </c>
      <c r="AN287" s="4" cm="1">
        <f t="array" ref="AN287">IF(Table1[[#This Row],[com_mitigation]]="",0,IF(Table1[[#This Row],[com_undefined]:[com_undefined]]=1,0,Table1[[#This Row],[o_co_financing]:[o_co_financing]]/SUM(Table1[[#This Row],[com_ghg_inventory]:[com_support_needed_and_received]])))</f>
        <v>0</v>
      </c>
      <c r="AO287" s="4" cm="1">
        <f t="array" ref="AO287">IF(Table1[[#This Row],[com_climate_change_impacts_and_adaptation]]="",0,IF(Table1[[#This Row],[com_undefined]:[com_undefined]]=1,0,Table1[[#This Row],[o_co_financing]:[o_co_financing]]/SUM(Table1[[#This Row],[com_ghg_inventory]:[com_support_needed_and_received]])))</f>
        <v>29506</v>
      </c>
      <c r="AP287" s="4" cm="1">
        <f t="array" ref="AP287">IF(Table1[[#This Row],[com_support_needed_and_received]]="",0,IF(Table1[[#This Row],[com_undefined]:[com_undefined]]=1,0,Table1[[#This Row],[o_co_financing]:[o_co_financing]]/SUM(Table1[[#This Row],[com_ghg_inventory]:[com_support_needed_and_received]])))</f>
        <v>0</v>
      </c>
      <c r="AQ287" s="4">
        <f>IF(Table1[[#This Row],[com_undefined]]=1,Table1[[#This Row],[o_co_financing]],0)</f>
        <v>0</v>
      </c>
      <c r="AR287" s="4" t="str">
        <f>IF(Table1[[#This Row],[o_gef_funding]]=SUM(Table1[[#This Row],[ghg_inventory_gef]:[undefined_gef]]),"Good", "Problem")</f>
        <v>Good</v>
      </c>
      <c r="AS287" s="4" t="str">
        <f>IF(Table1[[#This Row],[o_co_financing]]=SUM(Table1[[#This Row],[ghg_inventory_co_finance]:[undefined_co_finance]]),"Good", "Problem")</f>
        <v>Good</v>
      </c>
    </row>
    <row r="288" spans="1:45">
      <c r="A288" s="11">
        <v>31</v>
      </c>
      <c r="B288" t="s">
        <v>56</v>
      </c>
      <c r="C288" t="str">
        <f>VLOOKUP(Table1[[#This Row],[pif_id]], Table7[#All],2,FALSE)</f>
        <v>Asia</v>
      </c>
      <c r="D288" t="str">
        <f>VLOOKUP(Table1[[#This Row],[pif_id]], Table7[#All],3,FALSE)</f>
        <v>FAO</v>
      </c>
      <c r="E288" t="str">
        <f>VLOOKUP(Table1[[#This Row],[pif_id]], Table7[#All],4,FALSE)</f>
        <v>2017</v>
      </c>
      <c r="F288" t="e">
        <f>VLOOKUP(Table1[[#This Row],[pif_id]], Table7[#All],5,FALSE)</f>
        <v>#REF!</v>
      </c>
      <c r="G288">
        <v>71</v>
      </c>
      <c r="H288" t="s">
        <v>496</v>
      </c>
      <c r="K288">
        <v>1</v>
      </c>
      <c r="M288" t="str">
        <f>IF(SUM(Table1[[#This Row],[c_ghg_inventory]:[c_support_needed_and_received]])=0,1,"")</f>
        <v/>
      </c>
      <c r="N288" s="6">
        <v>276855</v>
      </c>
      <c r="O288" s="6">
        <v>147530</v>
      </c>
      <c r="P288" s="6">
        <f>N288/SUM(Table1[[#This Row],[c_ghg_inventory]:[c_undefined]])</f>
        <v>276855</v>
      </c>
      <c r="Q288" s="6">
        <f>O288/SUM(Table1[[#This Row],[c_ghg_inventory]:[c_undefined]])</f>
        <v>147530</v>
      </c>
      <c r="R288">
        <v>285</v>
      </c>
      <c r="S288" t="s">
        <v>498</v>
      </c>
      <c r="V288">
        <v>1</v>
      </c>
      <c r="X288" s="4" t="str">
        <f>IF(SUM(Table1[[#This Row],[o_ghg_inventory ]:[o_support_needed_and_received]])=0,1,"")</f>
        <v/>
      </c>
      <c r="Y288" s="10">
        <v>55371</v>
      </c>
      <c r="Z288" s="10">
        <v>29506</v>
      </c>
      <c r="AA288" s="5">
        <f>Table1[[#This Row],[o_gef_funding]]/SUM(Table1[[#This Row],[o_ghg_inventory ]:[o_undefined]])</f>
        <v>55371</v>
      </c>
      <c r="AB288" s="5">
        <f>Table1[[#This Row],[o_co_financing]]/SUM(Table1[[#This Row],[o_ghg_inventory ]:[o_undefined]])</f>
        <v>29506</v>
      </c>
      <c r="AC288" s="4" t="str" cm="1">
        <f t="array" ref="AC288">IF(Table1[[#This Row],[o_ghg_inventory ]]="",IF(AND(Table1[[#This Row],[o_undefined]:[o_undefined]]=1,Table1[[#This Row],[c_ghg_inventory]]=1),1,""),1)</f>
        <v/>
      </c>
      <c r="AD288" s="4" t="str" cm="1">
        <f t="array" ref="AD288">IF(Table1[[#This Row],[o_mitigation ]]="",IF(AND(Table1[[#This Row],[o_undefined]:[o_undefined]]=1,Table1[[#This Row],[c_mitigation]]=1),1,""),1)</f>
        <v/>
      </c>
      <c r="AE288" s="4" cm="1">
        <f t="array" ref="AE288">IF(Table1[[#This Row],[o_climate_change_impacts_and_adaptation ]]="",IF(AND(Table1[[#This Row],[o_undefined]:[o_undefined]]=1,Table1[[#This Row],[c_climate_change_impacts_and_adaptation]]=1),1,""),1)</f>
        <v>1</v>
      </c>
      <c r="AF288" s="4" t="str" cm="1">
        <f t="array" ref="AF288">IF(Table1[[#This Row],[o_support_needed_and_received]]="",IF(AND(Table1[[#This Row],[o_undefined]:[o_undefined]]=1,Table1[[#This Row],[c_support_needed_and_received]]=1),1,""),1)</f>
        <v/>
      </c>
      <c r="AG288" s="4" t="str">
        <f>IF(SUM(Table1[[#This Row],[com_ghg_inventory]:[com_support_needed_and_received]])=0,1,"")</f>
        <v/>
      </c>
      <c r="AH288" s="4" cm="1">
        <f t="array" ref="AH288">IF(Table1[[#This Row],[com_ghg_inventory]]="",0,IF(Table1[[#This Row],[com_undefined]:[com_undefined]]=1,0,Table1[[#This Row],[o_gef_funding]:[o_gef_funding]]/SUM(Table1[[#This Row],[com_ghg_inventory]:[com_support_needed_and_received]])))</f>
        <v>0</v>
      </c>
      <c r="AI288" s="4" cm="1">
        <f t="array" ref="AI288">IF(Table1[[#This Row],[com_mitigation]]="",0,IF(Table1[[#This Row],[com_undefined]:[com_undefined]]=1,0,Table1[[#This Row],[o_gef_funding]:[o_gef_funding]]/SUM(Table1[[#This Row],[com_ghg_inventory]:[com_support_needed_and_received]])))</f>
        <v>0</v>
      </c>
      <c r="AJ288" s="4" cm="1">
        <f t="array" ref="AJ288">IF(Table1[[#This Row],[com_climate_change_impacts_and_adaptation]]="",0,IF(Table1[[#This Row],[com_undefined]:[com_undefined]]=1,0,Table1[[#This Row],[o_gef_funding]:[o_gef_funding]]/SUM(Table1[[#This Row],[com_ghg_inventory]:[com_support_needed_and_received]])))</f>
        <v>55371</v>
      </c>
      <c r="AK288" s="4" cm="1">
        <f t="array" ref="AK288">IF(Table1[[#This Row],[com_support_needed_and_received]]="",0,IF(Table1[[#This Row],[com_undefined]:[com_undefined]]=1,0,Table1[[#This Row],[o_gef_funding]:[o_gef_funding]]/SUM(Table1[[#This Row],[com_ghg_inventory]:[com_support_needed_and_received]])))</f>
        <v>0</v>
      </c>
      <c r="AL288" s="4">
        <f>IF(Table1[[#This Row],[com_undefined]]=1,Table1[[#This Row],[o_gef_funding]],0)</f>
        <v>0</v>
      </c>
      <c r="AM288" s="4" cm="1">
        <f t="array" ref="AM288">IF(Table1[[#This Row],[com_ghg_inventory]]="",0,IF(Table1[[#This Row],[com_undefined]:[com_undefined]]=1,0,Table1[[#This Row],[o_co_financing]:[o_co_financing]]/SUM(Table1[[#This Row],[com_ghg_inventory]:[com_support_needed_and_received]])))</f>
        <v>0</v>
      </c>
      <c r="AN288" s="4" cm="1">
        <f t="array" ref="AN288">IF(Table1[[#This Row],[com_mitigation]]="",0,IF(Table1[[#This Row],[com_undefined]:[com_undefined]]=1,0,Table1[[#This Row],[o_co_financing]:[o_co_financing]]/SUM(Table1[[#This Row],[com_ghg_inventory]:[com_support_needed_and_received]])))</f>
        <v>0</v>
      </c>
      <c r="AO288" s="4" cm="1">
        <f t="array" ref="AO288">IF(Table1[[#This Row],[com_climate_change_impacts_and_adaptation]]="",0,IF(Table1[[#This Row],[com_undefined]:[com_undefined]]=1,0,Table1[[#This Row],[o_co_financing]:[o_co_financing]]/SUM(Table1[[#This Row],[com_ghg_inventory]:[com_support_needed_and_received]])))</f>
        <v>29506</v>
      </c>
      <c r="AP288" s="4" cm="1">
        <f t="array" ref="AP288">IF(Table1[[#This Row],[com_support_needed_and_received]]="",0,IF(Table1[[#This Row],[com_undefined]:[com_undefined]]=1,0,Table1[[#This Row],[o_co_financing]:[o_co_financing]]/SUM(Table1[[#This Row],[com_ghg_inventory]:[com_support_needed_and_received]])))</f>
        <v>0</v>
      </c>
      <c r="AQ288" s="4">
        <f>IF(Table1[[#This Row],[com_undefined]]=1,Table1[[#This Row],[o_co_financing]],0)</f>
        <v>0</v>
      </c>
      <c r="AR288" s="4" t="str">
        <f>IF(Table1[[#This Row],[o_gef_funding]]=SUM(Table1[[#This Row],[ghg_inventory_gef]:[undefined_gef]]),"Good", "Problem")</f>
        <v>Good</v>
      </c>
      <c r="AS288" s="4" t="str">
        <f>IF(Table1[[#This Row],[o_co_financing]]=SUM(Table1[[#This Row],[ghg_inventory_co_finance]:[undefined_co_finance]]),"Good", "Problem")</f>
        <v>Good</v>
      </c>
    </row>
    <row r="289" spans="1:45">
      <c r="A289" s="11">
        <v>31</v>
      </c>
      <c r="B289" t="s">
        <v>56</v>
      </c>
      <c r="C289" t="str">
        <f>VLOOKUP(Table1[[#This Row],[pif_id]], Table7[#All],2,FALSE)</f>
        <v>Asia</v>
      </c>
      <c r="D289" t="str">
        <f>VLOOKUP(Table1[[#This Row],[pif_id]], Table7[#All],3,FALSE)</f>
        <v>FAO</v>
      </c>
      <c r="E289" t="str">
        <f>VLOOKUP(Table1[[#This Row],[pif_id]], Table7[#All],4,FALSE)</f>
        <v>2017</v>
      </c>
      <c r="F289" t="e">
        <f>VLOOKUP(Table1[[#This Row],[pif_id]], Table7[#All],5,FALSE)</f>
        <v>#REF!</v>
      </c>
      <c r="G289">
        <v>71</v>
      </c>
      <c r="H289" t="s">
        <v>496</v>
      </c>
      <c r="K289">
        <v>1</v>
      </c>
      <c r="M289" t="str">
        <f>IF(SUM(Table1[[#This Row],[c_ghg_inventory]:[c_support_needed_and_received]])=0,1,"")</f>
        <v/>
      </c>
      <c r="N289" s="6">
        <v>276855</v>
      </c>
      <c r="O289" s="6">
        <v>147530</v>
      </c>
      <c r="P289" s="6">
        <f>N289/SUM(Table1[[#This Row],[c_ghg_inventory]:[c_undefined]])</f>
        <v>276855</v>
      </c>
      <c r="Q289" s="6">
        <f>O289/SUM(Table1[[#This Row],[c_ghg_inventory]:[c_undefined]])</f>
        <v>147530</v>
      </c>
      <c r="R289">
        <v>286</v>
      </c>
      <c r="S289" t="s">
        <v>435</v>
      </c>
      <c r="V289">
        <v>1</v>
      </c>
      <c r="X289" s="4" t="str">
        <f>IF(SUM(Table1[[#This Row],[o_ghg_inventory ]:[o_support_needed_and_received]])=0,1,"")</f>
        <v/>
      </c>
      <c r="Y289" s="10">
        <v>55371</v>
      </c>
      <c r="Z289" s="10">
        <v>29506</v>
      </c>
      <c r="AA289" s="5">
        <f>Table1[[#This Row],[o_gef_funding]]/SUM(Table1[[#This Row],[o_ghg_inventory ]:[o_undefined]])</f>
        <v>55371</v>
      </c>
      <c r="AB289" s="5">
        <f>Table1[[#This Row],[o_co_financing]]/SUM(Table1[[#This Row],[o_ghg_inventory ]:[o_undefined]])</f>
        <v>29506</v>
      </c>
      <c r="AC289" s="4" t="str" cm="1">
        <f t="array" ref="AC289">IF(Table1[[#This Row],[o_ghg_inventory ]]="",IF(AND(Table1[[#This Row],[o_undefined]:[o_undefined]]=1,Table1[[#This Row],[c_ghg_inventory]]=1),1,""),1)</f>
        <v/>
      </c>
      <c r="AD289" s="4" t="str" cm="1">
        <f t="array" ref="AD289">IF(Table1[[#This Row],[o_mitigation ]]="",IF(AND(Table1[[#This Row],[o_undefined]:[o_undefined]]=1,Table1[[#This Row],[c_mitigation]]=1),1,""),1)</f>
        <v/>
      </c>
      <c r="AE289" s="4" cm="1">
        <f t="array" ref="AE289">IF(Table1[[#This Row],[o_climate_change_impacts_and_adaptation ]]="",IF(AND(Table1[[#This Row],[o_undefined]:[o_undefined]]=1,Table1[[#This Row],[c_climate_change_impacts_and_adaptation]]=1),1,""),1)</f>
        <v>1</v>
      </c>
      <c r="AF289" s="4" t="str" cm="1">
        <f t="array" ref="AF289">IF(Table1[[#This Row],[o_support_needed_and_received]]="",IF(AND(Table1[[#This Row],[o_undefined]:[o_undefined]]=1,Table1[[#This Row],[c_support_needed_and_received]]=1),1,""),1)</f>
        <v/>
      </c>
      <c r="AG289" s="4" t="str">
        <f>IF(SUM(Table1[[#This Row],[com_ghg_inventory]:[com_support_needed_and_received]])=0,1,"")</f>
        <v/>
      </c>
      <c r="AH289" s="4" cm="1">
        <f t="array" ref="AH289">IF(Table1[[#This Row],[com_ghg_inventory]]="",0,IF(Table1[[#This Row],[com_undefined]:[com_undefined]]=1,0,Table1[[#This Row],[o_gef_funding]:[o_gef_funding]]/SUM(Table1[[#This Row],[com_ghg_inventory]:[com_support_needed_and_received]])))</f>
        <v>0</v>
      </c>
      <c r="AI289" s="4" cm="1">
        <f t="array" ref="AI289">IF(Table1[[#This Row],[com_mitigation]]="",0,IF(Table1[[#This Row],[com_undefined]:[com_undefined]]=1,0,Table1[[#This Row],[o_gef_funding]:[o_gef_funding]]/SUM(Table1[[#This Row],[com_ghg_inventory]:[com_support_needed_and_received]])))</f>
        <v>0</v>
      </c>
      <c r="AJ289" s="4" cm="1">
        <f t="array" ref="AJ289">IF(Table1[[#This Row],[com_climate_change_impacts_and_adaptation]]="",0,IF(Table1[[#This Row],[com_undefined]:[com_undefined]]=1,0,Table1[[#This Row],[o_gef_funding]:[o_gef_funding]]/SUM(Table1[[#This Row],[com_ghg_inventory]:[com_support_needed_and_received]])))</f>
        <v>55371</v>
      </c>
      <c r="AK289" s="4" cm="1">
        <f t="array" ref="AK289">IF(Table1[[#This Row],[com_support_needed_and_received]]="",0,IF(Table1[[#This Row],[com_undefined]:[com_undefined]]=1,0,Table1[[#This Row],[o_gef_funding]:[o_gef_funding]]/SUM(Table1[[#This Row],[com_ghg_inventory]:[com_support_needed_and_received]])))</f>
        <v>0</v>
      </c>
      <c r="AL289" s="4">
        <f>IF(Table1[[#This Row],[com_undefined]]=1,Table1[[#This Row],[o_gef_funding]],0)</f>
        <v>0</v>
      </c>
      <c r="AM289" s="4" cm="1">
        <f t="array" ref="AM289">IF(Table1[[#This Row],[com_ghg_inventory]]="",0,IF(Table1[[#This Row],[com_undefined]:[com_undefined]]=1,0,Table1[[#This Row],[o_co_financing]:[o_co_financing]]/SUM(Table1[[#This Row],[com_ghg_inventory]:[com_support_needed_and_received]])))</f>
        <v>0</v>
      </c>
      <c r="AN289" s="4" cm="1">
        <f t="array" ref="AN289">IF(Table1[[#This Row],[com_mitigation]]="",0,IF(Table1[[#This Row],[com_undefined]:[com_undefined]]=1,0,Table1[[#This Row],[o_co_financing]:[o_co_financing]]/SUM(Table1[[#This Row],[com_ghg_inventory]:[com_support_needed_and_received]])))</f>
        <v>0</v>
      </c>
      <c r="AO289" s="4" cm="1">
        <f t="array" ref="AO289">IF(Table1[[#This Row],[com_climate_change_impacts_and_adaptation]]="",0,IF(Table1[[#This Row],[com_undefined]:[com_undefined]]=1,0,Table1[[#This Row],[o_co_financing]:[o_co_financing]]/SUM(Table1[[#This Row],[com_ghg_inventory]:[com_support_needed_and_received]])))</f>
        <v>29506</v>
      </c>
      <c r="AP289" s="4" cm="1">
        <f t="array" ref="AP289">IF(Table1[[#This Row],[com_support_needed_and_received]]="",0,IF(Table1[[#This Row],[com_undefined]:[com_undefined]]=1,0,Table1[[#This Row],[o_co_financing]:[o_co_financing]]/SUM(Table1[[#This Row],[com_ghg_inventory]:[com_support_needed_and_received]])))</f>
        <v>0</v>
      </c>
      <c r="AQ289" s="4">
        <f>IF(Table1[[#This Row],[com_undefined]]=1,Table1[[#This Row],[o_co_financing]],0)</f>
        <v>0</v>
      </c>
      <c r="AR289" s="4" t="str">
        <f>IF(Table1[[#This Row],[o_gef_funding]]=SUM(Table1[[#This Row],[ghg_inventory_gef]:[undefined_gef]]),"Good", "Problem")</f>
        <v>Good</v>
      </c>
      <c r="AS289" s="4" t="str">
        <f>IF(Table1[[#This Row],[o_co_financing]]=SUM(Table1[[#This Row],[ghg_inventory_co_finance]:[undefined_co_finance]]),"Good", "Problem")</f>
        <v>Good</v>
      </c>
    </row>
    <row r="290" spans="1:45">
      <c r="A290" s="11">
        <v>32</v>
      </c>
      <c r="B290" t="s">
        <v>57</v>
      </c>
      <c r="C290" t="str">
        <f>VLOOKUP(Table1[[#This Row],[pif_id]], Table7[#All],2,FALSE)</f>
        <v>Africa</v>
      </c>
      <c r="D290" t="str">
        <f>VLOOKUP(Table1[[#This Row],[pif_id]], Table7[#All],3,FALSE)</f>
        <v>UNDP</v>
      </c>
      <c r="E290" t="str">
        <f>VLOOKUP(Table1[[#This Row],[pif_id]], Table7[#All],4,FALSE)</f>
        <v>2017</v>
      </c>
      <c r="F290" t="e">
        <f>VLOOKUP(Table1[[#This Row],[pif_id]], Table7[#All],5,FALSE)</f>
        <v>#REF!</v>
      </c>
      <c r="G290">
        <v>72</v>
      </c>
      <c r="H290" t="s">
        <v>499</v>
      </c>
      <c r="M290">
        <f>IF(SUM(Table1[[#This Row],[c_ghg_inventory]:[c_support_needed_and_received]])=0,1,"")</f>
        <v>1</v>
      </c>
      <c r="N290" s="6">
        <v>140000</v>
      </c>
      <c r="O290" s="6">
        <v>110000</v>
      </c>
      <c r="P290" s="6">
        <f>N290/SUM(Table1[[#This Row],[c_ghg_inventory]:[c_undefined]])</f>
        <v>140000</v>
      </c>
      <c r="Q290" s="6">
        <f>O290/SUM(Table1[[#This Row],[c_ghg_inventory]:[c_undefined]])</f>
        <v>110000</v>
      </c>
      <c r="R290">
        <v>287</v>
      </c>
      <c r="S290" t="s">
        <v>500</v>
      </c>
      <c r="X290" s="4">
        <f>IF(SUM(Table1[[#This Row],[o_ghg_inventory ]:[o_support_needed_and_received]])=0,1,"")</f>
        <v>1</v>
      </c>
      <c r="Y290" s="10">
        <v>28000</v>
      </c>
      <c r="Z290" s="10">
        <v>22000</v>
      </c>
      <c r="AA290" s="5">
        <f>Table1[[#This Row],[o_gef_funding]]/SUM(Table1[[#This Row],[o_ghg_inventory ]:[o_undefined]])</f>
        <v>28000</v>
      </c>
      <c r="AB290" s="5">
        <f>Table1[[#This Row],[o_co_financing]]/SUM(Table1[[#This Row],[o_ghg_inventory ]:[o_undefined]])</f>
        <v>22000</v>
      </c>
      <c r="AC290" s="4" t="str" cm="1">
        <f t="array" ref="AC290">IF(Table1[[#This Row],[o_ghg_inventory ]]="",IF(AND(Table1[[#This Row],[o_undefined]:[o_undefined]]=1,Table1[[#This Row],[c_ghg_inventory]]=1),1,""),1)</f>
        <v/>
      </c>
      <c r="AD290" s="4" t="str" cm="1">
        <f t="array" ref="AD290">IF(Table1[[#This Row],[o_mitigation ]]="",IF(AND(Table1[[#This Row],[o_undefined]:[o_undefined]]=1,Table1[[#This Row],[c_mitigation]]=1),1,""),1)</f>
        <v/>
      </c>
      <c r="AE290" s="4" t="str" cm="1">
        <f t="array" ref="AE290">IF(Table1[[#This Row],[o_climate_change_impacts_and_adaptation ]]="",IF(AND(Table1[[#This Row],[o_undefined]:[o_undefined]]=1,Table1[[#This Row],[c_climate_change_impacts_and_adaptation]]=1),1,""),1)</f>
        <v/>
      </c>
      <c r="AF290" s="4" t="str" cm="1">
        <f t="array" ref="AF290">IF(Table1[[#This Row],[o_support_needed_and_received]]="",IF(AND(Table1[[#This Row],[o_undefined]:[o_undefined]]=1,Table1[[#This Row],[c_support_needed_and_received]]=1),1,""),1)</f>
        <v/>
      </c>
      <c r="AG290" s="4">
        <f>IF(SUM(Table1[[#This Row],[com_ghg_inventory]:[com_support_needed_and_received]])=0,1,"")</f>
        <v>1</v>
      </c>
      <c r="AH290" s="4" cm="1">
        <f t="array" ref="AH290">IF(Table1[[#This Row],[com_ghg_inventory]]="",0,IF(Table1[[#This Row],[com_undefined]:[com_undefined]]=1,0,Table1[[#This Row],[o_gef_funding]:[o_gef_funding]]/SUM(Table1[[#This Row],[com_ghg_inventory]:[com_support_needed_and_received]])))</f>
        <v>0</v>
      </c>
      <c r="AI290" s="4" cm="1">
        <f t="array" ref="AI290">IF(Table1[[#This Row],[com_mitigation]]="",0,IF(Table1[[#This Row],[com_undefined]:[com_undefined]]=1,0,Table1[[#This Row],[o_gef_funding]:[o_gef_funding]]/SUM(Table1[[#This Row],[com_ghg_inventory]:[com_support_needed_and_received]])))</f>
        <v>0</v>
      </c>
      <c r="AJ290" s="4" cm="1">
        <f t="array" ref="AJ290">IF(Table1[[#This Row],[com_climate_change_impacts_and_adaptation]]="",0,IF(Table1[[#This Row],[com_undefined]:[com_undefined]]=1,0,Table1[[#This Row],[o_gef_funding]:[o_gef_funding]]/SUM(Table1[[#This Row],[com_ghg_inventory]:[com_support_needed_and_received]])))</f>
        <v>0</v>
      </c>
      <c r="AK290" s="4" cm="1">
        <f t="array" ref="AK290">IF(Table1[[#This Row],[com_support_needed_and_received]]="",0,IF(Table1[[#This Row],[com_undefined]:[com_undefined]]=1,0,Table1[[#This Row],[o_gef_funding]:[o_gef_funding]]/SUM(Table1[[#This Row],[com_ghg_inventory]:[com_support_needed_and_received]])))</f>
        <v>0</v>
      </c>
      <c r="AL290" s="4">
        <f>IF(Table1[[#This Row],[com_undefined]]=1,Table1[[#This Row],[o_gef_funding]],0)</f>
        <v>28000</v>
      </c>
      <c r="AM290" s="4" cm="1">
        <f t="array" ref="AM290">IF(Table1[[#This Row],[com_ghg_inventory]]="",0,IF(Table1[[#This Row],[com_undefined]:[com_undefined]]=1,0,Table1[[#This Row],[o_co_financing]:[o_co_financing]]/SUM(Table1[[#This Row],[com_ghg_inventory]:[com_support_needed_and_received]])))</f>
        <v>0</v>
      </c>
      <c r="AN290" s="4" cm="1">
        <f t="array" ref="AN290">IF(Table1[[#This Row],[com_mitigation]]="",0,IF(Table1[[#This Row],[com_undefined]:[com_undefined]]=1,0,Table1[[#This Row],[o_co_financing]:[o_co_financing]]/SUM(Table1[[#This Row],[com_ghg_inventory]:[com_support_needed_and_received]])))</f>
        <v>0</v>
      </c>
      <c r="AO290" s="4" cm="1">
        <f t="array" ref="AO290">IF(Table1[[#This Row],[com_climate_change_impacts_and_adaptation]]="",0,IF(Table1[[#This Row],[com_undefined]:[com_undefined]]=1,0,Table1[[#This Row],[o_co_financing]:[o_co_financing]]/SUM(Table1[[#This Row],[com_ghg_inventory]:[com_support_needed_and_received]])))</f>
        <v>0</v>
      </c>
      <c r="AP290" s="4" cm="1">
        <f t="array" ref="AP290">IF(Table1[[#This Row],[com_support_needed_and_received]]="",0,IF(Table1[[#This Row],[com_undefined]:[com_undefined]]=1,0,Table1[[#This Row],[o_co_financing]:[o_co_financing]]/SUM(Table1[[#This Row],[com_ghg_inventory]:[com_support_needed_and_received]])))</f>
        <v>0</v>
      </c>
      <c r="AQ290" s="4">
        <f>IF(Table1[[#This Row],[com_undefined]]=1,Table1[[#This Row],[o_co_financing]],0)</f>
        <v>22000</v>
      </c>
      <c r="AR290" s="4" t="str">
        <f>IF(Table1[[#This Row],[o_gef_funding]]=SUM(Table1[[#This Row],[ghg_inventory_gef]:[undefined_gef]]),"Good", "Problem")</f>
        <v>Good</v>
      </c>
      <c r="AS290" s="4" t="str">
        <f>IF(Table1[[#This Row],[o_co_financing]]=SUM(Table1[[#This Row],[ghg_inventory_co_finance]:[undefined_co_finance]]),"Good", "Problem")</f>
        <v>Good</v>
      </c>
    </row>
    <row r="291" spans="1:45">
      <c r="A291" s="11">
        <v>32</v>
      </c>
      <c r="B291" t="s">
        <v>57</v>
      </c>
      <c r="C291" t="str">
        <f>VLOOKUP(Table1[[#This Row],[pif_id]], Table7[#All],2,FALSE)</f>
        <v>Africa</v>
      </c>
      <c r="D291" t="str">
        <f>VLOOKUP(Table1[[#This Row],[pif_id]], Table7[#All],3,FALSE)</f>
        <v>UNDP</v>
      </c>
      <c r="E291" t="str">
        <f>VLOOKUP(Table1[[#This Row],[pif_id]], Table7[#All],4,FALSE)</f>
        <v>2017</v>
      </c>
      <c r="F291" t="e">
        <f>VLOOKUP(Table1[[#This Row],[pif_id]], Table7[#All],5,FALSE)</f>
        <v>#REF!</v>
      </c>
      <c r="G291">
        <v>72</v>
      </c>
      <c r="H291" t="s">
        <v>499</v>
      </c>
      <c r="M291">
        <f>IF(SUM(Table1[[#This Row],[c_ghg_inventory]:[c_support_needed_and_received]])=0,1,"")</f>
        <v>1</v>
      </c>
      <c r="N291" s="6">
        <v>140000</v>
      </c>
      <c r="O291" s="6">
        <v>110000</v>
      </c>
      <c r="P291" s="6">
        <f>N291/SUM(Table1[[#This Row],[c_ghg_inventory]:[c_undefined]])</f>
        <v>140000</v>
      </c>
      <c r="Q291" s="6">
        <f>O291/SUM(Table1[[#This Row],[c_ghg_inventory]:[c_undefined]])</f>
        <v>110000</v>
      </c>
      <c r="R291">
        <v>288</v>
      </c>
      <c r="S291" t="s">
        <v>501</v>
      </c>
      <c r="X291" s="4">
        <f>IF(SUM(Table1[[#This Row],[o_ghg_inventory ]:[o_support_needed_and_received]])=0,1,"")</f>
        <v>1</v>
      </c>
      <c r="Y291" s="10">
        <v>28000</v>
      </c>
      <c r="Z291" s="10">
        <v>22000</v>
      </c>
      <c r="AA291" s="5">
        <f>Table1[[#This Row],[o_gef_funding]]/SUM(Table1[[#This Row],[o_ghg_inventory ]:[o_undefined]])</f>
        <v>28000</v>
      </c>
      <c r="AB291" s="5">
        <f>Table1[[#This Row],[o_co_financing]]/SUM(Table1[[#This Row],[o_ghg_inventory ]:[o_undefined]])</f>
        <v>22000</v>
      </c>
      <c r="AC291" s="4" t="str" cm="1">
        <f t="array" ref="AC291">IF(Table1[[#This Row],[o_ghg_inventory ]]="",IF(AND(Table1[[#This Row],[o_undefined]:[o_undefined]]=1,Table1[[#This Row],[c_ghg_inventory]]=1),1,""),1)</f>
        <v/>
      </c>
      <c r="AD291" s="4" t="str" cm="1">
        <f t="array" ref="AD291">IF(Table1[[#This Row],[o_mitigation ]]="",IF(AND(Table1[[#This Row],[o_undefined]:[o_undefined]]=1,Table1[[#This Row],[c_mitigation]]=1),1,""),1)</f>
        <v/>
      </c>
      <c r="AE291" s="4" t="str" cm="1">
        <f t="array" ref="AE291">IF(Table1[[#This Row],[o_climate_change_impacts_and_adaptation ]]="",IF(AND(Table1[[#This Row],[o_undefined]:[o_undefined]]=1,Table1[[#This Row],[c_climate_change_impacts_and_adaptation]]=1),1,""),1)</f>
        <v/>
      </c>
      <c r="AF291" s="4" t="str" cm="1">
        <f t="array" ref="AF291">IF(Table1[[#This Row],[o_support_needed_and_received]]="",IF(AND(Table1[[#This Row],[o_undefined]:[o_undefined]]=1,Table1[[#This Row],[c_support_needed_and_received]]=1),1,""),1)</f>
        <v/>
      </c>
      <c r="AG291" s="4">
        <f>IF(SUM(Table1[[#This Row],[com_ghg_inventory]:[com_support_needed_and_received]])=0,1,"")</f>
        <v>1</v>
      </c>
      <c r="AH291" s="4" cm="1">
        <f t="array" ref="AH291">IF(Table1[[#This Row],[com_ghg_inventory]]="",0,IF(Table1[[#This Row],[com_undefined]:[com_undefined]]=1,0,Table1[[#This Row],[o_gef_funding]:[o_gef_funding]]/SUM(Table1[[#This Row],[com_ghg_inventory]:[com_support_needed_and_received]])))</f>
        <v>0</v>
      </c>
      <c r="AI291" s="4" cm="1">
        <f t="array" ref="AI291">IF(Table1[[#This Row],[com_mitigation]]="",0,IF(Table1[[#This Row],[com_undefined]:[com_undefined]]=1,0,Table1[[#This Row],[o_gef_funding]:[o_gef_funding]]/SUM(Table1[[#This Row],[com_ghg_inventory]:[com_support_needed_and_received]])))</f>
        <v>0</v>
      </c>
      <c r="AJ291" s="4" cm="1">
        <f t="array" ref="AJ291">IF(Table1[[#This Row],[com_climate_change_impacts_and_adaptation]]="",0,IF(Table1[[#This Row],[com_undefined]:[com_undefined]]=1,0,Table1[[#This Row],[o_gef_funding]:[o_gef_funding]]/SUM(Table1[[#This Row],[com_ghg_inventory]:[com_support_needed_and_received]])))</f>
        <v>0</v>
      </c>
      <c r="AK291" s="4" cm="1">
        <f t="array" ref="AK291">IF(Table1[[#This Row],[com_support_needed_and_received]]="",0,IF(Table1[[#This Row],[com_undefined]:[com_undefined]]=1,0,Table1[[#This Row],[o_gef_funding]:[o_gef_funding]]/SUM(Table1[[#This Row],[com_ghg_inventory]:[com_support_needed_and_received]])))</f>
        <v>0</v>
      </c>
      <c r="AL291" s="4">
        <f>IF(Table1[[#This Row],[com_undefined]]=1,Table1[[#This Row],[o_gef_funding]],0)</f>
        <v>28000</v>
      </c>
      <c r="AM291" s="4" cm="1">
        <f t="array" ref="AM291">IF(Table1[[#This Row],[com_ghg_inventory]]="",0,IF(Table1[[#This Row],[com_undefined]:[com_undefined]]=1,0,Table1[[#This Row],[o_co_financing]:[o_co_financing]]/SUM(Table1[[#This Row],[com_ghg_inventory]:[com_support_needed_and_received]])))</f>
        <v>0</v>
      </c>
      <c r="AN291" s="4" cm="1">
        <f t="array" ref="AN291">IF(Table1[[#This Row],[com_mitigation]]="",0,IF(Table1[[#This Row],[com_undefined]:[com_undefined]]=1,0,Table1[[#This Row],[o_co_financing]:[o_co_financing]]/SUM(Table1[[#This Row],[com_ghg_inventory]:[com_support_needed_and_received]])))</f>
        <v>0</v>
      </c>
      <c r="AO291" s="4" cm="1">
        <f t="array" ref="AO291">IF(Table1[[#This Row],[com_climate_change_impacts_and_adaptation]]="",0,IF(Table1[[#This Row],[com_undefined]:[com_undefined]]=1,0,Table1[[#This Row],[o_co_financing]:[o_co_financing]]/SUM(Table1[[#This Row],[com_ghg_inventory]:[com_support_needed_and_received]])))</f>
        <v>0</v>
      </c>
      <c r="AP291" s="4" cm="1">
        <f t="array" ref="AP291">IF(Table1[[#This Row],[com_support_needed_and_received]]="",0,IF(Table1[[#This Row],[com_undefined]:[com_undefined]]=1,0,Table1[[#This Row],[o_co_financing]:[o_co_financing]]/SUM(Table1[[#This Row],[com_ghg_inventory]:[com_support_needed_and_received]])))</f>
        <v>0</v>
      </c>
      <c r="AQ291" s="4">
        <f>IF(Table1[[#This Row],[com_undefined]]=1,Table1[[#This Row],[o_co_financing]],0)</f>
        <v>22000</v>
      </c>
      <c r="AR291" s="4" t="str">
        <f>IF(Table1[[#This Row],[o_gef_funding]]=SUM(Table1[[#This Row],[ghg_inventory_gef]:[undefined_gef]]),"Good", "Problem")</f>
        <v>Good</v>
      </c>
      <c r="AS291" s="4" t="str">
        <f>IF(Table1[[#This Row],[o_co_financing]]=SUM(Table1[[#This Row],[ghg_inventory_co_finance]:[undefined_co_finance]]),"Good", "Problem")</f>
        <v>Good</v>
      </c>
    </row>
    <row r="292" spans="1:45">
      <c r="A292" s="11">
        <v>32</v>
      </c>
      <c r="B292" t="s">
        <v>57</v>
      </c>
      <c r="C292" t="str">
        <f>VLOOKUP(Table1[[#This Row],[pif_id]], Table7[#All],2,FALSE)</f>
        <v>Africa</v>
      </c>
      <c r="D292" t="str">
        <f>VLOOKUP(Table1[[#This Row],[pif_id]], Table7[#All],3,FALSE)</f>
        <v>UNDP</v>
      </c>
      <c r="E292" t="str">
        <f>VLOOKUP(Table1[[#This Row],[pif_id]], Table7[#All],4,FALSE)</f>
        <v>2017</v>
      </c>
      <c r="F292" t="e">
        <f>VLOOKUP(Table1[[#This Row],[pif_id]], Table7[#All],5,FALSE)</f>
        <v>#REF!</v>
      </c>
      <c r="G292">
        <v>72</v>
      </c>
      <c r="H292" t="s">
        <v>499</v>
      </c>
      <c r="M292">
        <f>IF(SUM(Table1[[#This Row],[c_ghg_inventory]:[c_support_needed_and_received]])=0,1,"")</f>
        <v>1</v>
      </c>
      <c r="N292" s="6">
        <v>140000</v>
      </c>
      <c r="O292" s="6">
        <v>110000</v>
      </c>
      <c r="P292" s="6">
        <f>N292/SUM(Table1[[#This Row],[c_ghg_inventory]:[c_undefined]])</f>
        <v>140000</v>
      </c>
      <c r="Q292" s="6">
        <f>O292/SUM(Table1[[#This Row],[c_ghg_inventory]:[c_undefined]])</f>
        <v>110000</v>
      </c>
      <c r="R292">
        <v>289</v>
      </c>
      <c r="S292" t="s">
        <v>502</v>
      </c>
      <c r="X292" s="4">
        <f>IF(SUM(Table1[[#This Row],[o_ghg_inventory ]:[o_support_needed_and_received]])=0,1,"")</f>
        <v>1</v>
      </c>
      <c r="Y292" s="10">
        <v>28000</v>
      </c>
      <c r="Z292" s="10">
        <v>22000</v>
      </c>
      <c r="AA292" s="5">
        <f>Table1[[#This Row],[o_gef_funding]]/SUM(Table1[[#This Row],[o_ghg_inventory ]:[o_undefined]])</f>
        <v>28000</v>
      </c>
      <c r="AB292" s="5">
        <f>Table1[[#This Row],[o_co_financing]]/SUM(Table1[[#This Row],[o_ghg_inventory ]:[o_undefined]])</f>
        <v>22000</v>
      </c>
      <c r="AC292" s="4" t="str" cm="1">
        <f t="array" ref="AC292">IF(Table1[[#This Row],[o_ghg_inventory ]]="",IF(AND(Table1[[#This Row],[o_undefined]:[o_undefined]]=1,Table1[[#This Row],[c_ghg_inventory]]=1),1,""),1)</f>
        <v/>
      </c>
      <c r="AD292" s="4" t="str" cm="1">
        <f t="array" ref="AD292">IF(Table1[[#This Row],[o_mitigation ]]="",IF(AND(Table1[[#This Row],[o_undefined]:[o_undefined]]=1,Table1[[#This Row],[c_mitigation]]=1),1,""),1)</f>
        <v/>
      </c>
      <c r="AE292" s="4" t="str" cm="1">
        <f t="array" ref="AE292">IF(Table1[[#This Row],[o_climate_change_impacts_and_adaptation ]]="",IF(AND(Table1[[#This Row],[o_undefined]:[o_undefined]]=1,Table1[[#This Row],[c_climate_change_impacts_and_adaptation]]=1),1,""),1)</f>
        <v/>
      </c>
      <c r="AF292" s="4" t="str" cm="1">
        <f t="array" ref="AF292">IF(Table1[[#This Row],[o_support_needed_and_received]]="",IF(AND(Table1[[#This Row],[o_undefined]:[o_undefined]]=1,Table1[[#This Row],[c_support_needed_and_received]]=1),1,""),1)</f>
        <v/>
      </c>
      <c r="AG292" s="4">
        <f>IF(SUM(Table1[[#This Row],[com_ghg_inventory]:[com_support_needed_and_received]])=0,1,"")</f>
        <v>1</v>
      </c>
      <c r="AH292" s="4" cm="1">
        <f t="array" ref="AH292">IF(Table1[[#This Row],[com_ghg_inventory]]="",0,IF(Table1[[#This Row],[com_undefined]:[com_undefined]]=1,0,Table1[[#This Row],[o_gef_funding]:[o_gef_funding]]/SUM(Table1[[#This Row],[com_ghg_inventory]:[com_support_needed_and_received]])))</f>
        <v>0</v>
      </c>
      <c r="AI292" s="4" cm="1">
        <f t="array" ref="AI292">IF(Table1[[#This Row],[com_mitigation]]="",0,IF(Table1[[#This Row],[com_undefined]:[com_undefined]]=1,0,Table1[[#This Row],[o_gef_funding]:[o_gef_funding]]/SUM(Table1[[#This Row],[com_ghg_inventory]:[com_support_needed_and_received]])))</f>
        <v>0</v>
      </c>
      <c r="AJ292" s="4" cm="1">
        <f t="array" ref="AJ292">IF(Table1[[#This Row],[com_climate_change_impacts_and_adaptation]]="",0,IF(Table1[[#This Row],[com_undefined]:[com_undefined]]=1,0,Table1[[#This Row],[o_gef_funding]:[o_gef_funding]]/SUM(Table1[[#This Row],[com_ghg_inventory]:[com_support_needed_and_received]])))</f>
        <v>0</v>
      </c>
      <c r="AK292" s="4" cm="1">
        <f t="array" ref="AK292">IF(Table1[[#This Row],[com_support_needed_and_received]]="",0,IF(Table1[[#This Row],[com_undefined]:[com_undefined]]=1,0,Table1[[#This Row],[o_gef_funding]:[o_gef_funding]]/SUM(Table1[[#This Row],[com_ghg_inventory]:[com_support_needed_and_received]])))</f>
        <v>0</v>
      </c>
      <c r="AL292" s="4">
        <f>IF(Table1[[#This Row],[com_undefined]]=1,Table1[[#This Row],[o_gef_funding]],0)</f>
        <v>28000</v>
      </c>
      <c r="AM292" s="4" cm="1">
        <f t="array" ref="AM292">IF(Table1[[#This Row],[com_ghg_inventory]]="",0,IF(Table1[[#This Row],[com_undefined]:[com_undefined]]=1,0,Table1[[#This Row],[o_co_financing]:[o_co_financing]]/SUM(Table1[[#This Row],[com_ghg_inventory]:[com_support_needed_and_received]])))</f>
        <v>0</v>
      </c>
      <c r="AN292" s="4" cm="1">
        <f t="array" ref="AN292">IF(Table1[[#This Row],[com_mitigation]]="",0,IF(Table1[[#This Row],[com_undefined]:[com_undefined]]=1,0,Table1[[#This Row],[o_co_financing]:[o_co_financing]]/SUM(Table1[[#This Row],[com_ghg_inventory]:[com_support_needed_and_received]])))</f>
        <v>0</v>
      </c>
      <c r="AO292" s="4" cm="1">
        <f t="array" ref="AO292">IF(Table1[[#This Row],[com_climate_change_impacts_and_adaptation]]="",0,IF(Table1[[#This Row],[com_undefined]:[com_undefined]]=1,0,Table1[[#This Row],[o_co_financing]:[o_co_financing]]/SUM(Table1[[#This Row],[com_ghg_inventory]:[com_support_needed_and_received]])))</f>
        <v>0</v>
      </c>
      <c r="AP292" s="4" cm="1">
        <f t="array" ref="AP292">IF(Table1[[#This Row],[com_support_needed_and_received]]="",0,IF(Table1[[#This Row],[com_undefined]:[com_undefined]]=1,0,Table1[[#This Row],[o_co_financing]:[o_co_financing]]/SUM(Table1[[#This Row],[com_ghg_inventory]:[com_support_needed_and_received]])))</f>
        <v>0</v>
      </c>
      <c r="AQ292" s="4">
        <f>IF(Table1[[#This Row],[com_undefined]]=1,Table1[[#This Row],[o_co_financing]],0)</f>
        <v>22000</v>
      </c>
      <c r="AR292" s="4" t="str">
        <f>IF(Table1[[#This Row],[o_gef_funding]]=SUM(Table1[[#This Row],[ghg_inventory_gef]:[undefined_gef]]),"Good", "Problem")</f>
        <v>Good</v>
      </c>
      <c r="AS292" s="4" t="str">
        <f>IF(Table1[[#This Row],[o_co_financing]]=SUM(Table1[[#This Row],[ghg_inventory_co_finance]:[undefined_co_finance]]),"Good", "Problem")</f>
        <v>Good</v>
      </c>
    </row>
    <row r="293" spans="1:45">
      <c r="A293" s="11">
        <v>32</v>
      </c>
      <c r="B293" t="s">
        <v>57</v>
      </c>
      <c r="C293" t="str">
        <f>VLOOKUP(Table1[[#This Row],[pif_id]], Table7[#All],2,FALSE)</f>
        <v>Africa</v>
      </c>
      <c r="D293" t="str">
        <f>VLOOKUP(Table1[[#This Row],[pif_id]], Table7[#All],3,FALSE)</f>
        <v>UNDP</v>
      </c>
      <c r="E293" t="str">
        <f>VLOOKUP(Table1[[#This Row],[pif_id]], Table7[#All],4,FALSE)</f>
        <v>2017</v>
      </c>
      <c r="F293" t="e">
        <f>VLOOKUP(Table1[[#This Row],[pif_id]], Table7[#All],5,FALSE)</f>
        <v>#REF!</v>
      </c>
      <c r="G293">
        <v>72</v>
      </c>
      <c r="H293" t="s">
        <v>499</v>
      </c>
      <c r="M293">
        <f>IF(SUM(Table1[[#This Row],[c_ghg_inventory]:[c_support_needed_and_received]])=0,1,"")</f>
        <v>1</v>
      </c>
      <c r="N293" s="6">
        <v>140000</v>
      </c>
      <c r="O293" s="6">
        <v>110000</v>
      </c>
      <c r="P293" s="6">
        <f>N293/SUM(Table1[[#This Row],[c_ghg_inventory]:[c_undefined]])</f>
        <v>140000</v>
      </c>
      <c r="Q293" s="6">
        <f>O293/SUM(Table1[[#This Row],[c_ghg_inventory]:[c_undefined]])</f>
        <v>110000</v>
      </c>
      <c r="R293">
        <v>290</v>
      </c>
      <c r="S293" t="s">
        <v>503</v>
      </c>
      <c r="X293" s="4">
        <f>IF(SUM(Table1[[#This Row],[o_ghg_inventory ]:[o_support_needed_and_received]])=0,1,"")</f>
        <v>1</v>
      </c>
      <c r="Y293" s="10">
        <v>28000</v>
      </c>
      <c r="Z293" s="10">
        <v>22000</v>
      </c>
      <c r="AA293" s="5">
        <f>Table1[[#This Row],[o_gef_funding]]/SUM(Table1[[#This Row],[o_ghg_inventory ]:[o_undefined]])</f>
        <v>28000</v>
      </c>
      <c r="AB293" s="5">
        <f>Table1[[#This Row],[o_co_financing]]/SUM(Table1[[#This Row],[o_ghg_inventory ]:[o_undefined]])</f>
        <v>22000</v>
      </c>
      <c r="AC293" s="4" t="str" cm="1">
        <f t="array" ref="AC293">IF(Table1[[#This Row],[o_ghg_inventory ]]="",IF(AND(Table1[[#This Row],[o_undefined]:[o_undefined]]=1,Table1[[#This Row],[c_ghg_inventory]]=1),1,""),1)</f>
        <v/>
      </c>
      <c r="AD293" s="4" t="str" cm="1">
        <f t="array" ref="AD293">IF(Table1[[#This Row],[o_mitigation ]]="",IF(AND(Table1[[#This Row],[o_undefined]:[o_undefined]]=1,Table1[[#This Row],[c_mitigation]]=1),1,""),1)</f>
        <v/>
      </c>
      <c r="AE293" s="4" t="str" cm="1">
        <f t="array" ref="AE293">IF(Table1[[#This Row],[o_climate_change_impacts_and_adaptation ]]="",IF(AND(Table1[[#This Row],[o_undefined]:[o_undefined]]=1,Table1[[#This Row],[c_climate_change_impacts_and_adaptation]]=1),1,""),1)</f>
        <v/>
      </c>
      <c r="AF293" s="4" t="str" cm="1">
        <f t="array" ref="AF293">IF(Table1[[#This Row],[o_support_needed_and_received]]="",IF(AND(Table1[[#This Row],[o_undefined]:[o_undefined]]=1,Table1[[#This Row],[c_support_needed_and_received]]=1),1,""),1)</f>
        <v/>
      </c>
      <c r="AG293" s="4">
        <f>IF(SUM(Table1[[#This Row],[com_ghg_inventory]:[com_support_needed_and_received]])=0,1,"")</f>
        <v>1</v>
      </c>
      <c r="AH293" s="4" cm="1">
        <f t="array" ref="AH293">IF(Table1[[#This Row],[com_ghg_inventory]]="",0,IF(Table1[[#This Row],[com_undefined]:[com_undefined]]=1,0,Table1[[#This Row],[o_gef_funding]:[o_gef_funding]]/SUM(Table1[[#This Row],[com_ghg_inventory]:[com_support_needed_and_received]])))</f>
        <v>0</v>
      </c>
      <c r="AI293" s="4" cm="1">
        <f t="array" ref="AI293">IF(Table1[[#This Row],[com_mitigation]]="",0,IF(Table1[[#This Row],[com_undefined]:[com_undefined]]=1,0,Table1[[#This Row],[o_gef_funding]:[o_gef_funding]]/SUM(Table1[[#This Row],[com_ghg_inventory]:[com_support_needed_and_received]])))</f>
        <v>0</v>
      </c>
      <c r="AJ293" s="4" cm="1">
        <f t="array" ref="AJ293">IF(Table1[[#This Row],[com_climate_change_impacts_and_adaptation]]="",0,IF(Table1[[#This Row],[com_undefined]:[com_undefined]]=1,0,Table1[[#This Row],[o_gef_funding]:[o_gef_funding]]/SUM(Table1[[#This Row],[com_ghg_inventory]:[com_support_needed_and_received]])))</f>
        <v>0</v>
      </c>
      <c r="AK293" s="4" cm="1">
        <f t="array" ref="AK293">IF(Table1[[#This Row],[com_support_needed_and_received]]="",0,IF(Table1[[#This Row],[com_undefined]:[com_undefined]]=1,0,Table1[[#This Row],[o_gef_funding]:[o_gef_funding]]/SUM(Table1[[#This Row],[com_ghg_inventory]:[com_support_needed_and_received]])))</f>
        <v>0</v>
      </c>
      <c r="AL293" s="4">
        <f>IF(Table1[[#This Row],[com_undefined]]=1,Table1[[#This Row],[o_gef_funding]],0)</f>
        <v>28000</v>
      </c>
      <c r="AM293" s="4" cm="1">
        <f t="array" ref="AM293">IF(Table1[[#This Row],[com_ghg_inventory]]="",0,IF(Table1[[#This Row],[com_undefined]:[com_undefined]]=1,0,Table1[[#This Row],[o_co_financing]:[o_co_financing]]/SUM(Table1[[#This Row],[com_ghg_inventory]:[com_support_needed_and_received]])))</f>
        <v>0</v>
      </c>
      <c r="AN293" s="4" cm="1">
        <f t="array" ref="AN293">IF(Table1[[#This Row],[com_mitigation]]="",0,IF(Table1[[#This Row],[com_undefined]:[com_undefined]]=1,0,Table1[[#This Row],[o_co_financing]:[o_co_financing]]/SUM(Table1[[#This Row],[com_ghg_inventory]:[com_support_needed_and_received]])))</f>
        <v>0</v>
      </c>
      <c r="AO293" s="4" cm="1">
        <f t="array" ref="AO293">IF(Table1[[#This Row],[com_climate_change_impacts_and_adaptation]]="",0,IF(Table1[[#This Row],[com_undefined]:[com_undefined]]=1,0,Table1[[#This Row],[o_co_financing]:[o_co_financing]]/SUM(Table1[[#This Row],[com_ghg_inventory]:[com_support_needed_and_received]])))</f>
        <v>0</v>
      </c>
      <c r="AP293" s="4" cm="1">
        <f t="array" ref="AP293">IF(Table1[[#This Row],[com_support_needed_and_received]]="",0,IF(Table1[[#This Row],[com_undefined]:[com_undefined]]=1,0,Table1[[#This Row],[o_co_financing]:[o_co_financing]]/SUM(Table1[[#This Row],[com_ghg_inventory]:[com_support_needed_and_received]])))</f>
        <v>0</v>
      </c>
      <c r="AQ293" s="4">
        <f>IF(Table1[[#This Row],[com_undefined]]=1,Table1[[#This Row],[o_co_financing]],0)</f>
        <v>22000</v>
      </c>
      <c r="AR293" s="4" t="str">
        <f>IF(Table1[[#This Row],[o_gef_funding]]=SUM(Table1[[#This Row],[ghg_inventory_gef]:[undefined_gef]]),"Good", "Problem")</f>
        <v>Good</v>
      </c>
      <c r="AS293" s="4" t="str">
        <f>IF(Table1[[#This Row],[o_co_financing]]=SUM(Table1[[#This Row],[ghg_inventory_co_finance]:[undefined_co_finance]]),"Good", "Problem")</f>
        <v>Good</v>
      </c>
    </row>
    <row r="294" spans="1:45">
      <c r="A294" s="11">
        <v>32</v>
      </c>
      <c r="B294" t="s">
        <v>57</v>
      </c>
      <c r="C294" t="str">
        <f>VLOOKUP(Table1[[#This Row],[pif_id]], Table7[#All],2,FALSE)</f>
        <v>Africa</v>
      </c>
      <c r="D294" t="str">
        <f>VLOOKUP(Table1[[#This Row],[pif_id]], Table7[#All],3,FALSE)</f>
        <v>UNDP</v>
      </c>
      <c r="E294" t="str">
        <f>VLOOKUP(Table1[[#This Row],[pif_id]], Table7[#All],4,FALSE)</f>
        <v>2017</v>
      </c>
      <c r="F294" t="e">
        <f>VLOOKUP(Table1[[#This Row],[pif_id]], Table7[#All],5,FALSE)</f>
        <v>#REF!</v>
      </c>
      <c r="G294">
        <v>72</v>
      </c>
      <c r="H294" t="s">
        <v>499</v>
      </c>
      <c r="M294">
        <f>IF(SUM(Table1[[#This Row],[c_ghg_inventory]:[c_support_needed_and_received]])=0,1,"")</f>
        <v>1</v>
      </c>
      <c r="N294" s="6">
        <v>140000</v>
      </c>
      <c r="O294" s="6">
        <v>110000</v>
      </c>
      <c r="P294" s="6">
        <f>N294/SUM(Table1[[#This Row],[c_ghg_inventory]:[c_undefined]])</f>
        <v>140000</v>
      </c>
      <c r="Q294" s="6">
        <f>O294/SUM(Table1[[#This Row],[c_ghg_inventory]:[c_undefined]])</f>
        <v>110000</v>
      </c>
      <c r="R294">
        <v>291</v>
      </c>
      <c r="S294" t="s">
        <v>504</v>
      </c>
      <c r="X294" s="4">
        <f>IF(SUM(Table1[[#This Row],[o_ghg_inventory ]:[o_support_needed_and_received]])=0,1,"")</f>
        <v>1</v>
      </c>
      <c r="Y294" s="10">
        <v>28000</v>
      </c>
      <c r="Z294" s="10">
        <v>22000</v>
      </c>
      <c r="AA294" s="5">
        <f>Table1[[#This Row],[o_gef_funding]]/SUM(Table1[[#This Row],[o_ghg_inventory ]:[o_undefined]])</f>
        <v>28000</v>
      </c>
      <c r="AB294" s="5">
        <f>Table1[[#This Row],[o_co_financing]]/SUM(Table1[[#This Row],[o_ghg_inventory ]:[o_undefined]])</f>
        <v>22000</v>
      </c>
      <c r="AC294" s="4" t="str" cm="1">
        <f t="array" ref="AC294">IF(Table1[[#This Row],[o_ghg_inventory ]]="",IF(AND(Table1[[#This Row],[o_undefined]:[o_undefined]]=1,Table1[[#This Row],[c_ghg_inventory]]=1),1,""),1)</f>
        <v/>
      </c>
      <c r="AD294" s="4" t="str" cm="1">
        <f t="array" ref="AD294">IF(Table1[[#This Row],[o_mitigation ]]="",IF(AND(Table1[[#This Row],[o_undefined]:[o_undefined]]=1,Table1[[#This Row],[c_mitigation]]=1),1,""),1)</f>
        <v/>
      </c>
      <c r="AE294" s="4" t="str" cm="1">
        <f t="array" ref="AE294">IF(Table1[[#This Row],[o_climate_change_impacts_and_adaptation ]]="",IF(AND(Table1[[#This Row],[o_undefined]:[o_undefined]]=1,Table1[[#This Row],[c_climate_change_impacts_and_adaptation]]=1),1,""),1)</f>
        <v/>
      </c>
      <c r="AF294" s="4" t="str" cm="1">
        <f t="array" ref="AF294">IF(Table1[[#This Row],[o_support_needed_and_received]]="",IF(AND(Table1[[#This Row],[o_undefined]:[o_undefined]]=1,Table1[[#This Row],[c_support_needed_and_received]]=1),1,""),1)</f>
        <v/>
      </c>
      <c r="AG294" s="4">
        <f>IF(SUM(Table1[[#This Row],[com_ghg_inventory]:[com_support_needed_and_received]])=0,1,"")</f>
        <v>1</v>
      </c>
      <c r="AH294" s="4" cm="1">
        <f t="array" ref="AH294">IF(Table1[[#This Row],[com_ghg_inventory]]="",0,IF(Table1[[#This Row],[com_undefined]:[com_undefined]]=1,0,Table1[[#This Row],[o_gef_funding]:[o_gef_funding]]/SUM(Table1[[#This Row],[com_ghg_inventory]:[com_support_needed_and_received]])))</f>
        <v>0</v>
      </c>
      <c r="AI294" s="4" cm="1">
        <f t="array" ref="AI294">IF(Table1[[#This Row],[com_mitigation]]="",0,IF(Table1[[#This Row],[com_undefined]:[com_undefined]]=1,0,Table1[[#This Row],[o_gef_funding]:[o_gef_funding]]/SUM(Table1[[#This Row],[com_ghg_inventory]:[com_support_needed_and_received]])))</f>
        <v>0</v>
      </c>
      <c r="AJ294" s="4" cm="1">
        <f t="array" ref="AJ294">IF(Table1[[#This Row],[com_climate_change_impacts_and_adaptation]]="",0,IF(Table1[[#This Row],[com_undefined]:[com_undefined]]=1,0,Table1[[#This Row],[o_gef_funding]:[o_gef_funding]]/SUM(Table1[[#This Row],[com_ghg_inventory]:[com_support_needed_and_received]])))</f>
        <v>0</v>
      </c>
      <c r="AK294" s="4" cm="1">
        <f t="array" ref="AK294">IF(Table1[[#This Row],[com_support_needed_and_received]]="",0,IF(Table1[[#This Row],[com_undefined]:[com_undefined]]=1,0,Table1[[#This Row],[o_gef_funding]:[o_gef_funding]]/SUM(Table1[[#This Row],[com_ghg_inventory]:[com_support_needed_and_received]])))</f>
        <v>0</v>
      </c>
      <c r="AL294" s="4">
        <f>IF(Table1[[#This Row],[com_undefined]]=1,Table1[[#This Row],[o_gef_funding]],0)</f>
        <v>28000</v>
      </c>
      <c r="AM294" s="4" cm="1">
        <f t="array" ref="AM294">IF(Table1[[#This Row],[com_ghg_inventory]]="",0,IF(Table1[[#This Row],[com_undefined]:[com_undefined]]=1,0,Table1[[#This Row],[o_co_financing]:[o_co_financing]]/SUM(Table1[[#This Row],[com_ghg_inventory]:[com_support_needed_and_received]])))</f>
        <v>0</v>
      </c>
      <c r="AN294" s="4" cm="1">
        <f t="array" ref="AN294">IF(Table1[[#This Row],[com_mitigation]]="",0,IF(Table1[[#This Row],[com_undefined]:[com_undefined]]=1,0,Table1[[#This Row],[o_co_financing]:[o_co_financing]]/SUM(Table1[[#This Row],[com_ghg_inventory]:[com_support_needed_and_received]])))</f>
        <v>0</v>
      </c>
      <c r="AO294" s="4" cm="1">
        <f t="array" ref="AO294">IF(Table1[[#This Row],[com_climate_change_impacts_and_adaptation]]="",0,IF(Table1[[#This Row],[com_undefined]:[com_undefined]]=1,0,Table1[[#This Row],[o_co_financing]:[o_co_financing]]/SUM(Table1[[#This Row],[com_ghg_inventory]:[com_support_needed_and_received]])))</f>
        <v>0</v>
      </c>
      <c r="AP294" s="4" cm="1">
        <f t="array" ref="AP294">IF(Table1[[#This Row],[com_support_needed_and_received]]="",0,IF(Table1[[#This Row],[com_undefined]:[com_undefined]]=1,0,Table1[[#This Row],[o_co_financing]:[o_co_financing]]/SUM(Table1[[#This Row],[com_ghg_inventory]:[com_support_needed_and_received]])))</f>
        <v>0</v>
      </c>
      <c r="AQ294" s="4">
        <f>IF(Table1[[#This Row],[com_undefined]]=1,Table1[[#This Row],[o_co_financing]],0)</f>
        <v>22000</v>
      </c>
      <c r="AR294" s="4" t="str">
        <f>IF(Table1[[#This Row],[o_gef_funding]]=SUM(Table1[[#This Row],[ghg_inventory_gef]:[undefined_gef]]),"Good", "Problem")</f>
        <v>Good</v>
      </c>
      <c r="AS294" s="4" t="str">
        <f>IF(Table1[[#This Row],[o_co_financing]]=SUM(Table1[[#This Row],[ghg_inventory_co_finance]:[undefined_co_finance]]),"Good", "Problem")</f>
        <v>Good</v>
      </c>
    </row>
    <row r="295" spans="1:45">
      <c r="A295" s="11">
        <v>32</v>
      </c>
      <c r="B295" t="s">
        <v>57</v>
      </c>
      <c r="C295" t="str">
        <f>VLOOKUP(Table1[[#This Row],[pif_id]], Table7[#All],2,FALSE)</f>
        <v>Africa</v>
      </c>
      <c r="D295" t="str">
        <f>VLOOKUP(Table1[[#This Row],[pif_id]], Table7[#All],3,FALSE)</f>
        <v>UNDP</v>
      </c>
      <c r="E295" t="str">
        <f>VLOOKUP(Table1[[#This Row],[pif_id]], Table7[#All],4,FALSE)</f>
        <v>2017</v>
      </c>
      <c r="F295" t="e">
        <f>VLOOKUP(Table1[[#This Row],[pif_id]], Table7[#All],5,FALSE)</f>
        <v>#REF!</v>
      </c>
      <c r="G295">
        <v>73</v>
      </c>
      <c r="H295" t="s">
        <v>505</v>
      </c>
      <c r="M295">
        <f>IF(SUM(Table1[[#This Row],[c_ghg_inventory]:[c_support_needed_and_received]])=0,1,"")</f>
        <v>1</v>
      </c>
      <c r="N295" s="6">
        <v>601000</v>
      </c>
      <c r="O295" s="6">
        <v>50000</v>
      </c>
      <c r="P295" s="6">
        <f>N295/SUM(Table1[[#This Row],[c_ghg_inventory]:[c_undefined]])</f>
        <v>601000</v>
      </c>
      <c r="Q295" s="6">
        <f>O295/SUM(Table1[[#This Row],[c_ghg_inventory]:[c_undefined]])</f>
        <v>50000</v>
      </c>
      <c r="R295">
        <v>292</v>
      </c>
      <c r="S295" t="s">
        <v>506</v>
      </c>
      <c r="T295">
        <v>1</v>
      </c>
      <c r="X295" s="4" t="str">
        <f>IF(SUM(Table1[[#This Row],[o_ghg_inventory ]:[o_support_needed_and_received]])=0,1,"")</f>
        <v/>
      </c>
      <c r="Y295" s="10">
        <v>66777.777777777781</v>
      </c>
      <c r="Z295" s="10">
        <v>5555.5555555555557</v>
      </c>
      <c r="AA295" s="5">
        <f>Table1[[#This Row],[o_gef_funding]]/SUM(Table1[[#This Row],[o_ghg_inventory ]:[o_undefined]])</f>
        <v>66777.777777777781</v>
      </c>
      <c r="AB295" s="5">
        <f>Table1[[#This Row],[o_co_financing]]/SUM(Table1[[#This Row],[o_ghg_inventory ]:[o_undefined]])</f>
        <v>5555.5555555555557</v>
      </c>
      <c r="AC295" s="4" cm="1">
        <f t="array" ref="AC295">IF(Table1[[#This Row],[o_ghg_inventory ]]="",IF(AND(Table1[[#This Row],[o_undefined]:[o_undefined]]=1,Table1[[#This Row],[c_ghg_inventory]]=1),1,""),1)</f>
        <v>1</v>
      </c>
      <c r="AD295" s="4" t="str" cm="1">
        <f t="array" ref="AD295">IF(Table1[[#This Row],[o_mitigation ]]="",IF(AND(Table1[[#This Row],[o_undefined]:[o_undefined]]=1,Table1[[#This Row],[c_mitigation]]=1),1,""),1)</f>
        <v/>
      </c>
      <c r="AE295" s="4" t="str" cm="1">
        <f t="array" ref="AE295">IF(Table1[[#This Row],[o_climate_change_impacts_and_adaptation ]]="",IF(AND(Table1[[#This Row],[o_undefined]:[o_undefined]]=1,Table1[[#This Row],[c_climate_change_impacts_and_adaptation]]=1),1,""),1)</f>
        <v/>
      </c>
      <c r="AF295" s="4" t="str" cm="1">
        <f t="array" ref="AF295">IF(Table1[[#This Row],[o_support_needed_and_received]]="",IF(AND(Table1[[#This Row],[o_undefined]:[o_undefined]]=1,Table1[[#This Row],[c_support_needed_and_received]]=1),1,""),1)</f>
        <v/>
      </c>
      <c r="AG295" s="4" t="str">
        <f>IF(SUM(Table1[[#This Row],[com_ghg_inventory]:[com_support_needed_and_received]])=0,1,"")</f>
        <v/>
      </c>
      <c r="AH295" s="4" cm="1">
        <f t="array" ref="AH295">IF(Table1[[#This Row],[com_ghg_inventory]]="",0,IF(Table1[[#This Row],[com_undefined]:[com_undefined]]=1,0,Table1[[#This Row],[o_gef_funding]:[o_gef_funding]]/SUM(Table1[[#This Row],[com_ghg_inventory]:[com_support_needed_and_received]])))</f>
        <v>66777.777777777781</v>
      </c>
      <c r="AI295" s="4" cm="1">
        <f t="array" ref="AI295">IF(Table1[[#This Row],[com_mitigation]]="",0,IF(Table1[[#This Row],[com_undefined]:[com_undefined]]=1,0,Table1[[#This Row],[o_gef_funding]:[o_gef_funding]]/SUM(Table1[[#This Row],[com_ghg_inventory]:[com_support_needed_and_received]])))</f>
        <v>0</v>
      </c>
      <c r="AJ295" s="4" cm="1">
        <f t="array" ref="AJ295">IF(Table1[[#This Row],[com_climate_change_impacts_and_adaptation]]="",0,IF(Table1[[#This Row],[com_undefined]:[com_undefined]]=1,0,Table1[[#This Row],[o_gef_funding]:[o_gef_funding]]/SUM(Table1[[#This Row],[com_ghg_inventory]:[com_support_needed_and_received]])))</f>
        <v>0</v>
      </c>
      <c r="AK295" s="4" cm="1">
        <f t="array" ref="AK295">IF(Table1[[#This Row],[com_support_needed_and_received]]="",0,IF(Table1[[#This Row],[com_undefined]:[com_undefined]]=1,0,Table1[[#This Row],[o_gef_funding]:[o_gef_funding]]/SUM(Table1[[#This Row],[com_ghg_inventory]:[com_support_needed_and_received]])))</f>
        <v>0</v>
      </c>
      <c r="AL295" s="4">
        <f>IF(Table1[[#This Row],[com_undefined]]=1,Table1[[#This Row],[o_gef_funding]],0)</f>
        <v>0</v>
      </c>
      <c r="AM295" s="4" cm="1">
        <f t="array" ref="AM295">IF(Table1[[#This Row],[com_ghg_inventory]]="",0,IF(Table1[[#This Row],[com_undefined]:[com_undefined]]=1,0,Table1[[#This Row],[o_co_financing]:[o_co_financing]]/SUM(Table1[[#This Row],[com_ghg_inventory]:[com_support_needed_and_received]])))</f>
        <v>5555.5555555555557</v>
      </c>
      <c r="AN295" s="4" cm="1">
        <f t="array" ref="AN295">IF(Table1[[#This Row],[com_mitigation]]="",0,IF(Table1[[#This Row],[com_undefined]:[com_undefined]]=1,0,Table1[[#This Row],[o_co_financing]:[o_co_financing]]/SUM(Table1[[#This Row],[com_ghg_inventory]:[com_support_needed_and_received]])))</f>
        <v>0</v>
      </c>
      <c r="AO295" s="4" cm="1">
        <f t="array" ref="AO295">IF(Table1[[#This Row],[com_climate_change_impacts_and_adaptation]]="",0,IF(Table1[[#This Row],[com_undefined]:[com_undefined]]=1,0,Table1[[#This Row],[o_co_financing]:[o_co_financing]]/SUM(Table1[[#This Row],[com_ghg_inventory]:[com_support_needed_and_received]])))</f>
        <v>0</v>
      </c>
      <c r="AP295" s="4" cm="1">
        <f t="array" ref="AP295">IF(Table1[[#This Row],[com_support_needed_and_received]]="",0,IF(Table1[[#This Row],[com_undefined]:[com_undefined]]=1,0,Table1[[#This Row],[o_co_financing]:[o_co_financing]]/SUM(Table1[[#This Row],[com_ghg_inventory]:[com_support_needed_and_received]])))</f>
        <v>0</v>
      </c>
      <c r="AQ295" s="4">
        <f>IF(Table1[[#This Row],[com_undefined]]=1,Table1[[#This Row],[o_co_financing]],0)</f>
        <v>0</v>
      </c>
      <c r="AR295" s="4" t="str">
        <f>IF(Table1[[#This Row],[o_gef_funding]]=SUM(Table1[[#This Row],[ghg_inventory_gef]:[undefined_gef]]),"Good", "Problem")</f>
        <v>Good</v>
      </c>
      <c r="AS295" s="4" t="str">
        <f>IF(Table1[[#This Row],[o_co_financing]]=SUM(Table1[[#This Row],[ghg_inventory_co_finance]:[undefined_co_finance]]),"Good", "Problem")</f>
        <v>Good</v>
      </c>
    </row>
    <row r="296" spans="1:45">
      <c r="A296" s="11">
        <v>32</v>
      </c>
      <c r="B296" t="s">
        <v>57</v>
      </c>
      <c r="C296" t="str">
        <f>VLOOKUP(Table1[[#This Row],[pif_id]], Table7[#All],2,FALSE)</f>
        <v>Africa</v>
      </c>
      <c r="D296" t="str">
        <f>VLOOKUP(Table1[[#This Row],[pif_id]], Table7[#All],3,FALSE)</f>
        <v>UNDP</v>
      </c>
      <c r="E296" t="str">
        <f>VLOOKUP(Table1[[#This Row],[pif_id]], Table7[#All],4,FALSE)</f>
        <v>2017</v>
      </c>
      <c r="F296" t="e">
        <f>VLOOKUP(Table1[[#This Row],[pif_id]], Table7[#All],5,FALSE)</f>
        <v>#REF!</v>
      </c>
      <c r="G296">
        <v>73</v>
      </c>
      <c r="H296" t="s">
        <v>505</v>
      </c>
      <c r="M296">
        <f>IF(SUM(Table1[[#This Row],[c_ghg_inventory]:[c_support_needed_and_received]])=0,1,"")</f>
        <v>1</v>
      </c>
      <c r="N296" s="6">
        <v>601000</v>
      </c>
      <c r="O296" s="6">
        <v>50000</v>
      </c>
      <c r="P296" s="6">
        <f>N296/SUM(Table1[[#This Row],[c_ghg_inventory]:[c_undefined]])</f>
        <v>601000</v>
      </c>
      <c r="Q296" s="6">
        <f>O296/SUM(Table1[[#This Row],[c_ghg_inventory]:[c_undefined]])</f>
        <v>50000</v>
      </c>
      <c r="R296">
        <v>293</v>
      </c>
      <c r="S296" t="s">
        <v>507</v>
      </c>
      <c r="T296">
        <v>1</v>
      </c>
      <c r="X296" s="4" t="str">
        <f>IF(SUM(Table1[[#This Row],[o_ghg_inventory ]:[o_support_needed_and_received]])=0,1,"")</f>
        <v/>
      </c>
      <c r="Y296" s="10">
        <v>66777.777777777781</v>
      </c>
      <c r="Z296" s="10">
        <v>5555.5555555555557</v>
      </c>
      <c r="AA296" s="5">
        <f>Table1[[#This Row],[o_gef_funding]]/SUM(Table1[[#This Row],[o_ghg_inventory ]:[o_undefined]])</f>
        <v>66777.777777777781</v>
      </c>
      <c r="AB296" s="5">
        <f>Table1[[#This Row],[o_co_financing]]/SUM(Table1[[#This Row],[o_ghg_inventory ]:[o_undefined]])</f>
        <v>5555.5555555555557</v>
      </c>
      <c r="AC296" s="4" cm="1">
        <f t="array" ref="AC296">IF(Table1[[#This Row],[o_ghg_inventory ]]="",IF(AND(Table1[[#This Row],[o_undefined]:[o_undefined]]=1,Table1[[#This Row],[c_ghg_inventory]]=1),1,""),1)</f>
        <v>1</v>
      </c>
      <c r="AD296" s="4" t="str" cm="1">
        <f t="array" ref="AD296">IF(Table1[[#This Row],[o_mitigation ]]="",IF(AND(Table1[[#This Row],[o_undefined]:[o_undefined]]=1,Table1[[#This Row],[c_mitigation]]=1),1,""),1)</f>
        <v/>
      </c>
      <c r="AE296" s="4" t="str" cm="1">
        <f t="array" ref="AE296">IF(Table1[[#This Row],[o_climate_change_impacts_and_adaptation ]]="",IF(AND(Table1[[#This Row],[o_undefined]:[o_undefined]]=1,Table1[[#This Row],[c_climate_change_impacts_and_adaptation]]=1),1,""),1)</f>
        <v/>
      </c>
      <c r="AF296" s="4" t="str" cm="1">
        <f t="array" ref="AF296">IF(Table1[[#This Row],[o_support_needed_and_received]]="",IF(AND(Table1[[#This Row],[o_undefined]:[o_undefined]]=1,Table1[[#This Row],[c_support_needed_and_received]]=1),1,""),1)</f>
        <v/>
      </c>
      <c r="AG296" s="4" t="str">
        <f>IF(SUM(Table1[[#This Row],[com_ghg_inventory]:[com_support_needed_and_received]])=0,1,"")</f>
        <v/>
      </c>
      <c r="AH296" s="4" cm="1">
        <f t="array" ref="AH296">IF(Table1[[#This Row],[com_ghg_inventory]]="",0,IF(Table1[[#This Row],[com_undefined]:[com_undefined]]=1,0,Table1[[#This Row],[o_gef_funding]:[o_gef_funding]]/SUM(Table1[[#This Row],[com_ghg_inventory]:[com_support_needed_and_received]])))</f>
        <v>66777.777777777781</v>
      </c>
      <c r="AI296" s="4" cm="1">
        <f t="array" ref="AI296">IF(Table1[[#This Row],[com_mitigation]]="",0,IF(Table1[[#This Row],[com_undefined]:[com_undefined]]=1,0,Table1[[#This Row],[o_gef_funding]:[o_gef_funding]]/SUM(Table1[[#This Row],[com_ghg_inventory]:[com_support_needed_and_received]])))</f>
        <v>0</v>
      </c>
      <c r="AJ296" s="4" cm="1">
        <f t="array" ref="AJ296">IF(Table1[[#This Row],[com_climate_change_impacts_and_adaptation]]="",0,IF(Table1[[#This Row],[com_undefined]:[com_undefined]]=1,0,Table1[[#This Row],[o_gef_funding]:[o_gef_funding]]/SUM(Table1[[#This Row],[com_ghg_inventory]:[com_support_needed_and_received]])))</f>
        <v>0</v>
      </c>
      <c r="AK296" s="4" cm="1">
        <f t="array" ref="AK296">IF(Table1[[#This Row],[com_support_needed_and_received]]="",0,IF(Table1[[#This Row],[com_undefined]:[com_undefined]]=1,0,Table1[[#This Row],[o_gef_funding]:[o_gef_funding]]/SUM(Table1[[#This Row],[com_ghg_inventory]:[com_support_needed_and_received]])))</f>
        <v>0</v>
      </c>
      <c r="AL296" s="4">
        <f>IF(Table1[[#This Row],[com_undefined]]=1,Table1[[#This Row],[o_gef_funding]],0)</f>
        <v>0</v>
      </c>
      <c r="AM296" s="4" cm="1">
        <f t="array" ref="AM296">IF(Table1[[#This Row],[com_ghg_inventory]]="",0,IF(Table1[[#This Row],[com_undefined]:[com_undefined]]=1,0,Table1[[#This Row],[o_co_financing]:[o_co_financing]]/SUM(Table1[[#This Row],[com_ghg_inventory]:[com_support_needed_and_received]])))</f>
        <v>5555.5555555555557</v>
      </c>
      <c r="AN296" s="4" cm="1">
        <f t="array" ref="AN296">IF(Table1[[#This Row],[com_mitigation]]="",0,IF(Table1[[#This Row],[com_undefined]:[com_undefined]]=1,0,Table1[[#This Row],[o_co_financing]:[o_co_financing]]/SUM(Table1[[#This Row],[com_ghg_inventory]:[com_support_needed_and_received]])))</f>
        <v>0</v>
      </c>
      <c r="AO296" s="4" cm="1">
        <f t="array" ref="AO296">IF(Table1[[#This Row],[com_climate_change_impacts_and_adaptation]]="",0,IF(Table1[[#This Row],[com_undefined]:[com_undefined]]=1,0,Table1[[#This Row],[o_co_financing]:[o_co_financing]]/SUM(Table1[[#This Row],[com_ghg_inventory]:[com_support_needed_and_received]])))</f>
        <v>0</v>
      </c>
      <c r="AP296" s="4" cm="1">
        <f t="array" ref="AP296">IF(Table1[[#This Row],[com_support_needed_and_received]]="",0,IF(Table1[[#This Row],[com_undefined]:[com_undefined]]=1,0,Table1[[#This Row],[o_co_financing]:[o_co_financing]]/SUM(Table1[[#This Row],[com_ghg_inventory]:[com_support_needed_and_received]])))</f>
        <v>0</v>
      </c>
      <c r="AQ296" s="4">
        <f>IF(Table1[[#This Row],[com_undefined]]=1,Table1[[#This Row],[o_co_financing]],0)</f>
        <v>0</v>
      </c>
      <c r="AR296" s="4" t="str">
        <f>IF(Table1[[#This Row],[o_gef_funding]]=SUM(Table1[[#This Row],[ghg_inventory_gef]:[undefined_gef]]),"Good", "Problem")</f>
        <v>Good</v>
      </c>
      <c r="AS296" s="4" t="str">
        <f>IF(Table1[[#This Row],[o_co_financing]]=SUM(Table1[[#This Row],[ghg_inventory_co_finance]:[undefined_co_finance]]),"Good", "Problem")</f>
        <v>Good</v>
      </c>
    </row>
    <row r="297" spans="1:45">
      <c r="A297" s="11">
        <v>32</v>
      </c>
      <c r="B297" t="s">
        <v>57</v>
      </c>
      <c r="C297" t="str">
        <f>VLOOKUP(Table1[[#This Row],[pif_id]], Table7[#All],2,FALSE)</f>
        <v>Africa</v>
      </c>
      <c r="D297" t="str">
        <f>VLOOKUP(Table1[[#This Row],[pif_id]], Table7[#All],3,FALSE)</f>
        <v>UNDP</v>
      </c>
      <c r="E297" t="str">
        <f>VLOOKUP(Table1[[#This Row],[pif_id]], Table7[#All],4,FALSE)</f>
        <v>2017</v>
      </c>
      <c r="F297" t="e">
        <f>VLOOKUP(Table1[[#This Row],[pif_id]], Table7[#All],5,FALSE)</f>
        <v>#REF!</v>
      </c>
      <c r="G297">
        <v>73</v>
      </c>
      <c r="H297" t="s">
        <v>505</v>
      </c>
      <c r="M297">
        <f>IF(SUM(Table1[[#This Row],[c_ghg_inventory]:[c_support_needed_and_received]])=0,1,"")</f>
        <v>1</v>
      </c>
      <c r="N297" s="6">
        <v>601000</v>
      </c>
      <c r="O297" s="6">
        <v>50000</v>
      </c>
      <c r="P297" s="6">
        <f>N297/SUM(Table1[[#This Row],[c_ghg_inventory]:[c_undefined]])</f>
        <v>601000</v>
      </c>
      <c r="Q297" s="6">
        <f>O297/SUM(Table1[[#This Row],[c_ghg_inventory]:[c_undefined]])</f>
        <v>50000</v>
      </c>
      <c r="R297">
        <v>294</v>
      </c>
      <c r="S297" t="s">
        <v>508</v>
      </c>
      <c r="T297">
        <v>1</v>
      </c>
      <c r="X297" s="4" t="str">
        <f>IF(SUM(Table1[[#This Row],[o_ghg_inventory ]:[o_support_needed_and_received]])=0,1,"")</f>
        <v/>
      </c>
      <c r="Y297" s="10">
        <v>66777.777777777781</v>
      </c>
      <c r="Z297" s="10">
        <v>5555.5555555555557</v>
      </c>
      <c r="AA297" s="5">
        <f>Table1[[#This Row],[o_gef_funding]]/SUM(Table1[[#This Row],[o_ghg_inventory ]:[o_undefined]])</f>
        <v>66777.777777777781</v>
      </c>
      <c r="AB297" s="5">
        <f>Table1[[#This Row],[o_co_financing]]/SUM(Table1[[#This Row],[o_ghg_inventory ]:[o_undefined]])</f>
        <v>5555.5555555555557</v>
      </c>
      <c r="AC297" s="4" cm="1">
        <f t="array" ref="AC297">IF(Table1[[#This Row],[o_ghg_inventory ]]="",IF(AND(Table1[[#This Row],[o_undefined]:[o_undefined]]=1,Table1[[#This Row],[c_ghg_inventory]]=1),1,""),1)</f>
        <v>1</v>
      </c>
      <c r="AD297" s="4" t="str" cm="1">
        <f t="array" ref="AD297">IF(Table1[[#This Row],[o_mitigation ]]="",IF(AND(Table1[[#This Row],[o_undefined]:[o_undefined]]=1,Table1[[#This Row],[c_mitigation]]=1),1,""),1)</f>
        <v/>
      </c>
      <c r="AE297" s="4" t="str" cm="1">
        <f t="array" ref="AE297">IF(Table1[[#This Row],[o_climate_change_impacts_and_adaptation ]]="",IF(AND(Table1[[#This Row],[o_undefined]:[o_undefined]]=1,Table1[[#This Row],[c_climate_change_impacts_and_adaptation]]=1),1,""),1)</f>
        <v/>
      </c>
      <c r="AF297" s="4" t="str" cm="1">
        <f t="array" ref="AF297">IF(Table1[[#This Row],[o_support_needed_and_received]]="",IF(AND(Table1[[#This Row],[o_undefined]:[o_undefined]]=1,Table1[[#This Row],[c_support_needed_and_received]]=1),1,""),1)</f>
        <v/>
      </c>
      <c r="AG297" s="4" t="str">
        <f>IF(SUM(Table1[[#This Row],[com_ghg_inventory]:[com_support_needed_and_received]])=0,1,"")</f>
        <v/>
      </c>
      <c r="AH297" s="4" cm="1">
        <f t="array" ref="AH297">IF(Table1[[#This Row],[com_ghg_inventory]]="",0,IF(Table1[[#This Row],[com_undefined]:[com_undefined]]=1,0,Table1[[#This Row],[o_gef_funding]:[o_gef_funding]]/SUM(Table1[[#This Row],[com_ghg_inventory]:[com_support_needed_and_received]])))</f>
        <v>66777.777777777781</v>
      </c>
      <c r="AI297" s="4" cm="1">
        <f t="array" ref="AI297">IF(Table1[[#This Row],[com_mitigation]]="",0,IF(Table1[[#This Row],[com_undefined]:[com_undefined]]=1,0,Table1[[#This Row],[o_gef_funding]:[o_gef_funding]]/SUM(Table1[[#This Row],[com_ghg_inventory]:[com_support_needed_and_received]])))</f>
        <v>0</v>
      </c>
      <c r="AJ297" s="4" cm="1">
        <f t="array" ref="AJ297">IF(Table1[[#This Row],[com_climate_change_impacts_and_adaptation]]="",0,IF(Table1[[#This Row],[com_undefined]:[com_undefined]]=1,0,Table1[[#This Row],[o_gef_funding]:[o_gef_funding]]/SUM(Table1[[#This Row],[com_ghg_inventory]:[com_support_needed_and_received]])))</f>
        <v>0</v>
      </c>
      <c r="AK297" s="4" cm="1">
        <f t="array" ref="AK297">IF(Table1[[#This Row],[com_support_needed_and_received]]="",0,IF(Table1[[#This Row],[com_undefined]:[com_undefined]]=1,0,Table1[[#This Row],[o_gef_funding]:[o_gef_funding]]/SUM(Table1[[#This Row],[com_ghg_inventory]:[com_support_needed_and_received]])))</f>
        <v>0</v>
      </c>
      <c r="AL297" s="4">
        <f>IF(Table1[[#This Row],[com_undefined]]=1,Table1[[#This Row],[o_gef_funding]],0)</f>
        <v>0</v>
      </c>
      <c r="AM297" s="4" cm="1">
        <f t="array" ref="AM297">IF(Table1[[#This Row],[com_ghg_inventory]]="",0,IF(Table1[[#This Row],[com_undefined]:[com_undefined]]=1,0,Table1[[#This Row],[o_co_financing]:[o_co_financing]]/SUM(Table1[[#This Row],[com_ghg_inventory]:[com_support_needed_and_received]])))</f>
        <v>5555.5555555555557</v>
      </c>
      <c r="AN297" s="4" cm="1">
        <f t="array" ref="AN297">IF(Table1[[#This Row],[com_mitigation]]="",0,IF(Table1[[#This Row],[com_undefined]:[com_undefined]]=1,0,Table1[[#This Row],[o_co_financing]:[o_co_financing]]/SUM(Table1[[#This Row],[com_ghg_inventory]:[com_support_needed_and_received]])))</f>
        <v>0</v>
      </c>
      <c r="AO297" s="4" cm="1">
        <f t="array" ref="AO297">IF(Table1[[#This Row],[com_climate_change_impacts_and_adaptation]]="",0,IF(Table1[[#This Row],[com_undefined]:[com_undefined]]=1,0,Table1[[#This Row],[o_co_financing]:[o_co_financing]]/SUM(Table1[[#This Row],[com_ghg_inventory]:[com_support_needed_and_received]])))</f>
        <v>0</v>
      </c>
      <c r="AP297" s="4" cm="1">
        <f t="array" ref="AP297">IF(Table1[[#This Row],[com_support_needed_and_received]]="",0,IF(Table1[[#This Row],[com_undefined]:[com_undefined]]=1,0,Table1[[#This Row],[o_co_financing]:[o_co_financing]]/SUM(Table1[[#This Row],[com_ghg_inventory]:[com_support_needed_and_received]])))</f>
        <v>0</v>
      </c>
      <c r="AQ297" s="4">
        <f>IF(Table1[[#This Row],[com_undefined]]=1,Table1[[#This Row],[o_co_financing]],0)</f>
        <v>0</v>
      </c>
      <c r="AR297" s="4" t="str">
        <f>IF(Table1[[#This Row],[o_gef_funding]]=SUM(Table1[[#This Row],[ghg_inventory_gef]:[undefined_gef]]),"Good", "Problem")</f>
        <v>Good</v>
      </c>
      <c r="AS297" s="4" t="str">
        <f>IF(Table1[[#This Row],[o_co_financing]]=SUM(Table1[[#This Row],[ghg_inventory_co_finance]:[undefined_co_finance]]),"Good", "Problem")</f>
        <v>Good</v>
      </c>
    </row>
    <row r="298" spans="1:45">
      <c r="A298" s="11">
        <v>32</v>
      </c>
      <c r="B298" t="s">
        <v>57</v>
      </c>
      <c r="C298" t="str">
        <f>VLOOKUP(Table1[[#This Row],[pif_id]], Table7[#All],2,FALSE)</f>
        <v>Africa</v>
      </c>
      <c r="D298" t="str">
        <f>VLOOKUP(Table1[[#This Row],[pif_id]], Table7[#All],3,FALSE)</f>
        <v>UNDP</v>
      </c>
      <c r="E298" t="str">
        <f>VLOOKUP(Table1[[#This Row],[pif_id]], Table7[#All],4,FALSE)</f>
        <v>2017</v>
      </c>
      <c r="F298" t="e">
        <f>VLOOKUP(Table1[[#This Row],[pif_id]], Table7[#All],5,FALSE)</f>
        <v>#REF!</v>
      </c>
      <c r="G298">
        <v>73</v>
      </c>
      <c r="H298" t="s">
        <v>505</v>
      </c>
      <c r="M298">
        <f>IF(SUM(Table1[[#This Row],[c_ghg_inventory]:[c_support_needed_and_received]])=0,1,"")</f>
        <v>1</v>
      </c>
      <c r="N298" s="6">
        <v>601000</v>
      </c>
      <c r="O298" s="6">
        <v>50000</v>
      </c>
      <c r="P298" s="6">
        <f>N298/SUM(Table1[[#This Row],[c_ghg_inventory]:[c_undefined]])</f>
        <v>601000</v>
      </c>
      <c r="Q298" s="6">
        <f>O298/SUM(Table1[[#This Row],[c_ghg_inventory]:[c_undefined]])</f>
        <v>50000</v>
      </c>
      <c r="R298">
        <v>295</v>
      </c>
      <c r="S298" t="s">
        <v>509</v>
      </c>
      <c r="T298">
        <v>1</v>
      </c>
      <c r="X298" s="4" t="str">
        <f>IF(SUM(Table1[[#This Row],[o_ghg_inventory ]:[o_support_needed_and_received]])=0,1,"")</f>
        <v/>
      </c>
      <c r="Y298" s="10">
        <v>66777.777777777781</v>
      </c>
      <c r="Z298" s="10">
        <v>5555.5555555555557</v>
      </c>
      <c r="AA298" s="5">
        <f>Table1[[#This Row],[o_gef_funding]]/SUM(Table1[[#This Row],[o_ghg_inventory ]:[o_undefined]])</f>
        <v>66777.777777777781</v>
      </c>
      <c r="AB298" s="5">
        <f>Table1[[#This Row],[o_co_financing]]/SUM(Table1[[#This Row],[o_ghg_inventory ]:[o_undefined]])</f>
        <v>5555.5555555555557</v>
      </c>
      <c r="AC298" s="4" cm="1">
        <f t="array" ref="AC298">IF(Table1[[#This Row],[o_ghg_inventory ]]="",IF(AND(Table1[[#This Row],[o_undefined]:[o_undefined]]=1,Table1[[#This Row],[c_ghg_inventory]]=1),1,""),1)</f>
        <v>1</v>
      </c>
      <c r="AD298" s="4" t="str" cm="1">
        <f t="array" ref="AD298">IF(Table1[[#This Row],[o_mitigation ]]="",IF(AND(Table1[[#This Row],[o_undefined]:[o_undefined]]=1,Table1[[#This Row],[c_mitigation]]=1),1,""),1)</f>
        <v/>
      </c>
      <c r="AE298" s="4" t="str" cm="1">
        <f t="array" ref="AE298">IF(Table1[[#This Row],[o_climate_change_impacts_and_adaptation ]]="",IF(AND(Table1[[#This Row],[o_undefined]:[o_undefined]]=1,Table1[[#This Row],[c_climate_change_impacts_and_adaptation]]=1),1,""),1)</f>
        <v/>
      </c>
      <c r="AF298" s="4" t="str" cm="1">
        <f t="array" ref="AF298">IF(Table1[[#This Row],[o_support_needed_and_received]]="",IF(AND(Table1[[#This Row],[o_undefined]:[o_undefined]]=1,Table1[[#This Row],[c_support_needed_and_received]]=1),1,""),1)</f>
        <v/>
      </c>
      <c r="AG298" s="4" t="str">
        <f>IF(SUM(Table1[[#This Row],[com_ghg_inventory]:[com_support_needed_and_received]])=0,1,"")</f>
        <v/>
      </c>
      <c r="AH298" s="4" cm="1">
        <f t="array" ref="AH298">IF(Table1[[#This Row],[com_ghg_inventory]]="",0,IF(Table1[[#This Row],[com_undefined]:[com_undefined]]=1,0,Table1[[#This Row],[o_gef_funding]:[o_gef_funding]]/SUM(Table1[[#This Row],[com_ghg_inventory]:[com_support_needed_and_received]])))</f>
        <v>66777.777777777781</v>
      </c>
      <c r="AI298" s="4" cm="1">
        <f t="array" ref="AI298">IF(Table1[[#This Row],[com_mitigation]]="",0,IF(Table1[[#This Row],[com_undefined]:[com_undefined]]=1,0,Table1[[#This Row],[o_gef_funding]:[o_gef_funding]]/SUM(Table1[[#This Row],[com_ghg_inventory]:[com_support_needed_and_received]])))</f>
        <v>0</v>
      </c>
      <c r="AJ298" s="4" cm="1">
        <f t="array" ref="AJ298">IF(Table1[[#This Row],[com_climate_change_impacts_and_adaptation]]="",0,IF(Table1[[#This Row],[com_undefined]:[com_undefined]]=1,0,Table1[[#This Row],[o_gef_funding]:[o_gef_funding]]/SUM(Table1[[#This Row],[com_ghg_inventory]:[com_support_needed_and_received]])))</f>
        <v>0</v>
      </c>
      <c r="AK298" s="4" cm="1">
        <f t="array" ref="AK298">IF(Table1[[#This Row],[com_support_needed_and_received]]="",0,IF(Table1[[#This Row],[com_undefined]:[com_undefined]]=1,0,Table1[[#This Row],[o_gef_funding]:[o_gef_funding]]/SUM(Table1[[#This Row],[com_ghg_inventory]:[com_support_needed_and_received]])))</f>
        <v>0</v>
      </c>
      <c r="AL298" s="4">
        <f>IF(Table1[[#This Row],[com_undefined]]=1,Table1[[#This Row],[o_gef_funding]],0)</f>
        <v>0</v>
      </c>
      <c r="AM298" s="4" cm="1">
        <f t="array" ref="AM298">IF(Table1[[#This Row],[com_ghg_inventory]]="",0,IF(Table1[[#This Row],[com_undefined]:[com_undefined]]=1,0,Table1[[#This Row],[o_co_financing]:[o_co_financing]]/SUM(Table1[[#This Row],[com_ghg_inventory]:[com_support_needed_and_received]])))</f>
        <v>5555.5555555555557</v>
      </c>
      <c r="AN298" s="4" cm="1">
        <f t="array" ref="AN298">IF(Table1[[#This Row],[com_mitigation]]="",0,IF(Table1[[#This Row],[com_undefined]:[com_undefined]]=1,0,Table1[[#This Row],[o_co_financing]:[o_co_financing]]/SUM(Table1[[#This Row],[com_ghg_inventory]:[com_support_needed_and_received]])))</f>
        <v>0</v>
      </c>
      <c r="AO298" s="4" cm="1">
        <f t="array" ref="AO298">IF(Table1[[#This Row],[com_climate_change_impacts_and_adaptation]]="",0,IF(Table1[[#This Row],[com_undefined]:[com_undefined]]=1,0,Table1[[#This Row],[o_co_financing]:[o_co_financing]]/SUM(Table1[[#This Row],[com_ghg_inventory]:[com_support_needed_and_received]])))</f>
        <v>0</v>
      </c>
      <c r="AP298" s="4" cm="1">
        <f t="array" ref="AP298">IF(Table1[[#This Row],[com_support_needed_and_received]]="",0,IF(Table1[[#This Row],[com_undefined]:[com_undefined]]=1,0,Table1[[#This Row],[o_co_financing]:[o_co_financing]]/SUM(Table1[[#This Row],[com_ghg_inventory]:[com_support_needed_and_received]])))</f>
        <v>0</v>
      </c>
      <c r="AQ298" s="4">
        <f>IF(Table1[[#This Row],[com_undefined]]=1,Table1[[#This Row],[o_co_financing]],0)</f>
        <v>0</v>
      </c>
      <c r="AR298" s="4" t="str">
        <f>IF(Table1[[#This Row],[o_gef_funding]]=SUM(Table1[[#This Row],[ghg_inventory_gef]:[undefined_gef]]),"Good", "Problem")</f>
        <v>Good</v>
      </c>
      <c r="AS298" s="4" t="str">
        <f>IF(Table1[[#This Row],[o_co_financing]]=SUM(Table1[[#This Row],[ghg_inventory_co_finance]:[undefined_co_finance]]),"Good", "Problem")</f>
        <v>Good</v>
      </c>
    </row>
    <row r="299" spans="1:45">
      <c r="A299" s="11">
        <v>32</v>
      </c>
      <c r="B299" t="s">
        <v>57</v>
      </c>
      <c r="C299" t="str">
        <f>VLOOKUP(Table1[[#This Row],[pif_id]], Table7[#All],2,FALSE)</f>
        <v>Africa</v>
      </c>
      <c r="D299" t="str">
        <f>VLOOKUP(Table1[[#This Row],[pif_id]], Table7[#All],3,FALSE)</f>
        <v>UNDP</v>
      </c>
      <c r="E299" t="str">
        <f>VLOOKUP(Table1[[#This Row],[pif_id]], Table7[#All],4,FALSE)</f>
        <v>2017</v>
      </c>
      <c r="F299" t="e">
        <f>VLOOKUP(Table1[[#This Row],[pif_id]], Table7[#All],5,FALSE)</f>
        <v>#REF!</v>
      </c>
      <c r="G299">
        <v>73</v>
      </c>
      <c r="H299" t="s">
        <v>505</v>
      </c>
      <c r="M299">
        <f>IF(SUM(Table1[[#This Row],[c_ghg_inventory]:[c_support_needed_and_received]])=0,1,"")</f>
        <v>1</v>
      </c>
      <c r="N299" s="6">
        <v>601000</v>
      </c>
      <c r="O299" s="6">
        <v>50000</v>
      </c>
      <c r="P299" s="6">
        <f>N299/SUM(Table1[[#This Row],[c_ghg_inventory]:[c_undefined]])</f>
        <v>601000</v>
      </c>
      <c r="Q299" s="6">
        <f>O299/SUM(Table1[[#This Row],[c_ghg_inventory]:[c_undefined]])</f>
        <v>50000</v>
      </c>
      <c r="R299">
        <v>296</v>
      </c>
      <c r="S299" t="s">
        <v>510</v>
      </c>
      <c r="X299" s="4">
        <f>IF(SUM(Table1[[#This Row],[o_ghg_inventory ]:[o_support_needed_and_received]])=0,1,"")</f>
        <v>1</v>
      </c>
      <c r="Y299" s="10">
        <v>66777.777777777781</v>
      </c>
      <c r="Z299" s="10">
        <v>5555.5555555555557</v>
      </c>
      <c r="AA299" s="5">
        <f>Table1[[#This Row],[o_gef_funding]]/SUM(Table1[[#This Row],[o_ghg_inventory ]:[o_undefined]])</f>
        <v>66777.777777777781</v>
      </c>
      <c r="AB299" s="5">
        <f>Table1[[#This Row],[o_co_financing]]/SUM(Table1[[#This Row],[o_ghg_inventory ]:[o_undefined]])</f>
        <v>5555.5555555555557</v>
      </c>
      <c r="AC299" s="4" t="str" cm="1">
        <f t="array" ref="AC299">IF(Table1[[#This Row],[o_ghg_inventory ]]="",IF(AND(Table1[[#This Row],[o_undefined]:[o_undefined]]=1,Table1[[#This Row],[c_ghg_inventory]]=1),1,""),1)</f>
        <v/>
      </c>
      <c r="AD299" s="4" t="str" cm="1">
        <f t="array" ref="AD299">IF(Table1[[#This Row],[o_mitigation ]]="",IF(AND(Table1[[#This Row],[o_undefined]:[o_undefined]]=1,Table1[[#This Row],[c_mitigation]]=1),1,""),1)</f>
        <v/>
      </c>
      <c r="AE299" s="4" t="str" cm="1">
        <f t="array" ref="AE299">IF(Table1[[#This Row],[o_climate_change_impacts_and_adaptation ]]="",IF(AND(Table1[[#This Row],[o_undefined]:[o_undefined]]=1,Table1[[#This Row],[c_climate_change_impacts_and_adaptation]]=1),1,""),1)</f>
        <v/>
      </c>
      <c r="AF299" s="4" t="str" cm="1">
        <f t="array" ref="AF299">IF(Table1[[#This Row],[o_support_needed_and_received]]="",IF(AND(Table1[[#This Row],[o_undefined]:[o_undefined]]=1,Table1[[#This Row],[c_support_needed_and_received]]=1),1,""),1)</f>
        <v/>
      </c>
      <c r="AG299" s="4">
        <f>IF(SUM(Table1[[#This Row],[com_ghg_inventory]:[com_support_needed_and_received]])=0,1,"")</f>
        <v>1</v>
      </c>
      <c r="AH299" s="4" cm="1">
        <f t="array" ref="AH299">IF(Table1[[#This Row],[com_ghg_inventory]]="",0,IF(Table1[[#This Row],[com_undefined]:[com_undefined]]=1,0,Table1[[#This Row],[o_gef_funding]:[o_gef_funding]]/SUM(Table1[[#This Row],[com_ghg_inventory]:[com_support_needed_and_received]])))</f>
        <v>0</v>
      </c>
      <c r="AI299" s="4" cm="1">
        <f t="array" ref="AI299">IF(Table1[[#This Row],[com_mitigation]]="",0,IF(Table1[[#This Row],[com_undefined]:[com_undefined]]=1,0,Table1[[#This Row],[o_gef_funding]:[o_gef_funding]]/SUM(Table1[[#This Row],[com_ghg_inventory]:[com_support_needed_and_received]])))</f>
        <v>0</v>
      </c>
      <c r="AJ299" s="4" cm="1">
        <f t="array" ref="AJ299">IF(Table1[[#This Row],[com_climate_change_impacts_and_adaptation]]="",0,IF(Table1[[#This Row],[com_undefined]:[com_undefined]]=1,0,Table1[[#This Row],[o_gef_funding]:[o_gef_funding]]/SUM(Table1[[#This Row],[com_ghg_inventory]:[com_support_needed_and_received]])))</f>
        <v>0</v>
      </c>
      <c r="AK299" s="4" cm="1">
        <f t="array" ref="AK299">IF(Table1[[#This Row],[com_support_needed_and_received]]="",0,IF(Table1[[#This Row],[com_undefined]:[com_undefined]]=1,0,Table1[[#This Row],[o_gef_funding]:[o_gef_funding]]/SUM(Table1[[#This Row],[com_ghg_inventory]:[com_support_needed_and_received]])))</f>
        <v>0</v>
      </c>
      <c r="AL299" s="4">
        <f>IF(Table1[[#This Row],[com_undefined]]=1,Table1[[#This Row],[o_gef_funding]],0)</f>
        <v>66777.777777777781</v>
      </c>
      <c r="AM299" s="4" cm="1">
        <f t="array" ref="AM299">IF(Table1[[#This Row],[com_ghg_inventory]]="",0,IF(Table1[[#This Row],[com_undefined]:[com_undefined]]=1,0,Table1[[#This Row],[o_co_financing]:[o_co_financing]]/SUM(Table1[[#This Row],[com_ghg_inventory]:[com_support_needed_and_received]])))</f>
        <v>0</v>
      </c>
      <c r="AN299" s="4" cm="1">
        <f t="array" ref="AN299">IF(Table1[[#This Row],[com_mitigation]]="",0,IF(Table1[[#This Row],[com_undefined]:[com_undefined]]=1,0,Table1[[#This Row],[o_co_financing]:[o_co_financing]]/SUM(Table1[[#This Row],[com_ghg_inventory]:[com_support_needed_and_received]])))</f>
        <v>0</v>
      </c>
      <c r="AO299" s="4" cm="1">
        <f t="array" ref="AO299">IF(Table1[[#This Row],[com_climate_change_impacts_and_adaptation]]="",0,IF(Table1[[#This Row],[com_undefined]:[com_undefined]]=1,0,Table1[[#This Row],[o_co_financing]:[o_co_financing]]/SUM(Table1[[#This Row],[com_ghg_inventory]:[com_support_needed_and_received]])))</f>
        <v>0</v>
      </c>
      <c r="AP299" s="4" cm="1">
        <f t="array" ref="AP299">IF(Table1[[#This Row],[com_support_needed_and_received]]="",0,IF(Table1[[#This Row],[com_undefined]:[com_undefined]]=1,0,Table1[[#This Row],[o_co_financing]:[o_co_financing]]/SUM(Table1[[#This Row],[com_ghg_inventory]:[com_support_needed_and_received]])))</f>
        <v>0</v>
      </c>
      <c r="AQ299" s="4">
        <f>IF(Table1[[#This Row],[com_undefined]]=1,Table1[[#This Row],[o_co_financing]],0)</f>
        <v>5555.5555555555557</v>
      </c>
      <c r="AR299" s="4" t="str">
        <f>IF(Table1[[#This Row],[o_gef_funding]]=SUM(Table1[[#This Row],[ghg_inventory_gef]:[undefined_gef]]),"Good", "Problem")</f>
        <v>Good</v>
      </c>
      <c r="AS299" s="4" t="str">
        <f>IF(Table1[[#This Row],[o_co_financing]]=SUM(Table1[[#This Row],[ghg_inventory_co_finance]:[undefined_co_finance]]),"Good", "Problem")</f>
        <v>Good</v>
      </c>
    </row>
    <row r="300" spans="1:45">
      <c r="A300" s="11">
        <v>32</v>
      </c>
      <c r="B300" t="s">
        <v>57</v>
      </c>
      <c r="C300" t="str">
        <f>VLOOKUP(Table1[[#This Row],[pif_id]], Table7[#All],2,FALSE)</f>
        <v>Africa</v>
      </c>
      <c r="D300" t="str">
        <f>VLOOKUP(Table1[[#This Row],[pif_id]], Table7[#All],3,FALSE)</f>
        <v>UNDP</v>
      </c>
      <c r="E300" t="str">
        <f>VLOOKUP(Table1[[#This Row],[pif_id]], Table7[#All],4,FALSE)</f>
        <v>2017</v>
      </c>
      <c r="F300" t="e">
        <f>VLOOKUP(Table1[[#This Row],[pif_id]], Table7[#All],5,FALSE)</f>
        <v>#REF!</v>
      </c>
      <c r="G300">
        <v>73</v>
      </c>
      <c r="H300" t="s">
        <v>505</v>
      </c>
      <c r="M300">
        <f>IF(SUM(Table1[[#This Row],[c_ghg_inventory]:[c_support_needed_and_received]])=0,1,"")</f>
        <v>1</v>
      </c>
      <c r="N300" s="6">
        <v>601000</v>
      </c>
      <c r="O300" s="6">
        <v>50000</v>
      </c>
      <c r="P300" s="6">
        <f>N300/SUM(Table1[[#This Row],[c_ghg_inventory]:[c_undefined]])</f>
        <v>601000</v>
      </c>
      <c r="Q300" s="6">
        <f>O300/SUM(Table1[[#This Row],[c_ghg_inventory]:[c_undefined]])</f>
        <v>50000</v>
      </c>
      <c r="R300">
        <v>297</v>
      </c>
      <c r="S300" t="s">
        <v>511</v>
      </c>
      <c r="T300">
        <v>1</v>
      </c>
      <c r="X300" s="4" t="str">
        <f>IF(SUM(Table1[[#This Row],[o_ghg_inventory ]:[o_support_needed_and_received]])=0,1,"")</f>
        <v/>
      </c>
      <c r="Y300" s="10">
        <v>66777.777777777781</v>
      </c>
      <c r="Z300" s="10">
        <v>5555.5555555555557</v>
      </c>
      <c r="AA300" s="5">
        <f>Table1[[#This Row],[o_gef_funding]]/SUM(Table1[[#This Row],[o_ghg_inventory ]:[o_undefined]])</f>
        <v>66777.777777777781</v>
      </c>
      <c r="AB300" s="5">
        <f>Table1[[#This Row],[o_co_financing]]/SUM(Table1[[#This Row],[o_ghg_inventory ]:[o_undefined]])</f>
        <v>5555.5555555555557</v>
      </c>
      <c r="AC300" s="4" cm="1">
        <f t="array" ref="AC300">IF(Table1[[#This Row],[o_ghg_inventory ]]="",IF(AND(Table1[[#This Row],[o_undefined]:[o_undefined]]=1,Table1[[#This Row],[c_ghg_inventory]]=1),1,""),1)</f>
        <v>1</v>
      </c>
      <c r="AD300" s="4" t="str" cm="1">
        <f t="array" ref="AD300">IF(Table1[[#This Row],[o_mitigation ]]="",IF(AND(Table1[[#This Row],[o_undefined]:[o_undefined]]=1,Table1[[#This Row],[c_mitigation]]=1),1,""),1)</f>
        <v/>
      </c>
      <c r="AE300" s="4" t="str" cm="1">
        <f t="array" ref="AE300">IF(Table1[[#This Row],[o_climate_change_impacts_and_adaptation ]]="",IF(AND(Table1[[#This Row],[o_undefined]:[o_undefined]]=1,Table1[[#This Row],[c_climate_change_impacts_and_adaptation]]=1),1,""),1)</f>
        <v/>
      </c>
      <c r="AF300" s="4" t="str" cm="1">
        <f t="array" ref="AF300">IF(Table1[[#This Row],[o_support_needed_and_received]]="",IF(AND(Table1[[#This Row],[o_undefined]:[o_undefined]]=1,Table1[[#This Row],[c_support_needed_and_received]]=1),1,""),1)</f>
        <v/>
      </c>
      <c r="AG300" s="4" t="str">
        <f>IF(SUM(Table1[[#This Row],[com_ghg_inventory]:[com_support_needed_and_received]])=0,1,"")</f>
        <v/>
      </c>
      <c r="AH300" s="4" cm="1">
        <f t="array" ref="AH300">IF(Table1[[#This Row],[com_ghg_inventory]]="",0,IF(Table1[[#This Row],[com_undefined]:[com_undefined]]=1,0,Table1[[#This Row],[o_gef_funding]:[o_gef_funding]]/SUM(Table1[[#This Row],[com_ghg_inventory]:[com_support_needed_and_received]])))</f>
        <v>66777.777777777781</v>
      </c>
      <c r="AI300" s="4" cm="1">
        <f t="array" ref="AI300">IF(Table1[[#This Row],[com_mitigation]]="",0,IF(Table1[[#This Row],[com_undefined]:[com_undefined]]=1,0,Table1[[#This Row],[o_gef_funding]:[o_gef_funding]]/SUM(Table1[[#This Row],[com_ghg_inventory]:[com_support_needed_and_received]])))</f>
        <v>0</v>
      </c>
      <c r="AJ300" s="4" cm="1">
        <f t="array" ref="AJ300">IF(Table1[[#This Row],[com_climate_change_impacts_and_adaptation]]="",0,IF(Table1[[#This Row],[com_undefined]:[com_undefined]]=1,0,Table1[[#This Row],[o_gef_funding]:[o_gef_funding]]/SUM(Table1[[#This Row],[com_ghg_inventory]:[com_support_needed_and_received]])))</f>
        <v>0</v>
      </c>
      <c r="AK300" s="4" cm="1">
        <f t="array" ref="AK300">IF(Table1[[#This Row],[com_support_needed_and_received]]="",0,IF(Table1[[#This Row],[com_undefined]:[com_undefined]]=1,0,Table1[[#This Row],[o_gef_funding]:[o_gef_funding]]/SUM(Table1[[#This Row],[com_ghg_inventory]:[com_support_needed_and_received]])))</f>
        <v>0</v>
      </c>
      <c r="AL300" s="4">
        <f>IF(Table1[[#This Row],[com_undefined]]=1,Table1[[#This Row],[o_gef_funding]],0)</f>
        <v>0</v>
      </c>
      <c r="AM300" s="4" cm="1">
        <f t="array" ref="AM300">IF(Table1[[#This Row],[com_ghg_inventory]]="",0,IF(Table1[[#This Row],[com_undefined]:[com_undefined]]=1,0,Table1[[#This Row],[o_co_financing]:[o_co_financing]]/SUM(Table1[[#This Row],[com_ghg_inventory]:[com_support_needed_and_received]])))</f>
        <v>5555.5555555555557</v>
      </c>
      <c r="AN300" s="4" cm="1">
        <f t="array" ref="AN300">IF(Table1[[#This Row],[com_mitigation]]="",0,IF(Table1[[#This Row],[com_undefined]:[com_undefined]]=1,0,Table1[[#This Row],[o_co_financing]:[o_co_financing]]/SUM(Table1[[#This Row],[com_ghg_inventory]:[com_support_needed_and_received]])))</f>
        <v>0</v>
      </c>
      <c r="AO300" s="4" cm="1">
        <f t="array" ref="AO300">IF(Table1[[#This Row],[com_climate_change_impacts_and_adaptation]]="",0,IF(Table1[[#This Row],[com_undefined]:[com_undefined]]=1,0,Table1[[#This Row],[o_co_financing]:[o_co_financing]]/SUM(Table1[[#This Row],[com_ghg_inventory]:[com_support_needed_and_received]])))</f>
        <v>0</v>
      </c>
      <c r="AP300" s="4" cm="1">
        <f t="array" ref="AP300">IF(Table1[[#This Row],[com_support_needed_and_received]]="",0,IF(Table1[[#This Row],[com_undefined]:[com_undefined]]=1,0,Table1[[#This Row],[o_co_financing]:[o_co_financing]]/SUM(Table1[[#This Row],[com_ghg_inventory]:[com_support_needed_and_received]])))</f>
        <v>0</v>
      </c>
      <c r="AQ300" s="4">
        <f>IF(Table1[[#This Row],[com_undefined]]=1,Table1[[#This Row],[o_co_financing]],0)</f>
        <v>0</v>
      </c>
      <c r="AR300" s="4" t="str">
        <f>IF(Table1[[#This Row],[o_gef_funding]]=SUM(Table1[[#This Row],[ghg_inventory_gef]:[undefined_gef]]),"Good", "Problem")</f>
        <v>Good</v>
      </c>
      <c r="AS300" s="4" t="str">
        <f>IF(Table1[[#This Row],[o_co_financing]]=SUM(Table1[[#This Row],[ghg_inventory_co_finance]:[undefined_co_finance]]),"Good", "Problem")</f>
        <v>Good</v>
      </c>
    </row>
    <row r="301" spans="1:45">
      <c r="A301" s="11">
        <v>32</v>
      </c>
      <c r="B301" t="s">
        <v>57</v>
      </c>
      <c r="C301" t="str">
        <f>VLOOKUP(Table1[[#This Row],[pif_id]], Table7[#All],2,FALSE)</f>
        <v>Africa</v>
      </c>
      <c r="D301" t="str">
        <f>VLOOKUP(Table1[[#This Row],[pif_id]], Table7[#All],3,FALSE)</f>
        <v>UNDP</v>
      </c>
      <c r="E301" t="str">
        <f>VLOOKUP(Table1[[#This Row],[pif_id]], Table7[#All],4,FALSE)</f>
        <v>2017</v>
      </c>
      <c r="F301" t="e">
        <f>VLOOKUP(Table1[[#This Row],[pif_id]], Table7[#All],5,FALSE)</f>
        <v>#REF!</v>
      </c>
      <c r="G301">
        <v>73</v>
      </c>
      <c r="H301" t="s">
        <v>505</v>
      </c>
      <c r="M301">
        <f>IF(SUM(Table1[[#This Row],[c_ghg_inventory]:[c_support_needed_and_received]])=0,1,"")</f>
        <v>1</v>
      </c>
      <c r="N301" s="6">
        <v>601000</v>
      </c>
      <c r="O301" s="6">
        <v>50000</v>
      </c>
      <c r="P301" s="6">
        <f>N301/SUM(Table1[[#This Row],[c_ghg_inventory]:[c_undefined]])</f>
        <v>601000</v>
      </c>
      <c r="Q301" s="6">
        <f>O301/SUM(Table1[[#This Row],[c_ghg_inventory]:[c_undefined]])</f>
        <v>50000</v>
      </c>
      <c r="R301">
        <v>298</v>
      </c>
      <c r="S301" t="s">
        <v>512</v>
      </c>
      <c r="U301">
        <v>1</v>
      </c>
      <c r="X301" s="4" t="str">
        <f>IF(SUM(Table1[[#This Row],[o_ghg_inventory ]:[o_support_needed_and_received]])=0,1,"")</f>
        <v/>
      </c>
      <c r="Y301" s="10">
        <v>66777.777777777781</v>
      </c>
      <c r="Z301" s="10">
        <v>5555.5555555555557</v>
      </c>
      <c r="AA301" s="5">
        <f>Table1[[#This Row],[o_gef_funding]]/SUM(Table1[[#This Row],[o_ghg_inventory ]:[o_undefined]])</f>
        <v>66777.777777777781</v>
      </c>
      <c r="AB301" s="5">
        <f>Table1[[#This Row],[o_co_financing]]/SUM(Table1[[#This Row],[o_ghg_inventory ]:[o_undefined]])</f>
        <v>5555.5555555555557</v>
      </c>
      <c r="AC301" s="4" t="str" cm="1">
        <f t="array" ref="AC301">IF(Table1[[#This Row],[o_ghg_inventory ]]="",IF(AND(Table1[[#This Row],[o_undefined]:[o_undefined]]=1,Table1[[#This Row],[c_ghg_inventory]]=1),1,""),1)</f>
        <v/>
      </c>
      <c r="AD301" s="4" cm="1">
        <f t="array" ref="AD301">IF(Table1[[#This Row],[o_mitigation ]]="",IF(AND(Table1[[#This Row],[o_undefined]:[o_undefined]]=1,Table1[[#This Row],[c_mitigation]]=1),1,""),1)</f>
        <v>1</v>
      </c>
      <c r="AE301" s="4" t="str" cm="1">
        <f t="array" ref="AE301">IF(Table1[[#This Row],[o_climate_change_impacts_and_adaptation ]]="",IF(AND(Table1[[#This Row],[o_undefined]:[o_undefined]]=1,Table1[[#This Row],[c_climate_change_impacts_and_adaptation]]=1),1,""),1)</f>
        <v/>
      </c>
      <c r="AF301" s="4" t="str" cm="1">
        <f t="array" ref="AF301">IF(Table1[[#This Row],[o_support_needed_and_received]]="",IF(AND(Table1[[#This Row],[o_undefined]:[o_undefined]]=1,Table1[[#This Row],[c_support_needed_and_received]]=1),1,""),1)</f>
        <v/>
      </c>
      <c r="AG301" s="4" t="str">
        <f>IF(SUM(Table1[[#This Row],[com_ghg_inventory]:[com_support_needed_and_received]])=0,1,"")</f>
        <v/>
      </c>
      <c r="AH301" s="4" cm="1">
        <f t="array" ref="AH301">IF(Table1[[#This Row],[com_ghg_inventory]]="",0,IF(Table1[[#This Row],[com_undefined]:[com_undefined]]=1,0,Table1[[#This Row],[o_gef_funding]:[o_gef_funding]]/SUM(Table1[[#This Row],[com_ghg_inventory]:[com_support_needed_and_received]])))</f>
        <v>0</v>
      </c>
      <c r="AI301" s="4" cm="1">
        <f t="array" ref="AI301">IF(Table1[[#This Row],[com_mitigation]]="",0,IF(Table1[[#This Row],[com_undefined]:[com_undefined]]=1,0,Table1[[#This Row],[o_gef_funding]:[o_gef_funding]]/SUM(Table1[[#This Row],[com_ghg_inventory]:[com_support_needed_and_received]])))</f>
        <v>66777.777777777781</v>
      </c>
      <c r="AJ301" s="4" cm="1">
        <f t="array" ref="AJ301">IF(Table1[[#This Row],[com_climate_change_impacts_and_adaptation]]="",0,IF(Table1[[#This Row],[com_undefined]:[com_undefined]]=1,0,Table1[[#This Row],[o_gef_funding]:[o_gef_funding]]/SUM(Table1[[#This Row],[com_ghg_inventory]:[com_support_needed_and_received]])))</f>
        <v>0</v>
      </c>
      <c r="AK301" s="4" cm="1">
        <f t="array" ref="AK301">IF(Table1[[#This Row],[com_support_needed_and_received]]="",0,IF(Table1[[#This Row],[com_undefined]:[com_undefined]]=1,0,Table1[[#This Row],[o_gef_funding]:[o_gef_funding]]/SUM(Table1[[#This Row],[com_ghg_inventory]:[com_support_needed_and_received]])))</f>
        <v>0</v>
      </c>
      <c r="AL301" s="4">
        <f>IF(Table1[[#This Row],[com_undefined]]=1,Table1[[#This Row],[o_gef_funding]],0)</f>
        <v>0</v>
      </c>
      <c r="AM301" s="4" cm="1">
        <f t="array" ref="AM301">IF(Table1[[#This Row],[com_ghg_inventory]]="",0,IF(Table1[[#This Row],[com_undefined]:[com_undefined]]=1,0,Table1[[#This Row],[o_co_financing]:[o_co_financing]]/SUM(Table1[[#This Row],[com_ghg_inventory]:[com_support_needed_and_received]])))</f>
        <v>0</v>
      </c>
      <c r="AN301" s="4" cm="1">
        <f t="array" ref="AN301">IF(Table1[[#This Row],[com_mitigation]]="",0,IF(Table1[[#This Row],[com_undefined]:[com_undefined]]=1,0,Table1[[#This Row],[o_co_financing]:[o_co_financing]]/SUM(Table1[[#This Row],[com_ghg_inventory]:[com_support_needed_and_received]])))</f>
        <v>5555.5555555555557</v>
      </c>
      <c r="AO301" s="4" cm="1">
        <f t="array" ref="AO301">IF(Table1[[#This Row],[com_climate_change_impacts_and_adaptation]]="",0,IF(Table1[[#This Row],[com_undefined]:[com_undefined]]=1,0,Table1[[#This Row],[o_co_financing]:[o_co_financing]]/SUM(Table1[[#This Row],[com_ghg_inventory]:[com_support_needed_and_received]])))</f>
        <v>0</v>
      </c>
      <c r="AP301" s="4" cm="1">
        <f t="array" ref="AP301">IF(Table1[[#This Row],[com_support_needed_and_received]]="",0,IF(Table1[[#This Row],[com_undefined]:[com_undefined]]=1,0,Table1[[#This Row],[o_co_financing]:[o_co_financing]]/SUM(Table1[[#This Row],[com_ghg_inventory]:[com_support_needed_and_received]])))</f>
        <v>0</v>
      </c>
      <c r="AQ301" s="4">
        <f>IF(Table1[[#This Row],[com_undefined]]=1,Table1[[#This Row],[o_co_financing]],0)</f>
        <v>0</v>
      </c>
      <c r="AR301" s="4" t="str">
        <f>IF(Table1[[#This Row],[o_gef_funding]]=SUM(Table1[[#This Row],[ghg_inventory_gef]:[undefined_gef]]),"Good", "Problem")</f>
        <v>Good</v>
      </c>
      <c r="AS301" s="4" t="str">
        <f>IF(Table1[[#This Row],[o_co_financing]]=SUM(Table1[[#This Row],[ghg_inventory_co_finance]:[undefined_co_finance]]),"Good", "Problem")</f>
        <v>Good</v>
      </c>
    </row>
    <row r="302" spans="1:45">
      <c r="A302" s="11">
        <v>32</v>
      </c>
      <c r="B302" t="s">
        <v>57</v>
      </c>
      <c r="C302" t="str">
        <f>VLOOKUP(Table1[[#This Row],[pif_id]], Table7[#All],2,FALSE)</f>
        <v>Africa</v>
      </c>
      <c r="D302" t="str">
        <f>VLOOKUP(Table1[[#This Row],[pif_id]], Table7[#All],3,FALSE)</f>
        <v>UNDP</v>
      </c>
      <c r="E302" t="str">
        <f>VLOOKUP(Table1[[#This Row],[pif_id]], Table7[#All],4,FALSE)</f>
        <v>2017</v>
      </c>
      <c r="F302" t="e">
        <f>VLOOKUP(Table1[[#This Row],[pif_id]], Table7[#All],5,FALSE)</f>
        <v>#REF!</v>
      </c>
      <c r="G302">
        <v>73</v>
      </c>
      <c r="H302" t="s">
        <v>505</v>
      </c>
      <c r="M302">
        <f>IF(SUM(Table1[[#This Row],[c_ghg_inventory]:[c_support_needed_and_received]])=0,1,"")</f>
        <v>1</v>
      </c>
      <c r="N302" s="6">
        <v>601000</v>
      </c>
      <c r="O302" s="6">
        <v>50000</v>
      </c>
      <c r="P302" s="6">
        <f>N302/SUM(Table1[[#This Row],[c_ghg_inventory]:[c_undefined]])</f>
        <v>601000</v>
      </c>
      <c r="Q302" s="6">
        <f>O302/SUM(Table1[[#This Row],[c_ghg_inventory]:[c_undefined]])</f>
        <v>50000</v>
      </c>
      <c r="R302">
        <v>299</v>
      </c>
      <c r="S302" t="s">
        <v>513</v>
      </c>
      <c r="X302" s="4">
        <f>IF(SUM(Table1[[#This Row],[o_ghg_inventory ]:[o_support_needed_and_received]])=0,1,"")</f>
        <v>1</v>
      </c>
      <c r="Y302" s="10">
        <v>66777.777777777781</v>
      </c>
      <c r="Z302" s="10">
        <v>5555.5555555555557</v>
      </c>
      <c r="AA302" s="5">
        <f>Table1[[#This Row],[o_gef_funding]]/SUM(Table1[[#This Row],[o_ghg_inventory ]:[o_undefined]])</f>
        <v>66777.777777777781</v>
      </c>
      <c r="AB302" s="5">
        <f>Table1[[#This Row],[o_co_financing]]/SUM(Table1[[#This Row],[o_ghg_inventory ]:[o_undefined]])</f>
        <v>5555.5555555555557</v>
      </c>
      <c r="AC302" s="4" t="str" cm="1">
        <f t="array" ref="AC302">IF(Table1[[#This Row],[o_ghg_inventory ]]="",IF(AND(Table1[[#This Row],[o_undefined]:[o_undefined]]=1,Table1[[#This Row],[c_ghg_inventory]]=1),1,""),1)</f>
        <v/>
      </c>
      <c r="AD302" s="4" t="str" cm="1">
        <f t="array" ref="AD302">IF(Table1[[#This Row],[o_mitigation ]]="",IF(AND(Table1[[#This Row],[o_undefined]:[o_undefined]]=1,Table1[[#This Row],[c_mitigation]]=1),1,""),1)</f>
        <v/>
      </c>
      <c r="AE302" s="4" t="str" cm="1">
        <f t="array" ref="AE302">IF(Table1[[#This Row],[o_climate_change_impacts_and_adaptation ]]="",IF(AND(Table1[[#This Row],[o_undefined]:[o_undefined]]=1,Table1[[#This Row],[c_climate_change_impacts_and_adaptation]]=1),1,""),1)</f>
        <v/>
      </c>
      <c r="AF302" s="4" t="str" cm="1">
        <f t="array" ref="AF302">IF(Table1[[#This Row],[o_support_needed_and_received]]="",IF(AND(Table1[[#This Row],[o_undefined]:[o_undefined]]=1,Table1[[#This Row],[c_support_needed_and_received]]=1),1,""),1)</f>
        <v/>
      </c>
      <c r="AG302" s="4">
        <f>IF(SUM(Table1[[#This Row],[com_ghg_inventory]:[com_support_needed_and_received]])=0,1,"")</f>
        <v>1</v>
      </c>
      <c r="AH302" s="4" cm="1">
        <f t="array" ref="AH302">IF(Table1[[#This Row],[com_ghg_inventory]]="",0,IF(Table1[[#This Row],[com_undefined]:[com_undefined]]=1,0,Table1[[#This Row],[o_gef_funding]:[o_gef_funding]]/SUM(Table1[[#This Row],[com_ghg_inventory]:[com_support_needed_and_received]])))</f>
        <v>0</v>
      </c>
      <c r="AI302" s="4" cm="1">
        <f t="array" ref="AI302">IF(Table1[[#This Row],[com_mitigation]]="",0,IF(Table1[[#This Row],[com_undefined]:[com_undefined]]=1,0,Table1[[#This Row],[o_gef_funding]:[o_gef_funding]]/SUM(Table1[[#This Row],[com_ghg_inventory]:[com_support_needed_and_received]])))</f>
        <v>0</v>
      </c>
      <c r="AJ302" s="4" cm="1">
        <f t="array" ref="AJ302">IF(Table1[[#This Row],[com_climate_change_impacts_and_adaptation]]="",0,IF(Table1[[#This Row],[com_undefined]:[com_undefined]]=1,0,Table1[[#This Row],[o_gef_funding]:[o_gef_funding]]/SUM(Table1[[#This Row],[com_ghg_inventory]:[com_support_needed_and_received]])))</f>
        <v>0</v>
      </c>
      <c r="AK302" s="4" cm="1">
        <f t="array" ref="AK302">IF(Table1[[#This Row],[com_support_needed_and_received]]="",0,IF(Table1[[#This Row],[com_undefined]:[com_undefined]]=1,0,Table1[[#This Row],[o_gef_funding]:[o_gef_funding]]/SUM(Table1[[#This Row],[com_ghg_inventory]:[com_support_needed_and_received]])))</f>
        <v>0</v>
      </c>
      <c r="AL302" s="4">
        <f>IF(Table1[[#This Row],[com_undefined]]=1,Table1[[#This Row],[o_gef_funding]],0)</f>
        <v>66777.777777777781</v>
      </c>
      <c r="AM302" s="4" cm="1">
        <f t="array" ref="AM302">IF(Table1[[#This Row],[com_ghg_inventory]]="",0,IF(Table1[[#This Row],[com_undefined]:[com_undefined]]=1,0,Table1[[#This Row],[o_co_financing]:[o_co_financing]]/SUM(Table1[[#This Row],[com_ghg_inventory]:[com_support_needed_and_received]])))</f>
        <v>0</v>
      </c>
      <c r="AN302" s="4" cm="1">
        <f t="array" ref="AN302">IF(Table1[[#This Row],[com_mitigation]]="",0,IF(Table1[[#This Row],[com_undefined]:[com_undefined]]=1,0,Table1[[#This Row],[o_co_financing]:[o_co_financing]]/SUM(Table1[[#This Row],[com_ghg_inventory]:[com_support_needed_and_received]])))</f>
        <v>0</v>
      </c>
      <c r="AO302" s="4" cm="1">
        <f t="array" ref="AO302">IF(Table1[[#This Row],[com_climate_change_impacts_and_adaptation]]="",0,IF(Table1[[#This Row],[com_undefined]:[com_undefined]]=1,0,Table1[[#This Row],[o_co_financing]:[o_co_financing]]/SUM(Table1[[#This Row],[com_ghg_inventory]:[com_support_needed_and_received]])))</f>
        <v>0</v>
      </c>
      <c r="AP302" s="4" cm="1">
        <f t="array" ref="AP302">IF(Table1[[#This Row],[com_support_needed_and_received]]="",0,IF(Table1[[#This Row],[com_undefined]:[com_undefined]]=1,0,Table1[[#This Row],[o_co_financing]:[o_co_financing]]/SUM(Table1[[#This Row],[com_ghg_inventory]:[com_support_needed_and_received]])))</f>
        <v>0</v>
      </c>
      <c r="AQ302" s="4">
        <f>IF(Table1[[#This Row],[com_undefined]]=1,Table1[[#This Row],[o_co_financing]],0)</f>
        <v>5555.5555555555557</v>
      </c>
      <c r="AR302" s="4" t="str">
        <f>IF(Table1[[#This Row],[o_gef_funding]]=SUM(Table1[[#This Row],[ghg_inventory_gef]:[undefined_gef]]),"Good", "Problem")</f>
        <v>Good</v>
      </c>
      <c r="AS302" s="4" t="str">
        <f>IF(Table1[[#This Row],[o_co_financing]]=SUM(Table1[[#This Row],[ghg_inventory_co_finance]:[undefined_co_finance]]),"Good", "Problem")</f>
        <v>Good</v>
      </c>
    </row>
    <row r="303" spans="1:45">
      <c r="A303" s="11">
        <v>32</v>
      </c>
      <c r="B303" t="s">
        <v>57</v>
      </c>
      <c r="C303" t="str">
        <f>VLOOKUP(Table1[[#This Row],[pif_id]], Table7[#All],2,FALSE)</f>
        <v>Africa</v>
      </c>
      <c r="D303" t="str">
        <f>VLOOKUP(Table1[[#This Row],[pif_id]], Table7[#All],3,FALSE)</f>
        <v>UNDP</v>
      </c>
      <c r="E303" t="str">
        <f>VLOOKUP(Table1[[#This Row],[pif_id]], Table7[#All],4,FALSE)</f>
        <v>2017</v>
      </c>
      <c r="F303" t="e">
        <f>VLOOKUP(Table1[[#This Row],[pif_id]], Table7[#All],5,FALSE)</f>
        <v>#REF!</v>
      </c>
      <c r="G303">
        <v>73</v>
      </c>
      <c r="H303" t="s">
        <v>505</v>
      </c>
      <c r="M303">
        <f>IF(SUM(Table1[[#This Row],[c_ghg_inventory]:[c_support_needed_and_received]])=0,1,"")</f>
        <v>1</v>
      </c>
      <c r="N303" s="6">
        <v>601000</v>
      </c>
      <c r="O303" s="6">
        <v>50000</v>
      </c>
      <c r="P303" s="6">
        <f>N303/SUM(Table1[[#This Row],[c_ghg_inventory]:[c_undefined]])</f>
        <v>601000</v>
      </c>
      <c r="Q303" s="6">
        <f>O303/SUM(Table1[[#This Row],[c_ghg_inventory]:[c_undefined]])</f>
        <v>50000</v>
      </c>
      <c r="R303">
        <v>300</v>
      </c>
      <c r="S303" t="s">
        <v>514</v>
      </c>
      <c r="X303" s="4">
        <f>IF(SUM(Table1[[#This Row],[o_ghg_inventory ]:[o_support_needed_and_received]])=0,1,"")</f>
        <v>1</v>
      </c>
      <c r="Y303" s="10">
        <v>66777.777777777781</v>
      </c>
      <c r="Z303" s="10">
        <v>5555.5555555555557</v>
      </c>
      <c r="AA303" s="5">
        <f>Table1[[#This Row],[o_gef_funding]]/SUM(Table1[[#This Row],[o_ghg_inventory ]:[o_undefined]])</f>
        <v>66777.777777777781</v>
      </c>
      <c r="AB303" s="5">
        <f>Table1[[#This Row],[o_co_financing]]/SUM(Table1[[#This Row],[o_ghg_inventory ]:[o_undefined]])</f>
        <v>5555.5555555555557</v>
      </c>
      <c r="AC303" s="4" t="str" cm="1">
        <f t="array" ref="AC303">IF(Table1[[#This Row],[o_ghg_inventory ]]="",IF(AND(Table1[[#This Row],[o_undefined]:[o_undefined]]=1,Table1[[#This Row],[c_ghg_inventory]]=1),1,""),1)</f>
        <v/>
      </c>
      <c r="AD303" s="4" t="str" cm="1">
        <f t="array" ref="AD303">IF(Table1[[#This Row],[o_mitigation ]]="",IF(AND(Table1[[#This Row],[o_undefined]:[o_undefined]]=1,Table1[[#This Row],[c_mitigation]]=1),1,""),1)</f>
        <v/>
      </c>
      <c r="AE303" s="4" t="str" cm="1">
        <f t="array" ref="AE303">IF(Table1[[#This Row],[o_climate_change_impacts_and_adaptation ]]="",IF(AND(Table1[[#This Row],[o_undefined]:[o_undefined]]=1,Table1[[#This Row],[c_climate_change_impacts_and_adaptation]]=1),1,""),1)</f>
        <v/>
      </c>
      <c r="AF303" s="4" t="str" cm="1">
        <f t="array" ref="AF303">IF(Table1[[#This Row],[o_support_needed_and_received]]="",IF(AND(Table1[[#This Row],[o_undefined]:[o_undefined]]=1,Table1[[#This Row],[c_support_needed_and_received]]=1),1,""),1)</f>
        <v/>
      </c>
      <c r="AG303" s="4">
        <f>IF(SUM(Table1[[#This Row],[com_ghg_inventory]:[com_support_needed_and_received]])=0,1,"")</f>
        <v>1</v>
      </c>
      <c r="AH303" s="4" cm="1">
        <f t="array" ref="AH303">IF(Table1[[#This Row],[com_ghg_inventory]]="",0,IF(Table1[[#This Row],[com_undefined]:[com_undefined]]=1,0,Table1[[#This Row],[o_gef_funding]:[o_gef_funding]]/SUM(Table1[[#This Row],[com_ghg_inventory]:[com_support_needed_and_received]])))</f>
        <v>0</v>
      </c>
      <c r="AI303" s="4" cm="1">
        <f t="array" ref="AI303">IF(Table1[[#This Row],[com_mitigation]]="",0,IF(Table1[[#This Row],[com_undefined]:[com_undefined]]=1,0,Table1[[#This Row],[o_gef_funding]:[o_gef_funding]]/SUM(Table1[[#This Row],[com_ghg_inventory]:[com_support_needed_and_received]])))</f>
        <v>0</v>
      </c>
      <c r="AJ303" s="4" cm="1">
        <f t="array" ref="AJ303">IF(Table1[[#This Row],[com_climate_change_impacts_and_adaptation]]="",0,IF(Table1[[#This Row],[com_undefined]:[com_undefined]]=1,0,Table1[[#This Row],[o_gef_funding]:[o_gef_funding]]/SUM(Table1[[#This Row],[com_ghg_inventory]:[com_support_needed_and_received]])))</f>
        <v>0</v>
      </c>
      <c r="AK303" s="4" cm="1">
        <f t="array" ref="AK303">IF(Table1[[#This Row],[com_support_needed_and_received]]="",0,IF(Table1[[#This Row],[com_undefined]:[com_undefined]]=1,0,Table1[[#This Row],[o_gef_funding]:[o_gef_funding]]/SUM(Table1[[#This Row],[com_ghg_inventory]:[com_support_needed_and_received]])))</f>
        <v>0</v>
      </c>
      <c r="AL303" s="4">
        <f>IF(Table1[[#This Row],[com_undefined]]=1,Table1[[#This Row],[o_gef_funding]],0)</f>
        <v>66777.777777777781</v>
      </c>
      <c r="AM303" s="4" cm="1">
        <f t="array" ref="AM303">IF(Table1[[#This Row],[com_ghg_inventory]]="",0,IF(Table1[[#This Row],[com_undefined]:[com_undefined]]=1,0,Table1[[#This Row],[o_co_financing]:[o_co_financing]]/SUM(Table1[[#This Row],[com_ghg_inventory]:[com_support_needed_and_received]])))</f>
        <v>0</v>
      </c>
      <c r="AN303" s="4" cm="1">
        <f t="array" ref="AN303">IF(Table1[[#This Row],[com_mitigation]]="",0,IF(Table1[[#This Row],[com_undefined]:[com_undefined]]=1,0,Table1[[#This Row],[o_co_financing]:[o_co_financing]]/SUM(Table1[[#This Row],[com_ghg_inventory]:[com_support_needed_and_received]])))</f>
        <v>0</v>
      </c>
      <c r="AO303" s="4" cm="1">
        <f t="array" ref="AO303">IF(Table1[[#This Row],[com_climate_change_impacts_and_adaptation]]="",0,IF(Table1[[#This Row],[com_undefined]:[com_undefined]]=1,0,Table1[[#This Row],[o_co_financing]:[o_co_financing]]/SUM(Table1[[#This Row],[com_ghg_inventory]:[com_support_needed_and_received]])))</f>
        <v>0</v>
      </c>
      <c r="AP303" s="4" cm="1">
        <f t="array" ref="AP303">IF(Table1[[#This Row],[com_support_needed_and_received]]="",0,IF(Table1[[#This Row],[com_undefined]:[com_undefined]]=1,0,Table1[[#This Row],[o_co_financing]:[o_co_financing]]/SUM(Table1[[#This Row],[com_ghg_inventory]:[com_support_needed_and_received]])))</f>
        <v>0</v>
      </c>
      <c r="AQ303" s="4">
        <f>IF(Table1[[#This Row],[com_undefined]]=1,Table1[[#This Row],[o_co_financing]],0)</f>
        <v>5555.5555555555557</v>
      </c>
      <c r="AR303" s="4" t="str">
        <f>IF(Table1[[#This Row],[o_gef_funding]]=SUM(Table1[[#This Row],[ghg_inventory_gef]:[undefined_gef]]),"Good", "Problem")</f>
        <v>Good</v>
      </c>
      <c r="AS303" s="4" t="str">
        <f>IF(Table1[[#This Row],[o_co_financing]]=SUM(Table1[[#This Row],[ghg_inventory_co_finance]:[undefined_co_finance]]),"Good", "Problem")</f>
        <v>Good</v>
      </c>
    </row>
    <row r="304" spans="1:45">
      <c r="A304" s="11">
        <v>32</v>
      </c>
      <c r="B304" t="s">
        <v>57</v>
      </c>
      <c r="C304" t="str">
        <f>VLOOKUP(Table1[[#This Row],[pif_id]], Table7[#All],2,FALSE)</f>
        <v>Africa</v>
      </c>
      <c r="D304" t="str">
        <f>VLOOKUP(Table1[[#This Row],[pif_id]], Table7[#All],3,FALSE)</f>
        <v>UNDP</v>
      </c>
      <c r="E304" t="str">
        <f>VLOOKUP(Table1[[#This Row],[pif_id]], Table7[#All],4,FALSE)</f>
        <v>2017</v>
      </c>
      <c r="F304" t="e">
        <f>VLOOKUP(Table1[[#This Row],[pif_id]], Table7[#All],5,FALSE)</f>
        <v>#REF!</v>
      </c>
      <c r="G304">
        <v>74</v>
      </c>
      <c r="H304" t="s">
        <v>515</v>
      </c>
      <c r="M304">
        <f>IF(SUM(Table1[[#This Row],[c_ghg_inventory]:[c_support_needed_and_received]])=0,1,"")</f>
        <v>1</v>
      </c>
      <c r="N304" s="6">
        <v>314000</v>
      </c>
      <c r="O304" s="6">
        <v>50000</v>
      </c>
      <c r="P304" s="6">
        <f>N304/SUM(Table1[[#This Row],[c_ghg_inventory]:[c_undefined]])</f>
        <v>314000</v>
      </c>
      <c r="Q304" s="6">
        <f>O304/SUM(Table1[[#This Row],[c_ghg_inventory]:[c_undefined]])</f>
        <v>50000</v>
      </c>
      <c r="R304">
        <v>301</v>
      </c>
      <c r="S304" t="s">
        <v>516</v>
      </c>
      <c r="U304">
        <v>1</v>
      </c>
      <c r="X304" s="4" t="str">
        <f>IF(SUM(Table1[[#This Row],[o_ghg_inventory ]:[o_support_needed_and_received]])=0,1,"")</f>
        <v/>
      </c>
      <c r="Y304" s="10">
        <v>104666.66666666667</v>
      </c>
      <c r="Z304" s="10">
        <v>16666.666666666668</v>
      </c>
      <c r="AA304" s="5">
        <f>Table1[[#This Row],[o_gef_funding]]/SUM(Table1[[#This Row],[o_ghg_inventory ]:[o_undefined]])</f>
        <v>104666.66666666667</v>
      </c>
      <c r="AB304" s="5">
        <f>Table1[[#This Row],[o_co_financing]]/SUM(Table1[[#This Row],[o_ghg_inventory ]:[o_undefined]])</f>
        <v>16666.666666666668</v>
      </c>
      <c r="AC304" s="4" t="str" cm="1">
        <f t="array" ref="AC304">IF(Table1[[#This Row],[o_ghg_inventory ]]="",IF(AND(Table1[[#This Row],[o_undefined]:[o_undefined]]=1,Table1[[#This Row],[c_ghg_inventory]]=1),1,""),1)</f>
        <v/>
      </c>
      <c r="AD304" s="4" cm="1">
        <f t="array" ref="AD304">IF(Table1[[#This Row],[o_mitigation ]]="",IF(AND(Table1[[#This Row],[o_undefined]:[o_undefined]]=1,Table1[[#This Row],[c_mitigation]]=1),1,""),1)</f>
        <v>1</v>
      </c>
      <c r="AE304" s="4" t="str" cm="1">
        <f t="array" ref="AE304">IF(Table1[[#This Row],[o_climate_change_impacts_and_adaptation ]]="",IF(AND(Table1[[#This Row],[o_undefined]:[o_undefined]]=1,Table1[[#This Row],[c_climate_change_impacts_and_adaptation]]=1),1,""),1)</f>
        <v/>
      </c>
      <c r="AF304" s="4" t="str" cm="1">
        <f t="array" ref="AF304">IF(Table1[[#This Row],[o_support_needed_and_received]]="",IF(AND(Table1[[#This Row],[o_undefined]:[o_undefined]]=1,Table1[[#This Row],[c_support_needed_and_received]]=1),1,""),1)</f>
        <v/>
      </c>
      <c r="AG304" s="4" t="str">
        <f>IF(SUM(Table1[[#This Row],[com_ghg_inventory]:[com_support_needed_and_received]])=0,1,"")</f>
        <v/>
      </c>
      <c r="AH304" s="4" cm="1">
        <f t="array" ref="AH304">IF(Table1[[#This Row],[com_ghg_inventory]]="",0,IF(Table1[[#This Row],[com_undefined]:[com_undefined]]=1,0,Table1[[#This Row],[o_gef_funding]:[o_gef_funding]]/SUM(Table1[[#This Row],[com_ghg_inventory]:[com_support_needed_and_received]])))</f>
        <v>0</v>
      </c>
      <c r="AI304" s="4" cm="1">
        <f t="array" ref="AI304">IF(Table1[[#This Row],[com_mitigation]]="",0,IF(Table1[[#This Row],[com_undefined]:[com_undefined]]=1,0,Table1[[#This Row],[o_gef_funding]:[o_gef_funding]]/SUM(Table1[[#This Row],[com_ghg_inventory]:[com_support_needed_and_received]])))</f>
        <v>104666.66666666667</v>
      </c>
      <c r="AJ304" s="4" cm="1">
        <f t="array" ref="AJ304">IF(Table1[[#This Row],[com_climate_change_impacts_and_adaptation]]="",0,IF(Table1[[#This Row],[com_undefined]:[com_undefined]]=1,0,Table1[[#This Row],[o_gef_funding]:[o_gef_funding]]/SUM(Table1[[#This Row],[com_ghg_inventory]:[com_support_needed_and_received]])))</f>
        <v>0</v>
      </c>
      <c r="AK304" s="4" cm="1">
        <f t="array" ref="AK304">IF(Table1[[#This Row],[com_support_needed_and_received]]="",0,IF(Table1[[#This Row],[com_undefined]:[com_undefined]]=1,0,Table1[[#This Row],[o_gef_funding]:[o_gef_funding]]/SUM(Table1[[#This Row],[com_ghg_inventory]:[com_support_needed_and_received]])))</f>
        <v>0</v>
      </c>
      <c r="AL304" s="4">
        <f>IF(Table1[[#This Row],[com_undefined]]=1,Table1[[#This Row],[o_gef_funding]],0)</f>
        <v>0</v>
      </c>
      <c r="AM304" s="4" cm="1">
        <f t="array" ref="AM304">IF(Table1[[#This Row],[com_ghg_inventory]]="",0,IF(Table1[[#This Row],[com_undefined]:[com_undefined]]=1,0,Table1[[#This Row],[o_co_financing]:[o_co_financing]]/SUM(Table1[[#This Row],[com_ghg_inventory]:[com_support_needed_and_received]])))</f>
        <v>0</v>
      </c>
      <c r="AN304" s="4" cm="1">
        <f t="array" ref="AN304">IF(Table1[[#This Row],[com_mitigation]]="",0,IF(Table1[[#This Row],[com_undefined]:[com_undefined]]=1,0,Table1[[#This Row],[o_co_financing]:[o_co_financing]]/SUM(Table1[[#This Row],[com_ghg_inventory]:[com_support_needed_and_received]])))</f>
        <v>16666.666666666668</v>
      </c>
      <c r="AO304" s="4" cm="1">
        <f t="array" ref="AO304">IF(Table1[[#This Row],[com_climate_change_impacts_and_adaptation]]="",0,IF(Table1[[#This Row],[com_undefined]:[com_undefined]]=1,0,Table1[[#This Row],[o_co_financing]:[o_co_financing]]/SUM(Table1[[#This Row],[com_ghg_inventory]:[com_support_needed_and_received]])))</f>
        <v>0</v>
      </c>
      <c r="AP304" s="4" cm="1">
        <f t="array" ref="AP304">IF(Table1[[#This Row],[com_support_needed_and_received]]="",0,IF(Table1[[#This Row],[com_undefined]:[com_undefined]]=1,0,Table1[[#This Row],[o_co_financing]:[o_co_financing]]/SUM(Table1[[#This Row],[com_ghg_inventory]:[com_support_needed_and_received]])))</f>
        <v>0</v>
      </c>
      <c r="AQ304" s="4">
        <f>IF(Table1[[#This Row],[com_undefined]]=1,Table1[[#This Row],[o_co_financing]],0)</f>
        <v>0</v>
      </c>
      <c r="AR304" s="4" t="str">
        <f>IF(Table1[[#This Row],[o_gef_funding]]=SUM(Table1[[#This Row],[ghg_inventory_gef]:[undefined_gef]]),"Good", "Problem")</f>
        <v>Good</v>
      </c>
      <c r="AS304" s="4" t="str">
        <f>IF(Table1[[#This Row],[o_co_financing]]=SUM(Table1[[#This Row],[ghg_inventory_co_finance]:[undefined_co_finance]]),"Good", "Problem")</f>
        <v>Good</v>
      </c>
    </row>
    <row r="305" spans="1:45">
      <c r="A305" s="11">
        <v>32</v>
      </c>
      <c r="B305" t="s">
        <v>57</v>
      </c>
      <c r="C305" t="str">
        <f>VLOOKUP(Table1[[#This Row],[pif_id]], Table7[#All],2,FALSE)</f>
        <v>Africa</v>
      </c>
      <c r="D305" t="str">
        <f>VLOOKUP(Table1[[#This Row],[pif_id]], Table7[#All],3,FALSE)</f>
        <v>UNDP</v>
      </c>
      <c r="E305" t="str">
        <f>VLOOKUP(Table1[[#This Row],[pif_id]], Table7[#All],4,FALSE)</f>
        <v>2017</v>
      </c>
      <c r="F305" t="e">
        <f>VLOOKUP(Table1[[#This Row],[pif_id]], Table7[#All],5,FALSE)</f>
        <v>#REF!</v>
      </c>
      <c r="G305">
        <v>74</v>
      </c>
      <c r="H305" t="s">
        <v>515</v>
      </c>
      <c r="M305">
        <f>IF(SUM(Table1[[#This Row],[c_ghg_inventory]:[c_support_needed_and_received]])=0,1,"")</f>
        <v>1</v>
      </c>
      <c r="N305" s="6">
        <v>314000</v>
      </c>
      <c r="O305" s="6">
        <v>50000</v>
      </c>
      <c r="P305" s="6">
        <f>N305/SUM(Table1[[#This Row],[c_ghg_inventory]:[c_undefined]])</f>
        <v>314000</v>
      </c>
      <c r="Q305" s="6">
        <f>O305/SUM(Table1[[#This Row],[c_ghg_inventory]:[c_undefined]])</f>
        <v>50000</v>
      </c>
      <c r="R305">
        <v>302</v>
      </c>
      <c r="S305" t="s">
        <v>517</v>
      </c>
      <c r="U305">
        <v>1</v>
      </c>
      <c r="X305" s="4" t="str">
        <f>IF(SUM(Table1[[#This Row],[o_ghg_inventory ]:[o_support_needed_and_received]])=0,1,"")</f>
        <v/>
      </c>
      <c r="Y305" s="10">
        <v>104666.66666666667</v>
      </c>
      <c r="Z305" s="10">
        <v>16666.666666666668</v>
      </c>
      <c r="AA305" s="5">
        <f>Table1[[#This Row],[o_gef_funding]]/SUM(Table1[[#This Row],[o_ghg_inventory ]:[o_undefined]])</f>
        <v>104666.66666666667</v>
      </c>
      <c r="AB305" s="5">
        <f>Table1[[#This Row],[o_co_financing]]/SUM(Table1[[#This Row],[o_ghg_inventory ]:[o_undefined]])</f>
        <v>16666.666666666668</v>
      </c>
      <c r="AC305" s="4" t="str" cm="1">
        <f t="array" ref="AC305">IF(Table1[[#This Row],[o_ghg_inventory ]]="",IF(AND(Table1[[#This Row],[o_undefined]:[o_undefined]]=1,Table1[[#This Row],[c_ghg_inventory]]=1),1,""),1)</f>
        <v/>
      </c>
      <c r="AD305" s="4" cm="1">
        <f t="array" ref="AD305">IF(Table1[[#This Row],[o_mitigation ]]="",IF(AND(Table1[[#This Row],[o_undefined]:[o_undefined]]=1,Table1[[#This Row],[c_mitigation]]=1),1,""),1)</f>
        <v>1</v>
      </c>
      <c r="AE305" s="4" t="str" cm="1">
        <f t="array" ref="AE305">IF(Table1[[#This Row],[o_climate_change_impacts_and_adaptation ]]="",IF(AND(Table1[[#This Row],[o_undefined]:[o_undefined]]=1,Table1[[#This Row],[c_climate_change_impacts_and_adaptation]]=1),1,""),1)</f>
        <v/>
      </c>
      <c r="AF305" s="4" t="str" cm="1">
        <f t="array" ref="AF305">IF(Table1[[#This Row],[o_support_needed_and_received]]="",IF(AND(Table1[[#This Row],[o_undefined]:[o_undefined]]=1,Table1[[#This Row],[c_support_needed_and_received]]=1),1,""),1)</f>
        <v/>
      </c>
      <c r="AG305" s="4" t="str">
        <f>IF(SUM(Table1[[#This Row],[com_ghg_inventory]:[com_support_needed_and_received]])=0,1,"")</f>
        <v/>
      </c>
      <c r="AH305" s="4" cm="1">
        <f t="array" ref="AH305">IF(Table1[[#This Row],[com_ghg_inventory]]="",0,IF(Table1[[#This Row],[com_undefined]:[com_undefined]]=1,0,Table1[[#This Row],[o_gef_funding]:[o_gef_funding]]/SUM(Table1[[#This Row],[com_ghg_inventory]:[com_support_needed_and_received]])))</f>
        <v>0</v>
      </c>
      <c r="AI305" s="4" cm="1">
        <f t="array" ref="AI305">IF(Table1[[#This Row],[com_mitigation]]="",0,IF(Table1[[#This Row],[com_undefined]:[com_undefined]]=1,0,Table1[[#This Row],[o_gef_funding]:[o_gef_funding]]/SUM(Table1[[#This Row],[com_ghg_inventory]:[com_support_needed_and_received]])))</f>
        <v>104666.66666666667</v>
      </c>
      <c r="AJ305" s="4" cm="1">
        <f t="array" ref="AJ305">IF(Table1[[#This Row],[com_climate_change_impacts_and_adaptation]]="",0,IF(Table1[[#This Row],[com_undefined]:[com_undefined]]=1,0,Table1[[#This Row],[o_gef_funding]:[o_gef_funding]]/SUM(Table1[[#This Row],[com_ghg_inventory]:[com_support_needed_and_received]])))</f>
        <v>0</v>
      </c>
      <c r="AK305" s="4" cm="1">
        <f t="array" ref="AK305">IF(Table1[[#This Row],[com_support_needed_and_received]]="",0,IF(Table1[[#This Row],[com_undefined]:[com_undefined]]=1,0,Table1[[#This Row],[o_gef_funding]:[o_gef_funding]]/SUM(Table1[[#This Row],[com_ghg_inventory]:[com_support_needed_and_received]])))</f>
        <v>0</v>
      </c>
      <c r="AL305" s="4">
        <f>IF(Table1[[#This Row],[com_undefined]]=1,Table1[[#This Row],[o_gef_funding]],0)</f>
        <v>0</v>
      </c>
      <c r="AM305" s="4" cm="1">
        <f t="array" ref="AM305">IF(Table1[[#This Row],[com_ghg_inventory]]="",0,IF(Table1[[#This Row],[com_undefined]:[com_undefined]]=1,0,Table1[[#This Row],[o_co_financing]:[o_co_financing]]/SUM(Table1[[#This Row],[com_ghg_inventory]:[com_support_needed_and_received]])))</f>
        <v>0</v>
      </c>
      <c r="AN305" s="4" cm="1">
        <f t="array" ref="AN305">IF(Table1[[#This Row],[com_mitigation]]="",0,IF(Table1[[#This Row],[com_undefined]:[com_undefined]]=1,0,Table1[[#This Row],[o_co_financing]:[o_co_financing]]/SUM(Table1[[#This Row],[com_ghg_inventory]:[com_support_needed_and_received]])))</f>
        <v>16666.666666666668</v>
      </c>
      <c r="AO305" s="4" cm="1">
        <f t="array" ref="AO305">IF(Table1[[#This Row],[com_climate_change_impacts_and_adaptation]]="",0,IF(Table1[[#This Row],[com_undefined]:[com_undefined]]=1,0,Table1[[#This Row],[o_co_financing]:[o_co_financing]]/SUM(Table1[[#This Row],[com_ghg_inventory]:[com_support_needed_and_received]])))</f>
        <v>0</v>
      </c>
      <c r="AP305" s="4" cm="1">
        <f t="array" ref="AP305">IF(Table1[[#This Row],[com_support_needed_and_received]]="",0,IF(Table1[[#This Row],[com_undefined]:[com_undefined]]=1,0,Table1[[#This Row],[o_co_financing]:[o_co_financing]]/SUM(Table1[[#This Row],[com_ghg_inventory]:[com_support_needed_and_received]])))</f>
        <v>0</v>
      </c>
      <c r="AQ305" s="4">
        <f>IF(Table1[[#This Row],[com_undefined]]=1,Table1[[#This Row],[o_co_financing]],0)</f>
        <v>0</v>
      </c>
      <c r="AR305" s="4" t="str">
        <f>IF(Table1[[#This Row],[o_gef_funding]]=SUM(Table1[[#This Row],[ghg_inventory_gef]:[undefined_gef]]),"Good", "Problem")</f>
        <v>Good</v>
      </c>
      <c r="AS305" s="4" t="str">
        <f>IF(Table1[[#This Row],[o_co_financing]]=SUM(Table1[[#This Row],[ghg_inventory_co_finance]:[undefined_co_finance]]),"Good", "Problem")</f>
        <v>Good</v>
      </c>
    </row>
    <row r="306" spans="1:45">
      <c r="A306" s="11">
        <v>32</v>
      </c>
      <c r="B306" t="s">
        <v>57</v>
      </c>
      <c r="C306" t="str">
        <f>VLOOKUP(Table1[[#This Row],[pif_id]], Table7[#All],2,FALSE)</f>
        <v>Africa</v>
      </c>
      <c r="D306" t="str">
        <f>VLOOKUP(Table1[[#This Row],[pif_id]], Table7[#All],3,FALSE)</f>
        <v>UNDP</v>
      </c>
      <c r="E306" t="str">
        <f>VLOOKUP(Table1[[#This Row],[pif_id]], Table7[#All],4,FALSE)</f>
        <v>2017</v>
      </c>
      <c r="F306" t="e">
        <f>VLOOKUP(Table1[[#This Row],[pif_id]], Table7[#All],5,FALSE)</f>
        <v>#REF!</v>
      </c>
      <c r="G306">
        <v>74</v>
      </c>
      <c r="H306" t="s">
        <v>515</v>
      </c>
      <c r="M306">
        <f>IF(SUM(Table1[[#This Row],[c_ghg_inventory]:[c_support_needed_and_received]])=0,1,"")</f>
        <v>1</v>
      </c>
      <c r="N306" s="6">
        <v>314000</v>
      </c>
      <c r="O306" s="6">
        <v>50000</v>
      </c>
      <c r="P306" s="6">
        <f>N306/SUM(Table1[[#This Row],[c_ghg_inventory]:[c_undefined]])</f>
        <v>314000</v>
      </c>
      <c r="Q306" s="6">
        <f>O306/SUM(Table1[[#This Row],[c_ghg_inventory]:[c_undefined]])</f>
        <v>50000</v>
      </c>
      <c r="R306">
        <v>303</v>
      </c>
      <c r="S306" t="s">
        <v>518</v>
      </c>
      <c r="X306" s="4">
        <f>IF(SUM(Table1[[#This Row],[o_ghg_inventory ]:[o_support_needed_and_received]])=0,1,"")</f>
        <v>1</v>
      </c>
      <c r="Y306" s="10">
        <v>104666.66666666667</v>
      </c>
      <c r="Z306" s="10">
        <v>16666.666666666668</v>
      </c>
      <c r="AA306" s="5">
        <f>Table1[[#This Row],[o_gef_funding]]/SUM(Table1[[#This Row],[o_ghg_inventory ]:[o_undefined]])</f>
        <v>104666.66666666667</v>
      </c>
      <c r="AB306" s="5">
        <f>Table1[[#This Row],[o_co_financing]]/SUM(Table1[[#This Row],[o_ghg_inventory ]:[o_undefined]])</f>
        <v>16666.666666666668</v>
      </c>
      <c r="AC306" s="4" t="str" cm="1">
        <f t="array" ref="AC306">IF(Table1[[#This Row],[o_ghg_inventory ]]="",IF(AND(Table1[[#This Row],[o_undefined]:[o_undefined]]=1,Table1[[#This Row],[c_ghg_inventory]]=1),1,""),1)</f>
        <v/>
      </c>
      <c r="AD306" s="4" t="str" cm="1">
        <f t="array" ref="AD306">IF(Table1[[#This Row],[o_mitigation ]]="",IF(AND(Table1[[#This Row],[o_undefined]:[o_undefined]]=1,Table1[[#This Row],[c_mitigation]]=1),1,""),1)</f>
        <v/>
      </c>
      <c r="AE306" s="4" t="str" cm="1">
        <f t="array" ref="AE306">IF(Table1[[#This Row],[o_climate_change_impacts_and_adaptation ]]="",IF(AND(Table1[[#This Row],[o_undefined]:[o_undefined]]=1,Table1[[#This Row],[c_climate_change_impacts_and_adaptation]]=1),1,""),1)</f>
        <v/>
      </c>
      <c r="AF306" s="4" t="str" cm="1">
        <f t="array" ref="AF306">IF(Table1[[#This Row],[o_support_needed_and_received]]="",IF(AND(Table1[[#This Row],[o_undefined]:[o_undefined]]=1,Table1[[#This Row],[c_support_needed_and_received]]=1),1,""),1)</f>
        <v/>
      </c>
      <c r="AG306" s="4">
        <f>IF(SUM(Table1[[#This Row],[com_ghg_inventory]:[com_support_needed_and_received]])=0,1,"")</f>
        <v>1</v>
      </c>
      <c r="AH306" s="4" cm="1">
        <f t="array" ref="AH306">IF(Table1[[#This Row],[com_ghg_inventory]]="",0,IF(Table1[[#This Row],[com_undefined]:[com_undefined]]=1,0,Table1[[#This Row],[o_gef_funding]:[o_gef_funding]]/SUM(Table1[[#This Row],[com_ghg_inventory]:[com_support_needed_and_received]])))</f>
        <v>0</v>
      </c>
      <c r="AI306" s="4" cm="1">
        <f t="array" ref="AI306">IF(Table1[[#This Row],[com_mitigation]]="",0,IF(Table1[[#This Row],[com_undefined]:[com_undefined]]=1,0,Table1[[#This Row],[o_gef_funding]:[o_gef_funding]]/SUM(Table1[[#This Row],[com_ghg_inventory]:[com_support_needed_and_received]])))</f>
        <v>0</v>
      </c>
      <c r="AJ306" s="4" cm="1">
        <f t="array" ref="AJ306">IF(Table1[[#This Row],[com_climate_change_impacts_and_adaptation]]="",0,IF(Table1[[#This Row],[com_undefined]:[com_undefined]]=1,0,Table1[[#This Row],[o_gef_funding]:[o_gef_funding]]/SUM(Table1[[#This Row],[com_ghg_inventory]:[com_support_needed_and_received]])))</f>
        <v>0</v>
      </c>
      <c r="AK306" s="4" cm="1">
        <f t="array" ref="AK306">IF(Table1[[#This Row],[com_support_needed_and_received]]="",0,IF(Table1[[#This Row],[com_undefined]:[com_undefined]]=1,0,Table1[[#This Row],[o_gef_funding]:[o_gef_funding]]/SUM(Table1[[#This Row],[com_ghg_inventory]:[com_support_needed_and_received]])))</f>
        <v>0</v>
      </c>
      <c r="AL306" s="4">
        <f>IF(Table1[[#This Row],[com_undefined]]=1,Table1[[#This Row],[o_gef_funding]],0)</f>
        <v>104666.66666666667</v>
      </c>
      <c r="AM306" s="4" cm="1">
        <f t="array" ref="AM306">IF(Table1[[#This Row],[com_ghg_inventory]]="",0,IF(Table1[[#This Row],[com_undefined]:[com_undefined]]=1,0,Table1[[#This Row],[o_co_financing]:[o_co_financing]]/SUM(Table1[[#This Row],[com_ghg_inventory]:[com_support_needed_and_received]])))</f>
        <v>0</v>
      </c>
      <c r="AN306" s="4" cm="1">
        <f t="array" ref="AN306">IF(Table1[[#This Row],[com_mitigation]]="",0,IF(Table1[[#This Row],[com_undefined]:[com_undefined]]=1,0,Table1[[#This Row],[o_co_financing]:[o_co_financing]]/SUM(Table1[[#This Row],[com_ghg_inventory]:[com_support_needed_and_received]])))</f>
        <v>0</v>
      </c>
      <c r="AO306" s="4" cm="1">
        <f t="array" ref="AO306">IF(Table1[[#This Row],[com_climate_change_impacts_and_adaptation]]="",0,IF(Table1[[#This Row],[com_undefined]:[com_undefined]]=1,0,Table1[[#This Row],[o_co_financing]:[o_co_financing]]/SUM(Table1[[#This Row],[com_ghg_inventory]:[com_support_needed_and_received]])))</f>
        <v>0</v>
      </c>
      <c r="AP306" s="4" cm="1">
        <f t="array" ref="AP306">IF(Table1[[#This Row],[com_support_needed_and_received]]="",0,IF(Table1[[#This Row],[com_undefined]:[com_undefined]]=1,0,Table1[[#This Row],[o_co_financing]:[o_co_financing]]/SUM(Table1[[#This Row],[com_ghg_inventory]:[com_support_needed_and_received]])))</f>
        <v>0</v>
      </c>
      <c r="AQ306" s="4">
        <f>IF(Table1[[#This Row],[com_undefined]]=1,Table1[[#This Row],[o_co_financing]],0)</f>
        <v>16666.666666666668</v>
      </c>
      <c r="AR306" s="4" t="str">
        <f>IF(Table1[[#This Row],[o_gef_funding]]=SUM(Table1[[#This Row],[ghg_inventory_gef]:[undefined_gef]]),"Good", "Problem")</f>
        <v>Good</v>
      </c>
      <c r="AS306" s="4" t="str">
        <f>IF(Table1[[#This Row],[o_co_financing]]=SUM(Table1[[#This Row],[ghg_inventory_co_finance]:[undefined_co_finance]]),"Good", "Problem")</f>
        <v>Good</v>
      </c>
    </row>
    <row r="307" spans="1:45">
      <c r="A307" s="11">
        <v>33</v>
      </c>
      <c r="B307" t="s">
        <v>58</v>
      </c>
      <c r="C307" t="str">
        <f>VLOOKUP(Table1[[#This Row],[pif_id]], Table7[#All],2,FALSE)</f>
        <v>Africa</v>
      </c>
      <c r="D307" t="str">
        <f>VLOOKUP(Table1[[#This Row],[pif_id]], Table7[#All],3,FALSE)</f>
        <v>CI</v>
      </c>
      <c r="E307" t="str">
        <f>VLOOKUP(Table1[[#This Row],[pif_id]], Table7[#All],4,FALSE)</f>
        <v>2018</v>
      </c>
      <c r="F307" t="e">
        <f>VLOOKUP(Table1[[#This Row],[pif_id]], Table7[#All],5,FALSE)</f>
        <v>#REF!</v>
      </c>
      <c r="G307">
        <v>75</v>
      </c>
      <c r="H307" t="s">
        <v>519</v>
      </c>
      <c r="I307">
        <v>1</v>
      </c>
      <c r="M307" t="str">
        <f>IF(SUM(Table1[[#This Row],[c_ghg_inventory]:[c_support_needed_and_received]])=0,1,"")</f>
        <v/>
      </c>
      <c r="N307" s="6">
        <v>302503</v>
      </c>
      <c r="O307" s="6">
        <v>20000</v>
      </c>
      <c r="P307" s="6">
        <f>N307/SUM(Table1[[#This Row],[c_ghg_inventory]:[c_undefined]])</f>
        <v>302503</v>
      </c>
      <c r="Q307" s="6">
        <f>O307/SUM(Table1[[#This Row],[c_ghg_inventory]:[c_undefined]])</f>
        <v>20000</v>
      </c>
      <c r="R307">
        <v>304</v>
      </c>
      <c r="S307" t="s">
        <v>520</v>
      </c>
      <c r="T307">
        <v>1</v>
      </c>
      <c r="X307" s="4" t="str">
        <f>IF(SUM(Table1[[#This Row],[o_ghg_inventory ]:[o_support_needed_and_received]])=0,1,"")</f>
        <v/>
      </c>
      <c r="Y307" s="10">
        <v>50417.166666666664</v>
      </c>
      <c r="Z307" s="10">
        <v>3333.3333333333335</v>
      </c>
      <c r="AA307" s="5">
        <f>Table1[[#This Row],[o_gef_funding]]/SUM(Table1[[#This Row],[o_ghg_inventory ]:[o_undefined]])</f>
        <v>50417.166666666664</v>
      </c>
      <c r="AB307" s="5">
        <f>Table1[[#This Row],[o_co_financing]]/SUM(Table1[[#This Row],[o_ghg_inventory ]:[o_undefined]])</f>
        <v>3333.3333333333335</v>
      </c>
      <c r="AC307" s="4" cm="1">
        <f t="array" ref="AC307">IF(Table1[[#This Row],[o_ghg_inventory ]]="",IF(AND(Table1[[#This Row],[o_undefined]:[o_undefined]]=1,Table1[[#This Row],[c_ghg_inventory]]=1),1,""),1)</f>
        <v>1</v>
      </c>
      <c r="AD307" s="4" t="str" cm="1">
        <f t="array" ref="AD307">IF(Table1[[#This Row],[o_mitigation ]]="",IF(AND(Table1[[#This Row],[o_undefined]:[o_undefined]]=1,Table1[[#This Row],[c_mitigation]]=1),1,""),1)</f>
        <v/>
      </c>
      <c r="AE307" s="4" t="str" cm="1">
        <f t="array" ref="AE307">IF(Table1[[#This Row],[o_climate_change_impacts_and_adaptation ]]="",IF(AND(Table1[[#This Row],[o_undefined]:[o_undefined]]=1,Table1[[#This Row],[c_climate_change_impacts_and_adaptation]]=1),1,""),1)</f>
        <v/>
      </c>
      <c r="AF307" s="4" t="str" cm="1">
        <f t="array" ref="AF307">IF(Table1[[#This Row],[o_support_needed_and_received]]="",IF(AND(Table1[[#This Row],[o_undefined]:[o_undefined]]=1,Table1[[#This Row],[c_support_needed_and_received]]=1),1,""),1)</f>
        <v/>
      </c>
      <c r="AG307" s="4" t="str">
        <f>IF(SUM(Table1[[#This Row],[com_ghg_inventory]:[com_support_needed_and_received]])=0,1,"")</f>
        <v/>
      </c>
      <c r="AH307" s="4" cm="1">
        <f t="array" ref="AH307">IF(Table1[[#This Row],[com_ghg_inventory]]="",0,IF(Table1[[#This Row],[com_undefined]:[com_undefined]]=1,0,Table1[[#This Row],[o_gef_funding]:[o_gef_funding]]/SUM(Table1[[#This Row],[com_ghg_inventory]:[com_support_needed_and_received]])))</f>
        <v>50417.166666666664</v>
      </c>
      <c r="AI307" s="4" cm="1">
        <f t="array" ref="AI307">IF(Table1[[#This Row],[com_mitigation]]="",0,IF(Table1[[#This Row],[com_undefined]:[com_undefined]]=1,0,Table1[[#This Row],[o_gef_funding]:[o_gef_funding]]/SUM(Table1[[#This Row],[com_ghg_inventory]:[com_support_needed_and_received]])))</f>
        <v>0</v>
      </c>
      <c r="AJ307" s="4" cm="1">
        <f t="array" ref="AJ307">IF(Table1[[#This Row],[com_climate_change_impacts_and_adaptation]]="",0,IF(Table1[[#This Row],[com_undefined]:[com_undefined]]=1,0,Table1[[#This Row],[o_gef_funding]:[o_gef_funding]]/SUM(Table1[[#This Row],[com_ghg_inventory]:[com_support_needed_and_received]])))</f>
        <v>0</v>
      </c>
      <c r="AK307" s="4" cm="1">
        <f t="array" ref="AK307">IF(Table1[[#This Row],[com_support_needed_and_received]]="",0,IF(Table1[[#This Row],[com_undefined]:[com_undefined]]=1,0,Table1[[#This Row],[o_gef_funding]:[o_gef_funding]]/SUM(Table1[[#This Row],[com_ghg_inventory]:[com_support_needed_and_received]])))</f>
        <v>0</v>
      </c>
      <c r="AL307" s="4">
        <f>IF(Table1[[#This Row],[com_undefined]]=1,Table1[[#This Row],[o_gef_funding]],0)</f>
        <v>0</v>
      </c>
      <c r="AM307" s="4" cm="1">
        <f t="array" ref="AM307">IF(Table1[[#This Row],[com_ghg_inventory]]="",0,IF(Table1[[#This Row],[com_undefined]:[com_undefined]]=1,0,Table1[[#This Row],[o_co_financing]:[o_co_financing]]/SUM(Table1[[#This Row],[com_ghg_inventory]:[com_support_needed_and_received]])))</f>
        <v>3333.3333333333335</v>
      </c>
      <c r="AN307" s="4" cm="1">
        <f t="array" ref="AN307">IF(Table1[[#This Row],[com_mitigation]]="",0,IF(Table1[[#This Row],[com_undefined]:[com_undefined]]=1,0,Table1[[#This Row],[o_co_financing]:[o_co_financing]]/SUM(Table1[[#This Row],[com_ghg_inventory]:[com_support_needed_and_received]])))</f>
        <v>0</v>
      </c>
      <c r="AO307" s="4" cm="1">
        <f t="array" ref="AO307">IF(Table1[[#This Row],[com_climate_change_impacts_and_adaptation]]="",0,IF(Table1[[#This Row],[com_undefined]:[com_undefined]]=1,0,Table1[[#This Row],[o_co_financing]:[o_co_financing]]/SUM(Table1[[#This Row],[com_ghg_inventory]:[com_support_needed_and_received]])))</f>
        <v>0</v>
      </c>
      <c r="AP307" s="4" cm="1">
        <f t="array" ref="AP307">IF(Table1[[#This Row],[com_support_needed_and_received]]="",0,IF(Table1[[#This Row],[com_undefined]:[com_undefined]]=1,0,Table1[[#This Row],[o_co_financing]:[o_co_financing]]/SUM(Table1[[#This Row],[com_ghg_inventory]:[com_support_needed_and_received]])))</f>
        <v>0</v>
      </c>
      <c r="AQ307" s="4">
        <f>IF(Table1[[#This Row],[com_undefined]]=1,Table1[[#This Row],[o_co_financing]],0)</f>
        <v>0</v>
      </c>
      <c r="AR307" s="4" t="str">
        <f>IF(Table1[[#This Row],[o_gef_funding]]=SUM(Table1[[#This Row],[ghg_inventory_gef]:[undefined_gef]]),"Good", "Problem")</f>
        <v>Good</v>
      </c>
      <c r="AS307" s="4" t="str">
        <f>IF(Table1[[#This Row],[o_co_financing]]=SUM(Table1[[#This Row],[ghg_inventory_co_finance]:[undefined_co_finance]]),"Good", "Problem")</f>
        <v>Good</v>
      </c>
    </row>
    <row r="308" spans="1:45">
      <c r="A308" s="11">
        <v>33</v>
      </c>
      <c r="B308" t="s">
        <v>58</v>
      </c>
      <c r="C308" t="str">
        <f>VLOOKUP(Table1[[#This Row],[pif_id]], Table7[#All],2,FALSE)</f>
        <v>Africa</v>
      </c>
      <c r="D308" t="str">
        <f>VLOOKUP(Table1[[#This Row],[pif_id]], Table7[#All],3,FALSE)</f>
        <v>CI</v>
      </c>
      <c r="E308" t="str">
        <f>VLOOKUP(Table1[[#This Row],[pif_id]], Table7[#All],4,FALSE)</f>
        <v>2018</v>
      </c>
      <c r="F308" t="e">
        <f>VLOOKUP(Table1[[#This Row],[pif_id]], Table7[#All],5,FALSE)</f>
        <v>#REF!</v>
      </c>
      <c r="G308">
        <v>75</v>
      </c>
      <c r="H308" t="s">
        <v>519</v>
      </c>
      <c r="I308">
        <v>1</v>
      </c>
      <c r="M308" t="str">
        <f>IF(SUM(Table1[[#This Row],[c_ghg_inventory]:[c_support_needed_and_received]])=0,1,"")</f>
        <v/>
      </c>
      <c r="N308" s="6">
        <v>302503</v>
      </c>
      <c r="O308" s="6">
        <v>20000</v>
      </c>
      <c r="P308" s="6">
        <f>N308/SUM(Table1[[#This Row],[c_ghg_inventory]:[c_undefined]])</f>
        <v>302503</v>
      </c>
      <c r="Q308" s="6">
        <f>O308/SUM(Table1[[#This Row],[c_ghg_inventory]:[c_undefined]])</f>
        <v>20000</v>
      </c>
      <c r="R308">
        <v>305</v>
      </c>
      <c r="S308" t="s">
        <v>521</v>
      </c>
      <c r="X308" s="4">
        <f>IF(SUM(Table1[[#This Row],[o_ghg_inventory ]:[o_support_needed_and_received]])=0,1,"")</f>
        <v>1</v>
      </c>
      <c r="Y308" s="10">
        <v>50417.166666666664</v>
      </c>
      <c r="Z308" s="10">
        <v>3333.3333333333335</v>
      </c>
      <c r="AA308" s="5">
        <f>Table1[[#This Row],[o_gef_funding]]/SUM(Table1[[#This Row],[o_ghg_inventory ]:[o_undefined]])</f>
        <v>50417.166666666664</v>
      </c>
      <c r="AB308" s="5">
        <f>Table1[[#This Row],[o_co_financing]]/SUM(Table1[[#This Row],[o_ghg_inventory ]:[o_undefined]])</f>
        <v>3333.3333333333335</v>
      </c>
      <c r="AC308" s="4" cm="1">
        <f t="array" ref="AC308">IF(Table1[[#This Row],[o_ghg_inventory ]]="",IF(AND(Table1[[#This Row],[o_undefined]:[o_undefined]]=1,Table1[[#This Row],[c_ghg_inventory]]=1),1,""),1)</f>
        <v>1</v>
      </c>
      <c r="AD308" s="4" t="str" cm="1">
        <f t="array" ref="AD308">IF(Table1[[#This Row],[o_mitigation ]]="",IF(AND(Table1[[#This Row],[o_undefined]:[o_undefined]]=1,Table1[[#This Row],[c_mitigation]]=1),1,""),1)</f>
        <v/>
      </c>
      <c r="AE308" s="4" t="str" cm="1">
        <f t="array" ref="AE308">IF(Table1[[#This Row],[o_climate_change_impacts_and_adaptation ]]="",IF(AND(Table1[[#This Row],[o_undefined]:[o_undefined]]=1,Table1[[#This Row],[c_climate_change_impacts_and_adaptation]]=1),1,""),1)</f>
        <v/>
      </c>
      <c r="AF308" s="4" t="str" cm="1">
        <f t="array" ref="AF308">IF(Table1[[#This Row],[o_support_needed_and_received]]="",IF(AND(Table1[[#This Row],[o_undefined]:[o_undefined]]=1,Table1[[#This Row],[c_support_needed_and_received]]=1),1,""),1)</f>
        <v/>
      </c>
      <c r="AG308" s="4" t="str">
        <f>IF(SUM(Table1[[#This Row],[com_ghg_inventory]:[com_support_needed_and_received]])=0,1,"")</f>
        <v/>
      </c>
      <c r="AH308" s="4" cm="1">
        <f t="array" ref="AH308">IF(Table1[[#This Row],[com_ghg_inventory]]="",0,IF(Table1[[#This Row],[com_undefined]:[com_undefined]]=1,0,Table1[[#This Row],[o_gef_funding]:[o_gef_funding]]/SUM(Table1[[#This Row],[com_ghg_inventory]:[com_support_needed_and_received]])))</f>
        <v>50417.166666666664</v>
      </c>
      <c r="AI308" s="4" cm="1">
        <f t="array" ref="AI308">IF(Table1[[#This Row],[com_mitigation]]="",0,IF(Table1[[#This Row],[com_undefined]:[com_undefined]]=1,0,Table1[[#This Row],[o_gef_funding]:[o_gef_funding]]/SUM(Table1[[#This Row],[com_ghg_inventory]:[com_support_needed_and_received]])))</f>
        <v>0</v>
      </c>
      <c r="AJ308" s="4" cm="1">
        <f t="array" ref="AJ308">IF(Table1[[#This Row],[com_climate_change_impacts_and_adaptation]]="",0,IF(Table1[[#This Row],[com_undefined]:[com_undefined]]=1,0,Table1[[#This Row],[o_gef_funding]:[o_gef_funding]]/SUM(Table1[[#This Row],[com_ghg_inventory]:[com_support_needed_and_received]])))</f>
        <v>0</v>
      </c>
      <c r="AK308" s="4" cm="1">
        <f t="array" ref="AK308">IF(Table1[[#This Row],[com_support_needed_and_received]]="",0,IF(Table1[[#This Row],[com_undefined]:[com_undefined]]=1,0,Table1[[#This Row],[o_gef_funding]:[o_gef_funding]]/SUM(Table1[[#This Row],[com_ghg_inventory]:[com_support_needed_and_received]])))</f>
        <v>0</v>
      </c>
      <c r="AL308" s="4">
        <f>IF(Table1[[#This Row],[com_undefined]]=1,Table1[[#This Row],[o_gef_funding]],0)</f>
        <v>0</v>
      </c>
      <c r="AM308" s="4" cm="1">
        <f t="array" ref="AM308">IF(Table1[[#This Row],[com_ghg_inventory]]="",0,IF(Table1[[#This Row],[com_undefined]:[com_undefined]]=1,0,Table1[[#This Row],[o_co_financing]:[o_co_financing]]/SUM(Table1[[#This Row],[com_ghg_inventory]:[com_support_needed_and_received]])))</f>
        <v>3333.3333333333335</v>
      </c>
      <c r="AN308" s="4" cm="1">
        <f t="array" ref="AN308">IF(Table1[[#This Row],[com_mitigation]]="",0,IF(Table1[[#This Row],[com_undefined]:[com_undefined]]=1,0,Table1[[#This Row],[o_co_financing]:[o_co_financing]]/SUM(Table1[[#This Row],[com_ghg_inventory]:[com_support_needed_and_received]])))</f>
        <v>0</v>
      </c>
      <c r="AO308" s="4" cm="1">
        <f t="array" ref="AO308">IF(Table1[[#This Row],[com_climate_change_impacts_and_adaptation]]="",0,IF(Table1[[#This Row],[com_undefined]:[com_undefined]]=1,0,Table1[[#This Row],[o_co_financing]:[o_co_financing]]/SUM(Table1[[#This Row],[com_ghg_inventory]:[com_support_needed_and_received]])))</f>
        <v>0</v>
      </c>
      <c r="AP308" s="4" cm="1">
        <f t="array" ref="AP308">IF(Table1[[#This Row],[com_support_needed_and_received]]="",0,IF(Table1[[#This Row],[com_undefined]:[com_undefined]]=1,0,Table1[[#This Row],[o_co_financing]:[o_co_financing]]/SUM(Table1[[#This Row],[com_ghg_inventory]:[com_support_needed_and_received]])))</f>
        <v>0</v>
      </c>
      <c r="AQ308" s="4">
        <f>IF(Table1[[#This Row],[com_undefined]]=1,Table1[[#This Row],[o_co_financing]],0)</f>
        <v>0</v>
      </c>
      <c r="AR308" s="4" t="str">
        <f>IF(Table1[[#This Row],[o_gef_funding]]=SUM(Table1[[#This Row],[ghg_inventory_gef]:[undefined_gef]]),"Good", "Problem")</f>
        <v>Good</v>
      </c>
      <c r="AS308" s="4" t="str">
        <f>IF(Table1[[#This Row],[o_co_financing]]=SUM(Table1[[#This Row],[ghg_inventory_co_finance]:[undefined_co_finance]]),"Good", "Problem")</f>
        <v>Good</v>
      </c>
    </row>
    <row r="309" spans="1:45">
      <c r="A309" s="11">
        <v>33</v>
      </c>
      <c r="B309" t="s">
        <v>58</v>
      </c>
      <c r="C309" t="str">
        <f>VLOOKUP(Table1[[#This Row],[pif_id]], Table7[#All],2,FALSE)</f>
        <v>Africa</v>
      </c>
      <c r="D309" t="str">
        <f>VLOOKUP(Table1[[#This Row],[pif_id]], Table7[#All],3,FALSE)</f>
        <v>CI</v>
      </c>
      <c r="E309" t="str">
        <f>VLOOKUP(Table1[[#This Row],[pif_id]], Table7[#All],4,FALSE)</f>
        <v>2018</v>
      </c>
      <c r="F309" t="e">
        <f>VLOOKUP(Table1[[#This Row],[pif_id]], Table7[#All],5,FALSE)</f>
        <v>#REF!</v>
      </c>
      <c r="G309">
        <v>75</v>
      </c>
      <c r="H309" t="s">
        <v>519</v>
      </c>
      <c r="I309">
        <v>1</v>
      </c>
      <c r="M309" t="str">
        <f>IF(SUM(Table1[[#This Row],[c_ghg_inventory]:[c_support_needed_and_received]])=0,1,"")</f>
        <v/>
      </c>
      <c r="N309" s="6">
        <v>302503</v>
      </c>
      <c r="O309" s="6">
        <v>20000</v>
      </c>
      <c r="P309" s="6">
        <f>N309/SUM(Table1[[#This Row],[c_ghg_inventory]:[c_undefined]])</f>
        <v>302503</v>
      </c>
      <c r="Q309" s="6">
        <f>O309/SUM(Table1[[#This Row],[c_ghg_inventory]:[c_undefined]])</f>
        <v>20000</v>
      </c>
      <c r="R309">
        <v>306</v>
      </c>
      <c r="S309" t="s">
        <v>522</v>
      </c>
      <c r="X309" s="4">
        <f>IF(SUM(Table1[[#This Row],[o_ghg_inventory ]:[o_support_needed_and_received]])=0,1,"")</f>
        <v>1</v>
      </c>
      <c r="Y309" s="10">
        <v>50417.166666666664</v>
      </c>
      <c r="Z309" s="10">
        <v>3333.3333333333335</v>
      </c>
      <c r="AA309" s="5">
        <f>Table1[[#This Row],[o_gef_funding]]/SUM(Table1[[#This Row],[o_ghg_inventory ]:[o_undefined]])</f>
        <v>50417.166666666664</v>
      </c>
      <c r="AB309" s="5">
        <f>Table1[[#This Row],[o_co_financing]]/SUM(Table1[[#This Row],[o_ghg_inventory ]:[o_undefined]])</f>
        <v>3333.3333333333335</v>
      </c>
      <c r="AC309" s="4" cm="1">
        <f t="array" ref="AC309">IF(Table1[[#This Row],[o_ghg_inventory ]]="",IF(AND(Table1[[#This Row],[o_undefined]:[o_undefined]]=1,Table1[[#This Row],[c_ghg_inventory]]=1),1,""),1)</f>
        <v>1</v>
      </c>
      <c r="AD309" s="4" t="str" cm="1">
        <f t="array" ref="AD309">IF(Table1[[#This Row],[o_mitigation ]]="",IF(AND(Table1[[#This Row],[o_undefined]:[o_undefined]]=1,Table1[[#This Row],[c_mitigation]]=1),1,""),1)</f>
        <v/>
      </c>
      <c r="AE309" s="4" t="str" cm="1">
        <f t="array" ref="AE309">IF(Table1[[#This Row],[o_climate_change_impacts_and_adaptation ]]="",IF(AND(Table1[[#This Row],[o_undefined]:[o_undefined]]=1,Table1[[#This Row],[c_climate_change_impacts_and_adaptation]]=1),1,""),1)</f>
        <v/>
      </c>
      <c r="AF309" s="4" t="str" cm="1">
        <f t="array" ref="AF309">IF(Table1[[#This Row],[o_support_needed_and_received]]="",IF(AND(Table1[[#This Row],[o_undefined]:[o_undefined]]=1,Table1[[#This Row],[c_support_needed_and_received]]=1),1,""),1)</f>
        <v/>
      </c>
      <c r="AG309" s="4" t="str">
        <f>IF(SUM(Table1[[#This Row],[com_ghg_inventory]:[com_support_needed_and_received]])=0,1,"")</f>
        <v/>
      </c>
      <c r="AH309" s="4" cm="1">
        <f t="array" ref="AH309">IF(Table1[[#This Row],[com_ghg_inventory]]="",0,IF(Table1[[#This Row],[com_undefined]:[com_undefined]]=1,0,Table1[[#This Row],[o_gef_funding]:[o_gef_funding]]/SUM(Table1[[#This Row],[com_ghg_inventory]:[com_support_needed_and_received]])))</f>
        <v>50417.166666666664</v>
      </c>
      <c r="AI309" s="4" cm="1">
        <f t="array" ref="AI309">IF(Table1[[#This Row],[com_mitigation]]="",0,IF(Table1[[#This Row],[com_undefined]:[com_undefined]]=1,0,Table1[[#This Row],[o_gef_funding]:[o_gef_funding]]/SUM(Table1[[#This Row],[com_ghg_inventory]:[com_support_needed_and_received]])))</f>
        <v>0</v>
      </c>
      <c r="AJ309" s="4" cm="1">
        <f t="array" ref="AJ309">IF(Table1[[#This Row],[com_climate_change_impacts_and_adaptation]]="",0,IF(Table1[[#This Row],[com_undefined]:[com_undefined]]=1,0,Table1[[#This Row],[o_gef_funding]:[o_gef_funding]]/SUM(Table1[[#This Row],[com_ghg_inventory]:[com_support_needed_and_received]])))</f>
        <v>0</v>
      </c>
      <c r="AK309" s="4" cm="1">
        <f t="array" ref="AK309">IF(Table1[[#This Row],[com_support_needed_and_received]]="",0,IF(Table1[[#This Row],[com_undefined]:[com_undefined]]=1,0,Table1[[#This Row],[o_gef_funding]:[o_gef_funding]]/SUM(Table1[[#This Row],[com_ghg_inventory]:[com_support_needed_and_received]])))</f>
        <v>0</v>
      </c>
      <c r="AL309" s="4">
        <f>IF(Table1[[#This Row],[com_undefined]]=1,Table1[[#This Row],[o_gef_funding]],0)</f>
        <v>0</v>
      </c>
      <c r="AM309" s="4" cm="1">
        <f t="array" ref="AM309">IF(Table1[[#This Row],[com_ghg_inventory]]="",0,IF(Table1[[#This Row],[com_undefined]:[com_undefined]]=1,0,Table1[[#This Row],[o_co_financing]:[o_co_financing]]/SUM(Table1[[#This Row],[com_ghg_inventory]:[com_support_needed_and_received]])))</f>
        <v>3333.3333333333335</v>
      </c>
      <c r="AN309" s="4" cm="1">
        <f t="array" ref="AN309">IF(Table1[[#This Row],[com_mitigation]]="",0,IF(Table1[[#This Row],[com_undefined]:[com_undefined]]=1,0,Table1[[#This Row],[o_co_financing]:[o_co_financing]]/SUM(Table1[[#This Row],[com_ghg_inventory]:[com_support_needed_and_received]])))</f>
        <v>0</v>
      </c>
      <c r="AO309" s="4" cm="1">
        <f t="array" ref="AO309">IF(Table1[[#This Row],[com_climate_change_impacts_and_adaptation]]="",0,IF(Table1[[#This Row],[com_undefined]:[com_undefined]]=1,0,Table1[[#This Row],[o_co_financing]:[o_co_financing]]/SUM(Table1[[#This Row],[com_ghg_inventory]:[com_support_needed_and_received]])))</f>
        <v>0</v>
      </c>
      <c r="AP309" s="4" cm="1">
        <f t="array" ref="AP309">IF(Table1[[#This Row],[com_support_needed_and_received]]="",0,IF(Table1[[#This Row],[com_undefined]:[com_undefined]]=1,0,Table1[[#This Row],[o_co_financing]:[o_co_financing]]/SUM(Table1[[#This Row],[com_ghg_inventory]:[com_support_needed_and_received]])))</f>
        <v>0</v>
      </c>
      <c r="AQ309" s="4">
        <f>IF(Table1[[#This Row],[com_undefined]]=1,Table1[[#This Row],[o_co_financing]],0)</f>
        <v>0</v>
      </c>
      <c r="AR309" s="4" t="str">
        <f>IF(Table1[[#This Row],[o_gef_funding]]=SUM(Table1[[#This Row],[ghg_inventory_gef]:[undefined_gef]]),"Good", "Problem")</f>
        <v>Good</v>
      </c>
      <c r="AS309" s="4" t="str">
        <f>IF(Table1[[#This Row],[o_co_financing]]=SUM(Table1[[#This Row],[ghg_inventory_co_finance]:[undefined_co_finance]]),"Good", "Problem")</f>
        <v>Good</v>
      </c>
    </row>
    <row r="310" spans="1:45">
      <c r="A310" s="11">
        <v>33</v>
      </c>
      <c r="B310" t="s">
        <v>58</v>
      </c>
      <c r="C310" t="str">
        <f>VLOOKUP(Table1[[#This Row],[pif_id]], Table7[#All],2,FALSE)</f>
        <v>Africa</v>
      </c>
      <c r="D310" t="str">
        <f>VLOOKUP(Table1[[#This Row],[pif_id]], Table7[#All],3,FALSE)</f>
        <v>CI</v>
      </c>
      <c r="E310" t="str">
        <f>VLOOKUP(Table1[[#This Row],[pif_id]], Table7[#All],4,FALSE)</f>
        <v>2018</v>
      </c>
      <c r="F310" t="e">
        <f>VLOOKUP(Table1[[#This Row],[pif_id]], Table7[#All],5,FALSE)</f>
        <v>#REF!</v>
      </c>
      <c r="G310">
        <v>75</v>
      </c>
      <c r="H310" t="s">
        <v>519</v>
      </c>
      <c r="I310">
        <v>1</v>
      </c>
      <c r="M310" t="str">
        <f>IF(SUM(Table1[[#This Row],[c_ghg_inventory]:[c_support_needed_and_received]])=0,1,"")</f>
        <v/>
      </c>
      <c r="N310" s="6">
        <v>302503</v>
      </c>
      <c r="O310" s="6">
        <v>20000</v>
      </c>
      <c r="P310" s="6">
        <f>N310/SUM(Table1[[#This Row],[c_ghg_inventory]:[c_undefined]])</f>
        <v>302503</v>
      </c>
      <c r="Q310" s="6">
        <f>O310/SUM(Table1[[#This Row],[c_ghg_inventory]:[c_undefined]])</f>
        <v>20000</v>
      </c>
      <c r="R310">
        <v>307</v>
      </c>
      <c r="S310" t="s">
        <v>523</v>
      </c>
      <c r="T310">
        <v>1</v>
      </c>
      <c r="U310">
        <v>1</v>
      </c>
      <c r="X310" s="4" t="str">
        <f>IF(SUM(Table1[[#This Row],[o_ghg_inventory ]:[o_support_needed_and_received]])=0,1,"")</f>
        <v/>
      </c>
      <c r="Y310" s="10">
        <v>50417.166666666664</v>
      </c>
      <c r="Z310" s="10">
        <v>3333.3333333333335</v>
      </c>
      <c r="AA310" s="5">
        <f>Table1[[#This Row],[o_gef_funding]]/SUM(Table1[[#This Row],[o_ghg_inventory ]:[o_undefined]])</f>
        <v>25208.583333333332</v>
      </c>
      <c r="AB310" s="5">
        <f>Table1[[#This Row],[o_co_financing]]/SUM(Table1[[#This Row],[o_ghg_inventory ]:[o_undefined]])</f>
        <v>1666.6666666666667</v>
      </c>
      <c r="AC310" s="4" cm="1">
        <f t="array" ref="AC310">IF(Table1[[#This Row],[o_ghg_inventory ]]="",IF(AND(Table1[[#This Row],[o_undefined]:[o_undefined]]=1,Table1[[#This Row],[c_ghg_inventory]]=1),1,""),1)</f>
        <v>1</v>
      </c>
      <c r="AD310" s="4" cm="1">
        <f t="array" ref="AD310">IF(Table1[[#This Row],[o_mitigation ]]="",IF(AND(Table1[[#This Row],[o_undefined]:[o_undefined]]=1,Table1[[#This Row],[c_mitigation]]=1),1,""),1)</f>
        <v>1</v>
      </c>
      <c r="AE310" s="4" t="str" cm="1">
        <f t="array" ref="AE310">IF(Table1[[#This Row],[o_climate_change_impacts_and_adaptation ]]="",IF(AND(Table1[[#This Row],[o_undefined]:[o_undefined]]=1,Table1[[#This Row],[c_climate_change_impacts_and_adaptation]]=1),1,""),1)</f>
        <v/>
      </c>
      <c r="AF310" s="4" t="str" cm="1">
        <f t="array" ref="AF310">IF(Table1[[#This Row],[o_support_needed_and_received]]="",IF(AND(Table1[[#This Row],[o_undefined]:[o_undefined]]=1,Table1[[#This Row],[c_support_needed_and_received]]=1),1,""),1)</f>
        <v/>
      </c>
      <c r="AG310" s="4" t="str">
        <f>IF(SUM(Table1[[#This Row],[com_ghg_inventory]:[com_support_needed_and_received]])=0,1,"")</f>
        <v/>
      </c>
      <c r="AH310" s="4" cm="1">
        <f t="array" ref="AH310">IF(Table1[[#This Row],[com_ghg_inventory]]="",0,IF(Table1[[#This Row],[com_undefined]:[com_undefined]]=1,0,Table1[[#This Row],[o_gef_funding]:[o_gef_funding]]/SUM(Table1[[#This Row],[com_ghg_inventory]:[com_support_needed_and_received]])))</f>
        <v>25208.583333333332</v>
      </c>
      <c r="AI310" s="4" cm="1">
        <f t="array" ref="AI310">IF(Table1[[#This Row],[com_mitigation]]="",0,IF(Table1[[#This Row],[com_undefined]:[com_undefined]]=1,0,Table1[[#This Row],[o_gef_funding]:[o_gef_funding]]/SUM(Table1[[#This Row],[com_ghg_inventory]:[com_support_needed_and_received]])))</f>
        <v>25208.583333333332</v>
      </c>
      <c r="AJ310" s="4" cm="1">
        <f t="array" ref="AJ310">IF(Table1[[#This Row],[com_climate_change_impacts_and_adaptation]]="",0,IF(Table1[[#This Row],[com_undefined]:[com_undefined]]=1,0,Table1[[#This Row],[o_gef_funding]:[o_gef_funding]]/SUM(Table1[[#This Row],[com_ghg_inventory]:[com_support_needed_and_received]])))</f>
        <v>0</v>
      </c>
      <c r="AK310" s="4" cm="1">
        <f t="array" ref="AK310">IF(Table1[[#This Row],[com_support_needed_and_received]]="",0,IF(Table1[[#This Row],[com_undefined]:[com_undefined]]=1,0,Table1[[#This Row],[o_gef_funding]:[o_gef_funding]]/SUM(Table1[[#This Row],[com_ghg_inventory]:[com_support_needed_and_received]])))</f>
        <v>0</v>
      </c>
      <c r="AL310" s="4">
        <f>IF(Table1[[#This Row],[com_undefined]]=1,Table1[[#This Row],[o_gef_funding]],0)</f>
        <v>0</v>
      </c>
      <c r="AM310" s="4" cm="1">
        <f t="array" ref="AM310">IF(Table1[[#This Row],[com_ghg_inventory]]="",0,IF(Table1[[#This Row],[com_undefined]:[com_undefined]]=1,0,Table1[[#This Row],[o_co_financing]:[o_co_financing]]/SUM(Table1[[#This Row],[com_ghg_inventory]:[com_support_needed_and_received]])))</f>
        <v>1666.6666666666667</v>
      </c>
      <c r="AN310" s="4" cm="1">
        <f t="array" ref="AN310">IF(Table1[[#This Row],[com_mitigation]]="",0,IF(Table1[[#This Row],[com_undefined]:[com_undefined]]=1,0,Table1[[#This Row],[o_co_financing]:[o_co_financing]]/SUM(Table1[[#This Row],[com_ghg_inventory]:[com_support_needed_and_received]])))</f>
        <v>1666.6666666666667</v>
      </c>
      <c r="AO310" s="4" cm="1">
        <f t="array" ref="AO310">IF(Table1[[#This Row],[com_climate_change_impacts_and_adaptation]]="",0,IF(Table1[[#This Row],[com_undefined]:[com_undefined]]=1,0,Table1[[#This Row],[o_co_financing]:[o_co_financing]]/SUM(Table1[[#This Row],[com_ghg_inventory]:[com_support_needed_and_received]])))</f>
        <v>0</v>
      </c>
      <c r="AP310" s="4" cm="1">
        <f t="array" ref="AP310">IF(Table1[[#This Row],[com_support_needed_and_received]]="",0,IF(Table1[[#This Row],[com_undefined]:[com_undefined]]=1,0,Table1[[#This Row],[o_co_financing]:[o_co_financing]]/SUM(Table1[[#This Row],[com_ghg_inventory]:[com_support_needed_and_received]])))</f>
        <v>0</v>
      </c>
      <c r="AQ310" s="4">
        <f>IF(Table1[[#This Row],[com_undefined]]=1,Table1[[#This Row],[o_co_financing]],0)</f>
        <v>0</v>
      </c>
      <c r="AR310" s="4" t="str">
        <f>IF(Table1[[#This Row],[o_gef_funding]]=SUM(Table1[[#This Row],[ghg_inventory_gef]:[undefined_gef]]),"Good", "Problem")</f>
        <v>Good</v>
      </c>
      <c r="AS310" s="4" t="str">
        <f>IF(Table1[[#This Row],[o_co_financing]]=SUM(Table1[[#This Row],[ghg_inventory_co_finance]:[undefined_co_finance]]),"Good", "Problem")</f>
        <v>Good</v>
      </c>
    </row>
    <row r="311" spans="1:45">
      <c r="A311" s="11">
        <v>33</v>
      </c>
      <c r="B311" t="s">
        <v>58</v>
      </c>
      <c r="C311" t="str">
        <f>VLOOKUP(Table1[[#This Row],[pif_id]], Table7[#All],2,FALSE)</f>
        <v>Africa</v>
      </c>
      <c r="D311" t="str">
        <f>VLOOKUP(Table1[[#This Row],[pif_id]], Table7[#All],3,FALSE)</f>
        <v>CI</v>
      </c>
      <c r="E311" t="str">
        <f>VLOOKUP(Table1[[#This Row],[pif_id]], Table7[#All],4,FALSE)</f>
        <v>2018</v>
      </c>
      <c r="F311" t="e">
        <f>VLOOKUP(Table1[[#This Row],[pif_id]], Table7[#All],5,FALSE)</f>
        <v>#REF!</v>
      </c>
      <c r="G311">
        <v>75</v>
      </c>
      <c r="H311" t="s">
        <v>519</v>
      </c>
      <c r="I311">
        <v>1</v>
      </c>
      <c r="M311" t="str">
        <f>IF(SUM(Table1[[#This Row],[c_ghg_inventory]:[c_support_needed_and_received]])=0,1,"")</f>
        <v/>
      </c>
      <c r="N311" s="6">
        <v>302503</v>
      </c>
      <c r="O311" s="6">
        <v>20000</v>
      </c>
      <c r="P311" s="6">
        <f>N311/SUM(Table1[[#This Row],[c_ghg_inventory]:[c_undefined]])</f>
        <v>302503</v>
      </c>
      <c r="Q311" s="6">
        <f>O311/SUM(Table1[[#This Row],[c_ghg_inventory]:[c_undefined]])</f>
        <v>20000</v>
      </c>
      <c r="R311">
        <v>308</v>
      </c>
      <c r="S311" t="s">
        <v>524</v>
      </c>
      <c r="T311">
        <v>1</v>
      </c>
      <c r="X311" s="4" t="str">
        <f>IF(SUM(Table1[[#This Row],[o_ghg_inventory ]:[o_support_needed_and_received]])=0,1,"")</f>
        <v/>
      </c>
      <c r="Y311" s="10">
        <v>50417.166666666664</v>
      </c>
      <c r="Z311" s="10">
        <v>3333.3333333333335</v>
      </c>
      <c r="AA311" s="5">
        <f>Table1[[#This Row],[o_gef_funding]]/SUM(Table1[[#This Row],[o_ghg_inventory ]:[o_undefined]])</f>
        <v>50417.166666666664</v>
      </c>
      <c r="AB311" s="5">
        <f>Table1[[#This Row],[o_co_financing]]/SUM(Table1[[#This Row],[o_ghg_inventory ]:[o_undefined]])</f>
        <v>3333.3333333333335</v>
      </c>
      <c r="AC311" s="4" cm="1">
        <f t="array" ref="AC311">IF(Table1[[#This Row],[o_ghg_inventory ]]="",IF(AND(Table1[[#This Row],[o_undefined]:[o_undefined]]=1,Table1[[#This Row],[c_ghg_inventory]]=1),1,""),1)</f>
        <v>1</v>
      </c>
      <c r="AD311" s="4" t="str" cm="1">
        <f t="array" ref="AD311">IF(Table1[[#This Row],[o_mitigation ]]="",IF(AND(Table1[[#This Row],[o_undefined]:[o_undefined]]=1,Table1[[#This Row],[c_mitigation]]=1),1,""),1)</f>
        <v/>
      </c>
      <c r="AE311" s="4" t="str" cm="1">
        <f t="array" ref="AE311">IF(Table1[[#This Row],[o_climate_change_impacts_and_adaptation ]]="",IF(AND(Table1[[#This Row],[o_undefined]:[o_undefined]]=1,Table1[[#This Row],[c_climate_change_impacts_and_adaptation]]=1),1,""),1)</f>
        <v/>
      </c>
      <c r="AF311" s="4" t="str" cm="1">
        <f t="array" ref="AF311">IF(Table1[[#This Row],[o_support_needed_and_received]]="",IF(AND(Table1[[#This Row],[o_undefined]:[o_undefined]]=1,Table1[[#This Row],[c_support_needed_and_received]]=1),1,""),1)</f>
        <v/>
      </c>
      <c r="AG311" s="4" t="str">
        <f>IF(SUM(Table1[[#This Row],[com_ghg_inventory]:[com_support_needed_and_received]])=0,1,"")</f>
        <v/>
      </c>
      <c r="AH311" s="4" cm="1">
        <f t="array" ref="AH311">IF(Table1[[#This Row],[com_ghg_inventory]]="",0,IF(Table1[[#This Row],[com_undefined]:[com_undefined]]=1,0,Table1[[#This Row],[o_gef_funding]:[o_gef_funding]]/SUM(Table1[[#This Row],[com_ghg_inventory]:[com_support_needed_and_received]])))</f>
        <v>50417.166666666664</v>
      </c>
      <c r="AI311" s="4" cm="1">
        <f t="array" ref="AI311">IF(Table1[[#This Row],[com_mitigation]]="",0,IF(Table1[[#This Row],[com_undefined]:[com_undefined]]=1,0,Table1[[#This Row],[o_gef_funding]:[o_gef_funding]]/SUM(Table1[[#This Row],[com_ghg_inventory]:[com_support_needed_and_received]])))</f>
        <v>0</v>
      </c>
      <c r="AJ311" s="4" cm="1">
        <f t="array" ref="AJ311">IF(Table1[[#This Row],[com_climate_change_impacts_and_adaptation]]="",0,IF(Table1[[#This Row],[com_undefined]:[com_undefined]]=1,0,Table1[[#This Row],[o_gef_funding]:[o_gef_funding]]/SUM(Table1[[#This Row],[com_ghg_inventory]:[com_support_needed_and_received]])))</f>
        <v>0</v>
      </c>
      <c r="AK311" s="4" cm="1">
        <f t="array" ref="AK311">IF(Table1[[#This Row],[com_support_needed_and_received]]="",0,IF(Table1[[#This Row],[com_undefined]:[com_undefined]]=1,0,Table1[[#This Row],[o_gef_funding]:[o_gef_funding]]/SUM(Table1[[#This Row],[com_ghg_inventory]:[com_support_needed_and_received]])))</f>
        <v>0</v>
      </c>
      <c r="AL311" s="4">
        <f>IF(Table1[[#This Row],[com_undefined]]=1,Table1[[#This Row],[o_gef_funding]],0)</f>
        <v>0</v>
      </c>
      <c r="AM311" s="4" cm="1">
        <f t="array" ref="AM311">IF(Table1[[#This Row],[com_ghg_inventory]]="",0,IF(Table1[[#This Row],[com_undefined]:[com_undefined]]=1,0,Table1[[#This Row],[o_co_financing]:[o_co_financing]]/SUM(Table1[[#This Row],[com_ghg_inventory]:[com_support_needed_and_received]])))</f>
        <v>3333.3333333333335</v>
      </c>
      <c r="AN311" s="4" cm="1">
        <f t="array" ref="AN311">IF(Table1[[#This Row],[com_mitigation]]="",0,IF(Table1[[#This Row],[com_undefined]:[com_undefined]]=1,0,Table1[[#This Row],[o_co_financing]:[o_co_financing]]/SUM(Table1[[#This Row],[com_ghg_inventory]:[com_support_needed_and_received]])))</f>
        <v>0</v>
      </c>
      <c r="AO311" s="4" cm="1">
        <f t="array" ref="AO311">IF(Table1[[#This Row],[com_climate_change_impacts_and_adaptation]]="",0,IF(Table1[[#This Row],[com_undefined]:[com_undefined]]=1,0,Table1[[#This Row],[o_co_financing]:[o_co_financing]]/SUM(Table1[[#This Row],[com_ghg_inventory]:[com_support_needed_and_received]])))</f>
        <v>0</v>
      </c>
      <c r="AP311" s="4" cm="1">
        <f t="array" ref="AP311">IF(Table1[[#This Row],[com_support_needed_and_received]]="",0,IF(Table1[[#This Row],[com_undefined]:[com_undefined]]=1,0,Table1[[#This Row],[o_co_financing]:[o_co_financing]]/SUM(Table1[[#This Row],[com_ghg_inventory]:[com_support_needed_and_received]])))</f>
        <v>0</v>
      </c>
      <c r="AQ311" s="4">
        <f>IF(Table1[[#This Row],[com_undefined]]=1,Table1[[#This Row],[o_co_financing]],0)</f>
        <v>0</v>
      </c>
      <c r="AR311" s="4" t="str">
        <f>IF(Table1[[#This Row],[o_gef_funding]]=SUM(Table1[[#This Row],[ghg_inventory_gef]:[undefined_gef]]),"Good", "Problem")</f>
        <v>Good</v>
      </c>
      <c r="AS311" s="4" t="str">
        <f>IF(Table1[[#This Row],[o_co_financing]]=SUM(Table1[[#This Row],[ghg_inventory_co_finance]:[undefined_co_finance]]),"Good", "Problem")</f>
        <v>Good</v>
      </c>
    </row>
    <row r="312" spans="1:45">
      <c r="A312" s="11">
        <v>33</v>
      </c>
      <c r="B312" t="s">
        <v>58</v>
      </c>
      <c r="C312" t="str">
        <f>VLOOKUP(Table1[[#This Row],[pif_id]], Table7[#All],2,FALSE)</f>
        <v>Africa</v>
      </c>
      <c r="D312" t="str">
        <f>VLOOKUP(Table1[[#This Row],[pif_id]], Table7[#All],3,FALSE)</f>
        <v>CI</v>
      </c>
      <c r="E312" t="str">
        <f>VLOOKUP(Table1[[#This Row],[pif_id]], Table7[#All],4,FALSE)</f>
        <v>2018</v>
      </c>
      <c r="F312" t="e">
        <f>VLOOKUP(Table1[[#This Row],[pif_id]], Table7[#All],5,FALSE)</f>
        <v>#REF!</v>
      </c>
      <c r="G312">
        <v>75</v>
      </c>
      <c r="H312" t="s">
        <v>519</v>
      </c>
      <c r="I312">
        <v>1</v>
      </c>
      <c r="M312" t="str">
        <f>IF(SUM(Table1[[#This Row],[c_ghg_inventory]:[c_support_needed_and_received]])=0,1,"")</f>
        <v/>
      </c>
      <c r="N312" s="6">
        <v>302503</v>
      </c>
      <c r="O312" s="6">
        <v>20000</v>
      </c>
      <c r="P312" s="6">
        <f>N312/SUM(Table1[[#This Row],[c_ghg_inventory]:[c_undefined]])</f>
        <v>302503</v>
      </c>
      <c r="Q312" s="6">
        <f>O312/SUM(Table1[[#This Row],[c_ghg_inventory]:[c_undefined]])</f>
        <v>20000</v>
      </c>
      <c r="R312">
        <v>309</v>
      </c>
      <c r="S312" t="s">
        <v>525</v>
      </c>
      <c r="U312">
        <v>1</v>
      </c>
      <c r="X312" s="4" t="str">
        <f>IF(SUM(Table1[[#This Row],[o_ghg_inventory ]:[o_support_needed_and_received]])=0,1,"")</f>
        <v/>
      </c>
      <c r="Y312" s="10">
        <v>50417.166666666664</v>
      </c>
      <c r="Z312" s="10">
        <v>3333.3333333333335</v>
      </c>
      <c r="AA312" s="5">
        <f>Table1[[#This Row],[o_gef_funding]]/SUM(Table1[[#This Row],[o_ghg_inventory ]:[o_undefined]])</f>
        <v>50417.166666666664</v>
      </c>
      <c r="AB312" s="5">
        <f>Table1[[#This Row],[o_co_financing]]/SUM(Table1[[#This Row],[o_ghg_inventory ]:[o_undefined]])</f>
        <v>3333.3333333333335</v>
      </c>
      <c r="AC312" s="4" t="str" cm="1">
        <f t="array" ref="AC312">IF(Table1[[#This Row],[o_ghg_inventory ]]="",IF(AND(Table1[[#This Row],[o_undefined]:[o_undefined]]=1,Table1[[#This Row],[c_ghg_inventory]]=1),1,""),1)</f>
        <v/>
      </c>
      <c r="AD312" s="4" cm="1">
        <f t="array" ref="AD312">IF(Table1[[#This Row],[o_mitigation ]]="",IF(AND(Table1[[#This Row],[o_undefined]:[o_undefined]]=1,Table1[[#This Row],[c_mitigation]]=1),1,""),1)</f>
        <v>1</v>
      </c>
      <c r="AE312" s="4" t="str" cm="1">
        <f t="array" ref="AE312">IF(Table1[[#This Row],[o_climate_change_impacts_and_adaptation ]]="",IF(AND(Table1[[#This Row],[o_undefined]:[o_undefined]]=1,Table1[[#This Row],[c_climate_change_impacts_and_adaptation]]=1),1,""),1)</f>
        <v/>
      </c>
      <c r="AF312" s="4" t="str" cm="1">
        <f t="array" ref="AF312">IF(Table1[[#This Row],[o_support_needed_and_received]]="",IF(AND(Table1[[#This Row],[o_undefined]:[o_undefined]]=1,Table1[[#This Row],[c_support_needed_and_received]]=1),1,""),1)</f>
        <v/>
      </c>
      <c r="AG312" s="4" t="str">
        <f>IF(SUM(Table1[[#This Row],[com_ghg_inventory]:[com_support_needed_and_received]])=0,1,"")</f>
        <v/>
      </c>
      <c r="AH312" s="4" cm="1">
        <f t="array" ref="AH312">IF(Table1[[#This Row],[com_ghg_inventory]]="",0,IF(Table1[[#This Row],[com_undefined]:[com_undefined]]=1,0,Table1[[#This Row],[o_gef_funding]:[o_gef_funding]]/SUM(Table1[[#This Row],[com_ghg_inventory]:[com_support_needed_and_received]])))</f>
        <v>0</v>
      </c>
      <c r="AI312" s="4" cm="1">
        <f t="array" ref="AI312">IF(Table1[[#This Row],[com_mitigation]]="",0,IF(Table1[[#This Row],[com_undefined]:[com_undefined]]=1,0,Table1[[#This Row],[o_gef_funding]:[o_gef_funding]]/SUM(Table1[[#This Row],[com_ghg_inventory]:[com_support_needed_and_received]])))</f>
        <v>50417.166666666664</v>
      </c>
      <c r="AJ312" s="4" cm="1">
        <f t="array" ref="AJ312">IF(Table1[[#This Row],[com_climate_change_impacts_and_adaptation]]="",0,IF(Table1[[#This Row],[com_undefined]:[com_undefined]]=1,0,Table1[[#This Row],[o_gef_funding]:[o_gef_funding]]/SUM(Table1[[#This Row],[com_ghg_inventory]:[com_support_needed_and_received]])))</f>
        <v>0</v>
      </c>
      <c r="AK312" s="4" cm="1">
        <f t="array" ref="AK312">IF(Table1[[#This Row],[com_support_needed_and_received]]="",0,IF(Table1[[#This Row],[com_undefined]:[com_undefined]]=1,0,Table1[[#This Row],[o_gef_funding]:[o_gef_funding]]/SUM(Table1[[#This Row],[com_ghg_inventory]:[com_support_needed_and_received]])))</f>
        <v>0</v>
      </c>
      <c r="AL312" s="4">
        <f>IF(Table1[[#This Row],[com_undefined]]=1,Table1[[#This Row],[o_gef_funding]],0)</f>
        <v>0</v>
      </c>
      <c r="AM312" s="4" cm="1">
        <f t="array" ref="AM312">IF(Table1[[#This Row],[com_ghg_inventory]]="",0,IF(Table1[[#This Row],[com_undefined]:[com_undefined]]=1,0,Table1[[#This Row],[o_co_financing]:[o_co_financing]]/SUM(Table1[[#This Row],[com_ghg_inventory]:[com_support_needed_and_received]])))</f>
        <v>0</v>
      </c>
      <c r="AN312" s="4" cm="1">
        <f t="array" ref="AN312">IF(Table1[[#This Row],[com_mitigation]]="",0,IF(Table1[[#This Row],[com_undefined]:[com_undefined]]=1,0,Table1[[#This Row],[o_co_financing]:[o_co_financing]]/SUM(Table1[[#This Row],[com_ghg_inventory]:[com_support_needed_and_received]])))</f>
        <v>3333.3333333333335</v>
      </c>
      <c r="AO312" s="4" cm="1">
        <f t="array" ref="AO312">IF(Table1[[#This Row],[com_climate_change_impacts_and_adaptation]]="",0,IF(Table1[[#This Row],[com_undefined]:[com_undefined]]=1,0,Table1[[#This Row],[o_co_financing]:[o_co_financing]]/SUM(Table1[[#This Row],[com_ghg_inventory]:[com_support_needed_and_received]])))</f>
        <v>0</v>
      </c>
      <c r="AP312" s="4" cm="1">
        <f t="array" ref="AP312">IF(Table1[[#This Row],[com_support_needed_and_received]]="",0,IF(Table1[[#This Row],[com_undefined]:[com_undefined]]=1,0,Table1[[#This Row],[o_co_financing]:[o_co_financing]]/SUM(Table1[[#This Row],[com_ghg_inventory]:[com_support_needed_and_received]])))</f>
        <v>0</v>
      </c>
      <c r="AQ312" s="4">
        <f>IF(Table1[[#This Row],[com_undefined]]=1,Table1[[#This Row],[o_co_financing]],0)</f>
        <v>0</v>
      </c>
      <c r="AR312" s="4" t="str">
        <f>IF(Table1[[#This Row],[o_gef_funding]]=SUM(Table1[[#This Row],[ghg_inventory_gef]:[undefined_gef]]),"Good", "Problem")</f>
        <v>Good</v>
      </c>
      <c r="AS312" s="4" t="str">
        <f>IF(Table1[[#This Row],[o_co_financing]]=SUM(Table1[[#This Row],[ghg_inventory_co_finance]:[undefined_co_finance]]),"Good", "Problem")</f>
        <v>Good</v>
      </c>
    </row>
    <row r="313" spans="1:45">
      <c r="A313" s="11">
        <v>33</v>
      </c>
      <c r="B313" t="s">
        <v>58</v>
      </c>
      <c r="C313" t="str">
        <f>VLOOKUP(Table1[[#This Row],[pif_id]], Table7[#All],2,FALSE)</f>
        <v>Africa</v>
      </c>
      <c r="D313" t="str">
        <f>VLOOKUP(Table1[[#This Row],[pif_id]], Table7[#All],3,FALSE)</f>
        <v>CI</v>
      </c>
      <c r="E313" t="str">
        <f>VLOOKUP(Table1[[#This Row],[pif_id]], Table7[#All],4,FALSE)</f>
        <v>2018</v>
      </c>
      <c r="F313" t="e">
        <f>VLOOKUP(Table1[[#This Row],[pif_id]], Table7[#All],5,FALSE)</f>
        <v>#REF!</v>
      </c>
      <c r="G313">
        <v>76</v>
      </c>
      <c r="H313" t="s">
        <v>526</v>
      </c>
      <c r="I313">
        <v>1</v>
      </c>
      <c r="M313" t="str">
        <f>IF(SUM(Table1[[#This Row],[c_ghg_inventory]:[c_support_needed_and_received]])=0,1,"")</f>
        <v/>
      </c>
      <c r="N313" s="6">
        <v>266773</v>
      </c>
      <c r="O313" s="6">
        <v>20000</v>
      </c>
      <c r="P313" s="6">
        <f>N313/SUM(Table1[[#This Row],[c_ghg_inventory]:[c_undefined]])</f>
        <v>266773</v>
      </c>
      <c r="Q313" s="6">
        <f>O313/SUM(Table1[[#This Row],[c_ghg_inventory]:[c_undefined]])</f>
        <v>20000</v>
      </c>
      <c r="R313">
        <v>310</v>
      </c>
      <c r="S313" t="s">
        <v>527</v>
      </c>
      <c r="T313">
        <v>1</v>
      </c>
      <c r="X313" s="4" t="str">
        <f>IF(SUM(Table1[[#This Row],[o_ghg_inventory ]:[o_support_needed_and_received]])=0,1,"")</f>
        <v/>
      </c>
      <c r="Y313" s="10">
        <v>88924.333333333328</v>
      </c>
      <c r="Z313" s="10">
        <v>6666.666666666667</v>
      </c>
      <c r="AA313" s="5">
        <f>Table1[[#This Row],[o_gef_funding]]/SUM(Table1[[#This Row],[o_ghg_inventory ]:[o_undefined]])</f>
        <v>88924.333333333328</v>
      </c>
      <c r="AB313" s="5">
        <f>Table1[[#This Row],[o_co_financing]]/SUM(Table1[[#This Row],[o_ghg_inventory ]:[o_undefined]])</f>
        <v>6666.666666666667</v>
      </c>
      <c r="AC313" s="4" cm="1">
        <f t="array" ref="AC313">IF(Table1[[#This Row],[o_ghg_inventory ]]="",IF(AND(Table1[[#This Row],[o_undefined]:[o_undefined]]=1,Table1[[#This Row],[c_ghg_inventory]]=1),1,""),1)</f>
        <v>1</v>
      </c>
      <c r="AD313" s="4" t="str" cm="1">
        <f t="array" ref="AD313">IF(Table1[[#This Row],[o_mitigation ]]="",IF(AND(Table1[[#This Row],[o_undefined]:[o_undefined]]=1,Table1[[#This Row],[c_mitigation]]=1),1,""),1)</f>
        <v/>
      </c>
      <c r="AE313" s="4" t="str" cm="1">
        <f t="array" ref="AE313">IF(Table1[[#This Row],[o_climate_change_impacts_and_adaptation ]]="",IF(AND(Table1[[#This Row],[o_undefined]:[o_undefined]]=1,Table1[[#This Row],[c_climate_change_impacts_and_adaptation]]=1),1,""),1)</f>
        <v/>
      </c>
      <c r="AF313" s="4" t="str" cm="1">
        <f t="array" ref="AF313">IF(Table1[[#This Row],[o_support_needed_and_received]]="",IF(AND(Table1[[#This Row],[o_undefined]:[o_undefined]]=1,Table1[[#This Row],[c_support_needed_and_received]]=1),1,""),1)</f>
        <v/>
      </c>
      <c r="AG313" s="4" t="str">
        <f>IF(SUM(Table1[[#This Row],[com_ghg_inventory]:[com_support_needed_and_received]])=0,1,"")</f>
        <v/>
      </c>
      <c r="AH313" s="4" cm="1">
        <f t="array" ref="AH313">IF(Table1[[#This Row],[com_ghg_inventory]]="",0,IF(Table1[[#This Row],[com_undefined]:[com_undefined]]=1,0,Table1[[#This Row],[o_gef_funding]:[o_gef_funding]]/SUM(Table1[[#This Row],[com_ghg_inventory]:[com_support_needed_and_received]])))</f>
        <v>88924.333333333328</v>
      </c>
      <c r="AI313" s="4" cm="1">
        <f t="array" ref="AI313">IF(Table1[[#This Row],[com_mitigation]]="",0,IF(Table1[[#This Row],[com_undefined]:[com_undefined]]=1,0,Table1[[#This Row],[o_gef_funding]:[o_gef_funding]]/SUM(Table1[[#This Row],[com_ghg_inventory]:[com_support_needed_and_received]])))</f>
        <v>0</v>
      </c>
      <c r="AJ313" s="4" cm="1">
        <f t="array" ref="AJ313">IF(Table1[[#This Row],[com_climate_change_impacts_and_adaptation]]="",0,IF(Table1[[#This Row],[com_undefined]:[com_undefined]]=1,0,Table1[[#This Row],[o_gef_funding]:[o_gef_funding]]/SUM(Table1[[#This Row],[com_ghg_inventory]:[com_support_needed_and_received]])))</f>
        <v>0</v>
      </c>
      <c r="AK313" s="4" cm="1">
        <f t="array" ref="AK313">IF(Table1[[#This Row],[com_support_needed_and_received]]="",0,IF(Table1[[#This Row],[com_undefined]:[com_undefined]]=1,0,Table1[[#This Row],[o_gef_funding]:[o_gef_funding]]/SUM(Table1[[#This Row],[com_ghg_inventory]:[com_support_needed_and_received]])))</f>
        <v>0</v>
      </c>
      <c r="AL313" s="4">
        <f>IF(Table1[[#This Row],[com_undefined]]=1,Table1[[#This Row],[o_gef_funding]],0)</f>
        <v>0</v>
      </c>
      <c r="AM313" s="4" cm="1">
        <f t="array" ref="AM313">IF(Table1[[#This Row],[com_ghg_inventory]]="",0,IF(Table1[[#This Row],[com_undefined]:[com_undefined]]=1,0,Table1[[#This Row],[o_co_financing]:[o_co_financing]]/SUM(Table1[[#This Row],[com_ghg_inventory]:[com_support_needed_and_received]])))</f>
        <v>6666.666666666667</v>
      </c>
      <c r="AN313" s="4" cm="1">
        <f t="array" ref="AN313">IF(Table1[[#This Row],[com_mitigation]]="",0,IF(Table1[[#This Row],[com_undefined]:[com_undefined]]=1,0,Table1[[#This Row],[o_co_financing]:[o_co_financing]]/SUM(Table1[[#This Row],[com_ghg_inventory]:[com_support_needed_and_received]])))</f>
        <v>0</v>
      </c>
      <c r="AO313" s="4" cm="1">
        <f t="array" ref="AO313">IF(Table1[[#This Row],[com_climate_change_impacts_and_adaptation]]="",0,IF(Table1[[#This Row],[com_undefined]:[com_undefined]]=1,0,Table1[[#This Row],[o_co_financing]:[o_co_financing]]/SUM(Table1[[#This Row],[com_ghg_inventory]:[com_support_needed_and_received]])))</f>
        <v>0</v>
      </c>
      <c r="AP313" s="4" cm="1">
        <f t="array" ref="AP313">IF(Table1[[#This Row],[com_support_needed_and_received]]="",0,IF(Table1[[#This Row],[com_undefined]:[com_undefined]]=1,0,Table1[[#This Row],[o_co_financing]:[o_co_financing]]/SUM(Table1[[#This Row],[com_ghg_inventory]:[com_support_needed_and_received]])))</f>
        <v>0</v>
      </c>
      <c r="AQ313" s="4">
        <f>IF(Table1[[#This Row],[com_undefined]]=1,Table1[[#This Row],[o_co_financing]],0)</f>
        <v>0</v>
      </c>
      <c r="AR313" s="4" t="str">
        <f>IF(Table1[[#This Row],[o_gef_funding]]=SUM(Table1[[#This Row],[ghg_inventory_gef]:[undefined_gef]]),"Good", "Problem")</f>
        <v>Good</v>
      </c>
      <c r="AS313" s="4" t="str">
        <f>IF(Table1[[#This Row],[o_co_financing]]=SUM(Table1[[#This Row],[ghg_inventory_co_finance]:[undefined_co_finance]]),"Good", "Problem")</f>
        <v>Good</v>
      </c>
    </row>
    <row r="314" spans="1:45">
      <c r="A314" s="11">
        <v>33</v>
      </c>
      <c r="B314" t="s">
        <v>58</v>
      </c>
      <c r="C314" t="str">
        <f>VLOOKUP(Table1[[#This Row],[pif_id]], Table7[#All],2,FALSE)</f>
        <v>Africa</v>
      </c>
      <c r="D314" t="str">
        <f>VLOOKUP(Table1[[#This Row],[pif_id]], Table7[#All],3,FALSE)</f>
        <v>CI</v>
      </c>
      <c r="E314" t="str">
        <f>VLOOKUP(Table1[[#This Row],[pif_id]], Table7[#All],4,FALSE)</f>
        <v>2018</v>
      </c>
      <c r="F314" t="e">
        <f>VLOOKUP(Table1[[#This Row],[pif_id]], Table7[#All],5,FALSE)</f>
        <v>#REF!</v>
      </c>
      <c r="G314">
        <v>76</v>
      </c>
      <c r="H314" t="s">
        <v>526</v>
      </c>
      <c r="I314">
        <v>1</v>
      </c>
      <c r="M314" t="str">
        <f>IF(SUM(Table1[[#This Row],[c_ghg_inventory]:[c_support_needed_and_received]])=0,1,"")</f>
        <v/>
      </c>
      <c r="N314" s="6">
        <v>266773</v>
      </c>
      <c r="O314" s="6">
        <v>20000</v>
      </c>
      <c r="P314" s="6">
        <f>N314/SUM(Table1[[#This Row],[c_ghg_inventory]:[c_undefined]])</f>
        <v>266773</v>
      </c>
      <c r="Q314" s="6">
        <f>O314/SUM(Table1[[#This Row],[c_ghg_inventory]:[c_undefined]])</f>
        <v>20000</v>
      </c>
      <c r="R314">
        <v>311</v>
      </c>
      <c r="S314" t="s">
        <v>528</v>
      </c>
      <c r="T314">
        <v>1</v>
      </c>
      <c r="U314">
        <v>1</v>
      </c>
      <c r="X314" s="4" t="str">
        <f>IF(SUM(Table1[[#This Row],[o_ghg_inventory ]:[o_support_needed_and_received]])=0,1,"")</f>
        <v/>
      </c>
      <c r="Y314" s="10">
        <v>88924.333333333328</v>
      </c>
      <c r="Z314" s="10">
        <v>6666.666666666667</v>
      </c>
      <c r="AA314" s="5">
        <f>Table1[[#This Row],[o_gef_funding]]/SUM(Table1[[#This Row],[o_ghg_inventory ]:[o_undefined]])</f>
        <v>44462.166666666664</v>
      </c>
      <c r="AB314" s="5">
        <f>Table1[[#This Row],[o_co_financing]]/SUM(Table1[[#This Row],[o_ghg_inventory ]:[o_undefined]])</f>
        <v>3333.3333333333335</v>
      </c>
      <c r="AC314" s="4" cm="1">
        <f t="array" ref="AC314">IF(Table1[[#This Row],[o_ghg_inventory ]]="",IF(AND(Table1[[#This Row],[o_undefined]:[o_undefined]]=1,Table1[[#This Row],[c_ghg_inventory]]=1),1,""),1)</f>
        <v>1</v>
      </c>
      <c r="AD314" s="4" cm="1">
        <f t="array" ref="AD314">IF(Table1[[#This Row],[o_mitigation ]]="",IF(AND(Table1[[#This Row],[o_undefined]:[o_undefined]]=1,Table1[[#This Row],[c_mitigation]]=1),1,""),1)</f>
        <v>1</v>
      </c>
      <c r="AE314" s="4" t="str" cm="1">
        <f t="array" ref="AE314">IF(Table1[[#This Row],[o_climate_change_impacts_and_adaptation ]]="",IF(AND(Table1[[#This Row],[o_undefined]:[o_undefined]]=1,Table1[[#This Row],[c_climate_change_impacts_and_adaptation]]=1),1,""),1)</f>
        <v/>
      </c>
      <c r="AF314" s="4" t="str" cm="1">
        <f t="array" ref="AF314">IF(Table1[[#This Row],[o_support_needed_and_received]]="",IF(AND(Table1[[#This Row],[o_undefined]:[o_undefined]]=1,Table1[[#This Row],[c_support_needed_and_received]]=1),1,""),1)</f>
        <v/>
      </c>
      <c r="AG314" s="4" t="str">
        <f>IF(SUM(Table1[[#This Row],[com_ghg_inventory]:[com_support_needed_and_received]])=0,1,"")</f>
        <v/>
      </c>
      <c r="AH314" s="4" cm="1">
        <f t="array" ref="AH314">IF(Table1[[#This Row],[com_ghg_inventory]]="",0,IF(Table1[[#This Row],[com_undefined]:[com_undefined]]=1,0,Table1[[#This Row],[o_gef_funding]:[o_gef_funding]]/SUM(Table1[[#This Row],[com_ghg_inventory]:[com_support_needed_and_received]])))</f>
        <v>44462.166666666664</v>
      </c>
      <c r="AI314" s="4" cm="1">
        <f t="array" ref="AI314">IF(Table1[[#This Row],[com_mitigation]]="",0,IF(Table1[[#This Row],[com_undefined]:[com_undefined]]=1,0,Table1[[#This Row],[o_gef_funding]:[o_gef_funding]]/SUM(Table1[[#This Row],[com_ghg_inventory]:[com_support_needed_and_received]])))</f>
        <v>44462.166666666664</v>
      </c>
      <c r="AJ314" s="4" cm="1">
        <f t="array" ref="AJ314">IF(Table1[[#This Row],[com_climate_change_impacts_and_adaptation]]="",0,IF(Table1[[#This Row],[com_undefined]:[com_undefined]]=1,0,Table1[[#This Row],[o_gef_funding]:[o_gef_funding]]/SUM(Table1[[#This Row],[com_ghg_inventory]:[com_support_needed_and_received]])))</f>
        <v>0</v>
      </c>
      <c r="AK314" s="4" cm="1">
        <f t="array" ref="AK314">IF(Table1[[#This Row],[com_support_needed_and_received]]="",0,IF(Table1[[#This Row],[com_undefined]:[com_undefined]]=1,0,Table1[[#This Row],[o_gef_funding]:[o_gef_funding]]/SUM(Table1[[#This Row],[com_ghg_inventory]:[com_support_needed_and_received]])))</f>
        <v>0</v>
      </c>
      <c r="AL314" s="4">
        <f>IF(Table1[[#This Row],[com_undefined]]=1,Table1[[#This Row],[o_gef_funding]],0)</f>
        <v>0</v>
      </c>
      <c r="AM314" s="4" cm="1">
        <f t="array" ref="AM314">IF(Table1[[#This Row],[com_ghg_inventory]]="",0,IF(Table1[[#This Row],[com_undefined]:[com_undefined]]=1,0,Table1[[#This Row],[o_co_financing]:[o_co_financing]]/SUM(Table1[[#This Row],[com_ghg_inventory]:[com_support_needed_and_received]])))</f>
        <v>3333.3333333333335</v>
      </c>
      <c r="AN314" s="4" cm="1">
        <f t="array" ref="AN314">IF(Table1[[#This Row],[com_mitigation]]="",0,IF(Table1[[#This Row],[com_undefined]:[com_undefined]]=1,0,Table1[[#This Row],[o_co_financing]:[o_co_financing]]/SUM(Table1[[#This Row],[com_ghg_inventory]:[com_support_needed_and_received]])))</f>
        <v>3333.3333333333335</v>
      </c>
      <c r="AO314" s="4" cm="1">
        <f t="array" ref="AO314">IF(Table1[[#This Row],[com_climate_change_impacts_and_adaptation]]="",0,IF(Table1[[#This Row],[com_undefined]:[com_undefined]]=1,0,Table1[[#This Row],[o_co_financing]:[o_co_financing]]/SUM(Table1[[#This Row],[com_ghg_inventory]:[com_support_needed_and_received]])))</f>
        <v>0</v>
      </c>
      <c r="AP314" s="4" cm="1">
        <f t="array" ref="AP314">IF(Table1[[#This Row],[com_support_needed_and_received]]="",0,IF(Table1[[#This Row],[com_undefined]:[com_undefined]]=1,0,Table1[[#This Row],[o_co_financing]:[o_co_financing]]/SUM(Table1[[#This Row],[com_ghg_inventory]:[com_support_needed_and_received]])))</f>
        <v>0</v>
      </c>
      <c r="AQ314" s="4">
        <f>IF(Table1[[#This Row],[com_undefined]]=1,Table1[[#This Row],[o_co_financing]],0)</f>
        <v>0</v>
      </c>
      <c r="AR314" s="4" t="str">
        <f>IF(Table1[[#This Row],[o_gef_funding]]=SUM(Table1[[#This Row],[ghg_inventory_gef]:[undefined_gef]]),"Good", "Problem")</f>
        <v>Good</v>
      </c>
      <c r="AS314" s="4" t="str">
        <f>IF(Table1[[#This Row],[o_co_financing]]=SUM(Table1[[#This Row],[ghg_inventory_co_finance]:[undefined_co_finance]]),"Good", "Problem")</f>
        <v>Good</v>
      </c>
    </row>
    <row r="315" spans="1:45">
      <c r="A315" s="11">
        <v>33</v>
      </c>
      <c r="B315" t="s">
        <v>58</v>
      </c>
      <c r="C315" t="str">
        <f>VLOOKUP(Table1[[#This Row],[pif_id]], Table7[#All],2,FALSE)</f>
        <v>Africa</v>
      </c>
      <c r="D315" t="str">
        <f>VLOOKUP(Table1[[#This Row],[pif_id]], Table7[#All],3,FALSE)</f>
        <v>CI</v>
      </c>
      <c r="E315" t="str">
        <f>VLOOKUP(Table1[[#This Row],[pif_id]], Table7[#All],4,FALSE)</f>
        <v>2018</v>
      </c>
      <c r="F315" t="e">
        <f>VLOOKUP(Table1[[#This Row],[pif_id]], Table7[#All],5,FALSE)</f>
        <v>#REF!</v>
      </c>
      <c r="G315">
        <v>76</v>
      </c>
      <c r="H315" t="s">
        <v>526</v>
      </c>
      <c r="I315">
        <v>1</v>
      </c>
      <c r="M315" t="str">
        <f>IF(SUM(Table1[[#This Row],[c_ghg_inventory]:[c_support_needed_and_received]])=0,1,"")</f>
        <v/>
      </c>
      <c r="N315" s="6">
        <v>266773</v>
      </c>
      <c r="O315" s="6">
        <v>20000</v>
      </c>
      <c r="P315" s="6">
        <f>N315/SUM(Table1[[#This Row],[c_ghg_inventory]:[c_undefined]])</f>
        <v>266773</v>
      </c>
      <c r="Q315" s="6">
        <f>O315/SUM(Table1[[#This Row],[c_ghg_inventory]:[c_undefined]])</f>
        <v>20000</v>
      </c>
      <c r="R315">
        <v>312</v>
      </c>
      <c r="S315" t="s">
        <v>529</v>
      </c>
      <c r="X315" s="4">
        <f>IF(SUM(Table1[[#This Row],[o_ghg_inventory ]:[o_support_needed_and_received]])=0,1,"")</f>
        <v>1</v>
      </c>
      <c r="Y315" s="10">
        <v>88924.333333333328</v>
      </c>
      <c r="Z315" s="10">
        <v>6666.666666666667</v>
      </c>
      <c r="AA315" s="5">
        <f>Table1[[#This Row],[o_gef_funding]]/SUM(Table1[[#This Row],[o_ghg_inventory ]:[o_undefined]])</f>
        <v>88924.333333333328</v>
      </c>
      <c r="AB315" s="5">
        <f>Table1[[#This Row],[o_co_financing]]/SUM(Table1[[#This Row],[o_ghg_inventory ]:[o_undefined]])</f>
        <v>6666.666666666667</v>
      </c>
      <c r="AC315" s="4" cm="1">
        <f t="array" ref="AC315">IF(Table1[[#This Row],[o_ghg_inventory ]]="",IF(AND(Table1[[#This Row],[o_undefined]:[o_undefined]]=1,Table1[[#This Row],[c_ghg_inventory]]=1),1,""),1)</f>
        <v>1</v>
      </c>
      <c r="AD315" s="4" t="str" cm="1">
        <f t="array" ref="AD315">IF(Table1[[#This Row],[o_mitigation ]]="",IF(AND(Table1[[#This Row],[o_undefined]:[o_undefined]]=1,Table1[[#This Row],[c_mitigation]]=1),1,""),1)</f>
        <v/>
      </c>
      <c r="AE315" s="4" t="str" cm="1">
        <f t="array" ref="AE315">IF(Table1[[#This Row],[o_climate_change_impacts_and_adaptation ]]="",IF(AND(Table1[[#This Row],[o_undefined]:[o_undefined]]=1,Table1[[#This Row],[c_climate_change_impacts_and_adaptation]]=1),1,""),1)</f>
        <v/>
      </c>
      <c r="AF315" s="4" t="str" cm="1">
        <f t="array" ref="AF315">IF(Table1[[#This Row],[o_support_needed_and_received]]="",IF(AND(Table1[[#This Row],[o_undefined]:[o_undefined]]=1,Table1[[#This Row],[c_support_needed_and_received]]=1),1,""),1)</f>
        <v/>
      </c>
      <c r="AG315" s="4" t="str">
        <f>IF(SUM(Table1[[#This Row],[com_ghg_inventory]:[com_support_needed_and_received]])=0,1,"")</f>
        <v/>
      </c>
      <c r="AH315" s="4" cm="1">
        <f t="array" ref="AH315">IF(Table1[[#This Row],[com_ghg_inventory]]="",0,IF(Table1[[#This Row],[com_undefined]:[com_undefined]]=1,0,Table1[[#This Row],[o_gef_funding]:[o_gef_funding]]/SUM(Table1[[#This Row],[com_ghg_inventory]:[com_support_needed_and_received]])))</f>
        <v>88924.333333333328</v>
      </c>
      <c r="AI315" s="4" cm="1">
        <f t="array" ref="AI315">IF(Table1[[#This Row],[com_mitigation]]="",0,IF(Table1[[#This Row],[com_undefined]:[com_undefined]]=1,0,Table1[[#This Row],[o_gef_funding]:[o_gef_funding]]/SUM(Table1[[#This Row],[com_ghg_inventory]:[com_support_needed_and_received]])))</f>
        <v>0</v>
      </c>
      <c r="AJ315" s="4" cm="1">
        <f t="array" ref="AJ315">IF(Table1[[#This Row],[com_climate_change_impacts_and_adaptation]]="",0,IF(Table1[[#This Row],[com_undefined]:[com_undefined]]=1,0,Table1[[#This Row],[o_gef_funding]:[o_gef_funding]]/SUM(Table1[[#This Row],[com_ghg_inventory]:[com_support_needed_and_received]])))</f>
        <v>0</v>
      </c>
      <c r="AK315" s="4" cm="1">
        <f t="array" ref="AK315">IF(Table1[[#This Row],[com_support_needed_and_received]]="",0,IF(Table1[[#This Row],[com_undefined]:[com_undefined]]=1,0,Table1[[#This Row],[o_gef_funding]:[o_gef_funding]]/SUM(Table1[[#This Row],[com_ghg_inventory]:[com_support_needed_and_received]])))</f>
        <v>0</v>
      </c>
      <c r="AL315" s="4">
        <f>IF(Table1[[#This Row],[com_undefined]]=1,Table1[[#This Row],[o_gef_funding]],0)</f>
        <v>0</v>
      </c>
      <c r="AM315" s="4" cm="1">
        <f t="array" ref="AM315">IF(Table1[[#This Row],[com_ghg_inventory]]="",0,IF(Table1[[#This Row],[com_undefined]:[com_undefined]]=1,0,Table1[[#This Row],[o_co_financing]:[o_co_financing]]/SUM(Table1[[#This Row],[com_ghg_inventory]:[com_support_needed_and_received]])))</f>
        <v>6666.666666666667</v>
      </c>
      <c r="AN315" s="4" cm="1">
        <f t="array" ref="AN315">IF(Table1[[#This Row],[com_mitigation]]="",0,IF(Table1[[#This Row],[com_undefined]:[com_undefined]]=1,0,Table1[[#This Row],[o_co_financing]:[o_co_financing]]/SUM(Table1[[#This Row],[com_ghg_inventory]:[com_support_needed_and_received]])))</f>
        <v>0</v>
      </c>
      <c r="AO315" s="4" cm="1">
        <f t="array" ref="AO315">IF(Table1[[#This Row],[com_climate_change_impacts_and_adaptation]]="",0,IF(Table1[[#This Row],[com_undefined]:[com_undefined]]=1,0,Table1[[#This Row],[o_co_financing]:[o_co_financing]]/SUM(Table1[[#This Row],[com_ghg_inventory]:[com_support_needed_and_received]])))</f>
        <v>0</v>
      </c>
      <c r="AP315" s="4" cm="1">
        <f t="array" ref="AP315">IF(Table1[[#This Row],[com_support_needed_and_received]]="",0,IF(Table1[[#This Row],[com_undefined]:[com_undefined]]=1,0,Table1[[#This Row],[o_co_financing]:[o_co_financing]]/SUM(Table1[[#This Row],[com_ghg_inventory]:[com_support_needed_and_received]])))</f>
        <v>0</v>
      </c>
      <c r="AQ315" s="4">
        <f>IF(Table1[[#This Row],[com_undefined]]=1,Table1[[#This Row],[o_co_financing]],0)</f>
        <v>0</v>
      </c>
      <c r="AR315" s="4" t="str">
        <f>IF(Table1[[#This Row],[o_gef_funding]]=SUM(Table1[[#This Row],[ghg_inventory_gef]:[undefined_gef]]),"Good", "Problem")</f>
        <v>Good</v>
      </c>
      <c r="AS315" s="4" t="str">
        <f>IF(Table1[[#This Row],[o_co_financing]]=SUM(Table1[[#This Row],[ghg_inventory_co_finance]:[undefined_co_finance]]),"Good", "Problem")</f>
        <v>Good</v>
      </c>
    </row>
    <row r="316" spans="1:45">
      <c r="A316" s="11">
        <v>33</v>
      </c>
      <c r="B316" t="s">
        <v>58</v>
      </c>
      <c r="C316" t="str">
        <f>VLOOKUP(Table1[[#This Row],[pif_id]], Table7[#All],2,FALSE)</f>
        <v>Africa</v>
      </c>
      <c r="D316" t="str">
        <f>VLOOKUP(Table1[[#This Row],[pif_id]], Table7[#All],3,FALSE)</f>
        <v>CI</v>
      </c>
      <c r="E316" t="str">
        <f>VLOOKUP(Table1[[#This Row],[pif_id]], Table7[#All],4,FALSE)</f>
        <v>2018</v>
      </c>
      <c r="F316" t="e">
        <f>VLOOKUP(Table1[[#This Row],[pif_id]], Table7[#All],5,FALSE)</f>
        <v>#REF!</v>
      </c>
      <c r="G316">
        <v>77</v>
      </c>
      <c r="H316" t="s">
        <v>386</v>
      </c>
      <c r="M316">
        <f>IF(SUM(Table1[[#This Row],[c_ghg_inventory]:[c_support_needed_and_received]])=0,1,"")</f>
        <v>1</v>
      </c>
      <c r="N316" s="6">
        <v>340746</v>
      </c>
      <c r="O316" s="6">
        <v>25000</v>
      </c>
      <c r="P316" s="6">
        <f>N316/SUM(Table1[[#This Row],[c_ghg_inventory]:[c_undefined]])</f>
        <v>340746</v>
      </c>
      <c r="Q316" s="6">
        <f>O316/SUM(Table1[[#This Row],[c_ghg_inventory]:[c_undefined]])</f>
        <v>25000</v>
      </c>
      <c r="R316">
        <v>313</v>
      </c>
      <c r="S316" t="s">
        <v>530</v>
      </c>
      <c r="X316" s="4">
        <f>IF(SUM(Table1[[#This Row],[o_ghg_inventory ]:[o_support_needed_and_received]])=0,1,"")</f>
        <v>1</v>
      </c>
      <c r="Y316" s="10">
        <v>85186.5</v>
      </c>
      <c r="Z316" s="10">
        <v>6250</v>
      </c>
      <c r="AA316" s="5">
        <f>Table1[[#This Row],[o_gef_funding]]/SUM(Table1[[#This Row],[o_ghg_inventory ]:[o_undefined]])</f>
        <v>85186.5</v>
      </c>
      <c r="AB316" s="5">
        <f>Table1[[#This Row],[o_co_financing]]/SUM(Table1[[#This Row],[o_ghg_inventory ]:[o_undefined]])</f>
        <v>6250</v>
      </c>
      <c r="AC316" s="4" t="str" cm="1">
        <f t="array" ref="AC316">IF(Table1[[#This Row],[o_ghg_inventory ]]="",IF(AND(Table1[[#This Row],[o_undefined]:[o_undefined]]=1,Table1[[#This Row],[c_ghg_inventory]]=1),1,""),1)</f>
        <v/>
      </c>
      <c r="AD316" s="4" t="str" cm="1">
        <f t="array" ref="AD316">IF(Table1[[#This Row],[o_mitigation ]]="",IF(AND(Table1[[#This Row],[o_undefined]:[o_undefined]]=1,Table1[[#This Row],[c_mitigation]]=1),1,""),1)</f>
        <v/>
      </c>
      <c r="AE316" s="4" t="str" cm="1">
        <f t="array" ref="AE316">IF(Table1[[#This Row],[o_climate_change_impacts_and_adaptation ]]="",IF(AND(Table1[[#This Row],[o_undefined]:[o_undefined]]=1,Table1[[#This Row],[c_climate_change_impacts_and_adaptation]]=1),1,""),1)</f>
        <v/>
      </c>
      <c r="AF316" s="4" t="str" cm="1">
        <f t="array" ref="AF316">IF(Table1[[#This Row],[o_support_needed_and_received]]="",IF(AND(Table1[[#This Row],[o_undefined]:[o_undefined]]=1,Table1[[#This Row],[c_support_needed_and_received]]=1),1,""),1)</f>
        <v/>
      </c>
      <c r="AG316" s="4">
        <f>IF(SUM(Table1[[#This Row],[com_ghg_inventory]:[com_support_needed_and_received]])=0,1,"")</f>
        <v>1</v>
      </c>
      <c r="AH316" s="4" cm="1">
        <f t="array" ref="AH316">IF(Table1[[#This Row],[com_ghg_inventory]]="",0,IF(Table1[[#This Row],[com_undefined]:[com_undefined]]=1,0,Table1[[#This Row],[o_gef_funding]:[o_gef_funding]]/SUM(Table1[[#This Row],[com_ghg_inventory]:[com_support_needed_and_received]])))</f>
        <v>0</v>
      </c>
      <c r="AI316" s="4" cm="1">
        <f t="array" ref="AI316">IF(Table1[[#This Row],[com_mitigation]]="",0,IF(Table1[[#This Row],[com_undefined]:[com_undefined]]=1,0,Table1[[#This Row],[o_gef_funding]:[o_gef_funding]]/SUM(Table1[[#This Row],[com_ghg_inventory]:[com_support_needed_and_received]])))</f>
        <v>0</v>
      </c>
      <c r="AJ316" s="4" cm="1">
        <f t="array" ref="AJ316">IF(Table1[[#This Row],[com_climate_change_impacts_and_adaptation]]="",0,IF(Table1[[#This Row],[com_undefined]:[com_undefined]]=1,0,Table1[[#This Row],[o_gef_funding]:[o_gef_funding]]/SUM(Table1[[#This Row],[com_ghg_inventory]:[com_support_needed_and_received]])))</f>
        <v>0</v>
      </c>
      <c r="AK316" s="4" cm="1">
        <f t="array" ref="AK316">IF(Table1[[#This Row],[com_support_needed_and_received]]="",0,IF(Table1[[#This Row],[com_undefined]:[com_undefined]]=1,0,Table1[[#This Row],[o_gef_funding]:[o_gef_funding]]/SUM(Table1[[#This Row],[com_ghg_inventory]:[com_support_needed_and_received]])))</f>
        <v>0</v>
      </c>
      <c r="AL316" s="4">
        <f>IF(Table1[[#This Row],[com_undefined]]=1,Table1[[#This Row],[o_gef_funding]],0)</f>
        <v>85186.5</v>
      </c>
      <c r="AM316" s="4" cm="1">
        <f t="array" ref="AM316">IF(Table1[[#This Row],[com_ghg_inventory]]="",0,IF(Table1[[#This Row],[com_undefined]:[com_undefined]]=1,0,Table1[[#This Row],[o_co_financing]:[o_co_financing]]/SUM(Table1[[#This Row],[com_ghg_inventory]:[com_support_needed_and_received]])))</f>
        <v>0</v>
      </c>
      <c r="AN316" s="4" cm="1">
        <f t="array" ref="AN316">IF(Table1[[#This Row],[com_mitigation]]="",0,IF(Table1[[#This Row],[com_undefined]:[com_undefined]]=1,0,Table1[[#This Row],[o_co_financing]:[o_co_financing]]/SUM(Table1[[#This Row],[com_ghg_inventory]:[com_support_needed_and_received]])))</f>
        <v>0</v>
      </c>
      <c r="AO316" s="4" cm="1">
        <f t="array" ref="AO316">IF(Table1[[#This Row],[com_climate_change_impacts_and_adaptation]]="",0,IF(Table1[[#This Row],[com_undefined]:[com_undefined]]=1,0,Table1[[#This Row],[o_co_financing]:[o_co_financing]]/SUM(Table1[[#This Row],[com_ghg_inventory]:[com_support_needed_and_received]])))</f>
        <v>0</v>
      </c>
      <c r="AP316" s="4" cm="1">
        <f t="array" ref="AP316">IF(Table1[[#This Row],[com_support_needed_and_received]]="",0,IF(Table1[[#This Row],[com_undefined]:[com_undefined]]=1,0,Table1[[#This Row],[o_co_financing]:[o_co_financing]]/SUM(Table1[[#This Row],[com_ghg_inventory]:[com_support_needed_and_received]])))</f>
        <v>0</v>
      </c>
      <c r="AQ316" s="4">
        <f>IF(Table1[[#This Row],[com_undefined]]=1,Table1[[#This Row],[o_co_financing]],0)</f>
        <v>6250</v>
      </c>
      <c r="AR316" s="4" t="str">
        <f>IF(Table1[[#This Row],[o_gef_funding]]=SUM(Table1[[#This Row],[ghg_inventory_gef]:[undefined_gef]]),"Good", "Problem")</f>
        <v>Good</v>
      </c>
      <c r="AS316" s="4" t="str">
        <f>IF(Table1[[#This Row],[o_co_financing]]=SUM(Table1[[#This Row],[ghg_inventory_co_finance]:[undefined_co_finance]]),"Good", "Problem")</f>
        <v>Good</v>
      </c>
    </row>
    <row r="317" spans="1:45">
      <c r="A317" s="11">
        <v>33</v>
      </c>
      <c r="B317" t="s">
        <v>58</v>
      </c>
      <c r="C317" t="str">
        <f>VLOOKUP(Table1[[#This Row],[pif_id]], Table7[#All],2,FALSE)</f>
        <v>Africa</v>
      </c>
      <c r="D317" t="str">
        <f>VLOOKUP(Table1[[#This Row],[pif_id]], Table7[#All],3,FALSE)</f>
        <v>CI</v>
      </c>
      <c r="E317" t="str">
        <f>VLOOKUP(Table1[[#This Row],[pif_id]], Table7[#All],4,FALSE)</f>
        <v>2018</v>
      </c>
      <c r="F317" t="e">
        <f>VLOOKUP(Table1[[#This Row],[pif_id]], Table7[#All],5,FALSE)</f>
        <v>#REF!</v>
      </c>
      <c r="G317">
        <v>77</v>
      </c>
      <c r="H317" t="s">
        <v>386</v>
      </c>
      <c r="M317">
        <f>IF(SUM(Table1[[#This Row],[c_ghg_inventory]:[c_support_needed_and_received]])=0,1,"")</f>
        <v>1</v>
      </c>
      <c r="N317" s="6">
        <v>340746</v>
      </c>
      <c r="O317" s="6">
        <v>25000</v>
      </c>
      <c r="P317" s="6">
        <f>N317/SUM(Table1[[#This Row],[c_ghg_inventory]:[c_undefined]])</f>
        <v>340746</v>
      </c>
      <c r="Q317" s="6">
        <f>O317/SUM(Table1[[#This Row],[c_ghg_inventory]:[c_undefined]])</f>
        <v>25000</v>
      </c>
      <c r="R317">
        <v>314</v>
      </c>
      <c r="S317" t="s">
        <v>531</v>
      </c>
      <c r="T317">
        <v>1</v>
      </c>
      <c r="U317">
        <v>1</v>
      </c>
      <c r="X317" s="4" t="str">
        <f>IF(SUM(Table1[[#This Row],[o_ghg_inventory ]:[o_support_needed_and_received]])=0,1,"")</f>
        <v/>
      </c>
      <c r="Y317" s="10">
        <v>85186.5</v>
      </c>
      <c r="Z317" s="10">
        <v>6250</v>
      </c>
      <c r="AA317" s="5">
        <f>Table1[[#This Row],[o_gef_funding]]/SUM(Table1[[#This Row],[o_ghg_inventory ]:[o_undefined]])</f>
        <v>42593.25</v>
      </c>
      <c r="AB317" s="5">
        <f>Table1[[#This Row],[o_co_financing]]/SUM(Table1[[#This Row],[o_ghg_inventory ]:[o_undefined]])</f>
        <v>3125</v>
      </c>
      <c r="AC317" s="4" cm="1">
        <f t="array" ref="AC317">IF(Table1[[#This Row],[o_ghg_inventory ]]="",IF(AND(Table1[[#This Row],[o_undefined]:[o_undefined]]=1,Table1[[#This Row],[c_ghg_inventory]]=1),1,""),1)</f>
        <v>1</v>
      </c>
      <c r="AD317" s="4" cm="1">
        <f t="array" ref="AD317">IF(Table1[[#This Row],[o_mitigation ]]="",IF(AND(Table1[[#This Row],[o_undefined]:[o_undefined]]=1,Table1[[#This Row],[c_mitigation]]=1),1,""),1)</f>
        <v>1</v>
      </c>
      <c r="AE317" s="4" t="str" cm="1">
        <f t="array" ref="AE317">IF(Table1[[#This Row],[o_climate_change_impacts_and_adaptation ]]="",IF(AND(Table1[[#This Row],[o_undefined]:[o_undefined]]=1,Table1[[#This Row],[c_climate_change_impacts_and_adaptation]]=1),1,""),1)</f>
        <v/>
      </c>
      <c r="AF317" s="4" t="str" cm="1">
        <f t="array" ref="AF317">IF(Table1[[#This Row],[o_support_needed_and_received]]="",IF(AND(Table1[[#This Row],[o_undefined]:[o_undefined]]=1,Table1[[#This Row],[c_support_needed_and_received]]=1),1,""),1)</f>
        <v/>
      </c>
      <c r="AG317" s="4" t="str">
        <f>IF(SUM(Table1[[#This Row],[com_ghg_inventory]:[com_support_needed_and_received]])=0,1,"")</f>
        <v/>
      </c>
      <c r="AH317" s="4" cm="1">
        <f t="array" ref="AH317">IF(Table1[[#This Row],[com_ghg_inventory]]="",0,IF(Table1[[#This Row],[com_undefined]:[com_undefined]]=1,0,Table1[[#This Row],[o_gef_funding]:[o_gef_funding]]/SUM(Table1[[#This Row],[com_ghg_inventory]:[com_support_needed_and_received]])))</f>
        <v>42593.25</v>
      </c>
      <c r="AI317" s="4" cm="1">
        <f t="array" ref="AI317">IF(Table1[[#This Row],[com_mitigation]]="",0,IF(Table1[[#This Row],[com_undefined]:[com_undefined]]=1,0,Table1[[#This Row],[o_gef_funding]:[o_gef_funding]]/SUM(Table1[[#This Row],[com_ghg_inventory]:[com_support_needed_and_received]])))</f>
        <v>42593.25</v>
      </c>
      <c r="AJ317" s="4" cm="1">
        <f t="array" ref="AJ317">IF(Table1[[#This Row],[com_climate_change_impacts_and_adaptation]]="",0,IF(Table1[[#This Row],[com_undefined]:[com_undefined]]=1,0,Table1[[#This Row],[o_gef_funding]:[o_gef_funding]]/SUM(Table1[[#This Row],[com_ghg_inventory]:[com_support_needed_and_received]])))</f>
        <v>0</v>
      </c>
      <c r="AK317" s="4" cm="1">
        <f t="array" ref="AK317">IF(Table1[[#This Row],[com_support_needed_and_received]]="",0,IF(Table1[[#This Row],[com_undefined]:[com_undefined]]=1,0,Table1[[#This Row],[o_gef_funding]:[o_gef_funding]]/SUM(Table1[[#This Row],[com_ghg_inventory]:[com_support_needed_and_received]])))</f>
        <v>0</v>
      </c>
      <c r="AL317" s="4">
        <f>IF(Table1[[#This Row],[com_undefined]]=1,Table1[[#This Row],[o_gef_funding]],0)</f>
        <v>0</v>
      </c>
      <c r="AM317" s="4" cm="1">
        <f t="array" ref="AM317">IF(Table1[[#This Row],[com_ghg_inventory]]="",0,IF(Table1[[#This Row],[com_undefined]:[com_undefined]]=1,0,Table1[[#This Row],[o_co_financing]:[o_co_financing]]/SUM(Table1[[#This Row],[com_ghg_inventory]:[com_support_needed_and_received]])))</f>
        <v>3125</v>
      </c>
      <c r="AN317" s="4" cm="1">
        <f t="array" ref="AN317">IF(Table1[[#This Row],[com_mitigation]]="",0,IF(Table1[[#This Row],[com_undefined]:[com_undefined]]=1,0,Table1[[#This Row],[o_co_financing]:[o_co_financing]]/SUM(Table1[[#This Row],[com_ghg_inventory]:[com_support_needed_and_received]])))</f>
        <v>3125</v>
      </c>
      <c r="AO317" s="4" cm="1">
        <f t="array" ref="AO317">IF(Table1[[#This Row],[com_climate_change_impacts_and_adaptation]]="",0,IF(Table1[[#This Row],[com_undefined]:[com_undefined]]=1,0,Table1[[#This Row],[o_co_financing]:[o_co_financing]]/SUM(Table1[[#This Row],[com_ghg_inventory]:[com_support_needed_and_received]])))</f>
        <v>0</v>
      </c>
      <c r="AP317" s="4" cm="1">
        <f t="array" ref="AP317">IF(Table1[[#This Row],[com_support_needed_and_received]]="",0,IF(Table1[[#This Row],[com_undefined]:[com_undefined]]=1,0,Table1[[#This Row],[o_co_financing]:[o_co_financing]]/SUM(Table1[[#This Row],[com_ghg_inventory]:[com_support_needed_and_received]])))</f>
        <v>0</v>
      </c>
      <c r="AQ317" s="4">
        <f>IF(Table1[[#This Row],[com_undefined]]=1,Table1[[#This Row],[o_co_financing]],0)</f>
        <v>0</v>
      </c>
      <c r="AR317" s="4" t="str">
        <f>IF(Table1[[#This Row],[o_gef_funding]]=SUM(Table1[[#This Row],[ghg_inventory_gef]:[undefined_gef]]),"Good", "Problem")</f>
        <v>Good</v>
      </c>
      <c r="AS317" s="4" t="str">
        <f>IF(Table1[[#This Row],[o_co_financing]]=SUM(Table1[[#This Row],[ghg_inventory_co_finance]:[undefined_co_finance]]),"Good", "Problem")</f>
        <v>Good</v>
      </c>
    </row>
    <row r="318" spans="1:45">
      <c r="A318" s="11">
        <v>33</v>
      </c>
      <c r="B318" t="s">
        <v>58</v>
      </c>
      <c r="C318" t="str">
        <f>VLOOKUP(Table1[[#This Row],[pif_id]], Table7[#All],2,FALSE)</f>
        <v>Africa</v>
      </c>
      <c r="D318" t="str">
        <f>VLOOKUP(Table1[[#This Row],[pif_id]], Table7[#All],3,FALSE)</f>
        <v>CI</v>
      </c>
      <c r="E318" t="str">
        <f>VLOOKUP(Table1[[#This Row],[pif_id]], Table7[#All],4,FALSE)</f>
        <v>2018</v>
      </c>
      <c r="F318" t="e">
        <f>VLOOKUP(Table1[[#This Row],[pif_id]], Table7[#All],5,FALSE)</f>
        <v>#REF!</v>
      </c>
      <c r="G318">
        <v>77</v>
      </c>
      <c r="H318" t="s">
        <v>386</v>
      </c>
      <c r="M318">
        <f>IF(SUM(Table1[[#This Row],[c_ghg_inventory]:[c_support_needed_and_received]])=0,1,"")</f>
        <v>1</v>
      </c>
      <c r="N318" s="6">
        <v>340746</v>
      </c>
      <c r="O318" s="6">
        <v>25000</v>
      </c>
      <c r="P318" s="6">
        <f>N318/SUM(Table1[[#This Row],[c_ghg_inventory]:[c_undefined]])</f>
        <v>340746</v>
      </c>
      <c r="Q318" s="6">
        <f>O318/SUM(Table1[[#This Row],[c_ghg_inventory]:[c_undefined]])</f>
        <v>25000</v>
      </c>
      <c r="R318">
        <v>315</v>
      </c>
      <c r="S318" t="s">
        <v>388</v>
      </c>
      <c r="T318">
        <v>1</v>
      </c>
      <c r="X318" s="4" t="str">
        <f>IF(SUM(Table1[[#This Row],[o_ghg_inventory ]:[o_support_needed_and_received]])=0,1,"")</f>
        <v/>
      </c>
      <c r="Y318" s="10">
        <v>85186.5</v>
      </c>
      <c r="Z318" s="10">
        <v>6250</v>
      </c>
      <c r="AA318" s="5">
        <f>Table1[[#This Row],[o_gef_funding]]/SUM(Table1[[#This Row],[o_ghg_inventory ]:[o_undefined]])</f>
        <v>85186.5</v>
      </c>
      <c r="AB318" s="5">
        <f>Table1[[#This Row],[o_co_financing]]/SUM(Table1[[#This Row],[o_ghg_inventory ]:[o_undefined]])</f>
        <v>6250</v>
      </c>
      <c r="AC318" s="4" cm="1">
        <f t="array" ref="AC318">IF(Table1[[#This Row],[o_ghg_inventory ]]="",IF(AND(Table1[[#This Row],[o_undefined]:[o_undefined]]=1,Table1[[#This Row],[c_ghg_inventory]]=1),1,""),1)</f>
        <v>1</v>
      </c>
      <c r="AD318" s="4" t="str" cm="1">
        <f t="array" ref="AD318">IF(Table1[[#This Row],[o_mitigation ]]="",IF(AND(Table1[[#This Row],[o_undefined]:[o_undefined]]=1,Table1[[#This Row],[c_mitigation]]=1),1,""),1)</f>
        <v/>
      </c>
      <c r="AE318" s="4" t="str" cm="1">
        <f t="array" ref="AE318">IF(Table1[[#This Row],[o_climate_change_impacts_and_adaptation ]]="",IF(AND(Table1[[#This Row],[o_undefined]:[o_undefined]]=1,Table1[[#This Row],[c_climate_change_impacts_and_adaptation]]=1),1,""),1)</f>
        <v/>
      </c>
      <c r="AF318" s="4" t="str" cm="1">
        <f t="array" ref="AF318">IF(Table1[[#This Row],[o_support_needed_and_received]]="",IF(AND(Table1[[#This Row],[o_undefined]:[o_undefined]]=1,Table1[[#This Row],[c_support_needed_and_received]]=1),1,""),1)</f>
        <v/>
      </c>
      <c r="AG318" s="4" t="str">
        <f>IF(SUM(Table1[[#This Row],[com_ghg_inventory]:[com_support_needed_and_received]])=0,1,"")</f>
        <v/>
      </c>
      <c r="AH318" s="4" cm="1">
        <f t="array" ref="AH318">IF(Table1[[#This Row],[com_ghg_inventory]]="",0,IF(Table1[[#This Row],[com_undefined]:[com_undefined]]=1,0,Table1[[#This Row],[o_gef_funding]:[o_gef_funding]]/SUM(Table1[[#This Row],[com_ghg_inventory]:[com_support_needed_and_received]])))</f>
        <v>85186.5</v>
      </c>
      <c r="AI318" s="4" cm="1">
        <f t="array" ref="AI318">IF(Table1[[#This Row],[com_mitigation]]="",0,IF(Table1[[#This Row],[com_undefined]:[com_undefined]]=1,0,Table1[[#This Row],[o_gef_funding]:[o_gef_funding]]/SUM(Table1[[#This Row],[com_ghg_inventory]:[com_support_needed_and_received]])))</f>
        <v>0</v>
      </c>
      <c r="AJ318" s="4" cm="1">
        <f t="array" ref="AJ318">IF(Table1[[#This Row],[com_climate_change_impacts_and_adaptation]]="",0,IF(Table1[[#This Row],[com_undefined]:[com_undefined]]=1,0,Table1[[#This Row],[o_gef_funding]:[o_gef_funding]]/SUM(Table1[[#This Row],[com_ghg_inventory]:[com_support_needed_and_received]])))</f>
        <v>0</v>
      </c>
      <c r="AK318" s="4" cm="1">
        <f t="array" ref="AK318">IF(Table1[[#This Row],[com_support_needed_and_received]]="",0,IF(Table1[[#This Row],[com_undefined]:[com_undefined]]=1,0,Table1[[#This Row],[o_gef_funding]:[o_gef_funding]]/SUM(Table1[[#This Row],[com_ghg_inventory]:[com_support_needed_and_received]])))</f>
        <v>0</v>
      </c>
      <c r="AL318" s="4">
        <f>IF(Table1[[#This Row],[com_undefined]]=1,Table1[[#This Row],[o_gef_funding]],0)</f>
        <v>0</v>
      </c>
      <c r="AM318" s="4" cm="1">
        <f t="array" ref="AM318">IF(Table1[[#This Row],[com_ghg_inventory]]="",0,IF(Table1[[#This Row],[com_undefined]:[com_undefined]]=1,0,Table1[[#This Row],[o_co_financing]:[o_co_financing]]/SUM(Table1[[#This Row],[com_ghg_inventory]:[com_support_needed_and_received]])))</f>
        <v>6250</v>
      </c>
      <c r="AN318" s="4" cm="1">
        <f t="array" ref="AN318">IF(Table1[[#This Row],[com_mitigation]]="",0,IF(Table1[[#This Row],[com_undefined]:[com_undefined]]=1,0,Table1[[#This Row],[o_co_financing]:[o_co_financing]]/SUM(Table1[[#This Row],[com_ghg_inventory]:[com_support_needed_and_received]])))</f>
        <v>0</v>
      </c>
      <c r="AO318" s="4" cm="1">
        <f t="array" ref="AO318">IF(Table1[[#This Row],[com_climate_change_impacts_and_adaptation]]="",0,IF(Table1[[#This Row],[com_undefined]:[com_undefined]]=1,0,Table1[[#This Row],[o_co_financing]:[o_co_financing]]/SUM(Table1[[#This Row],[com_ghg_inventory]:[com_support_needed_and_received]])))</f>
        <v>0</v>
      </c>
      <c r="AP318" s="4" cm="1">
        <f t="array" ref="AP318">IF(Table1[[#This Row],[com_support_needed_and_received]]="",0,IF(Table1[[#This Row],[com_undefined]:[com_undefined]]=1,0,Table1[[#This Row],[o_co_financing]:[o_co_financing]]/SUM(Table1[[#This Row],[com_ghg_inventory]:[com_support_needed_and_received]])))</f>
        <v>0</v>
      </c>
      <c r="AQ318" s="4">
        <f>IF(Table1[[#This Row],[com_undefined]]=1,Table1[[#This Row],[o_co_financing]],0)</f>
        <v>0</v>
      </c>
      <c r="AR318" s="4" t="str">
        <f>IF(Table1[[#This Row],[o_gef_funding]]=SUM(Table1[[#This Row],[ghg_inventory_gef]:[undefined_gef]]),"Good", "Problem")</f>
        <v>Good</v>
      </c>
      <c r="AS318" s="4" t="str">
        <f>IF(Table1[[#This Row],[o_co_financing]]=SUM(Table1[[#This Row],[ghg_inventory_co_finance]:[undefined_co_finance]]),"Good", "Problem")</f>
        <v>Good</v>
      </c>
    </row>
    <row r="319" spans="1:45">
      <c r="A319" s="11">
        <v>33</v>
      </c>
      <c r="B319" t="s">
        <v>58</v>
      </c>
      <c r="C319" t="str">
        <f>VLOOKUP(Table1[[#This Row],[pif_id]], Table7[#All],2,FALSE)</f>
        <v>Africa</v>
      </c>
      <c r="D319" t="str">
        <f>VLOOKUP(Table1[[#This Row],[pif_id]], Table7[#All],3,FALSE)</f>
        <v>CI</v>
      </c>
      <c r="E319" t="str">
        <f>VLOOKUP(Table1[[#This Row],[pif_id]], Table7[#All],4,FALSE)</f>
        <v>2018</v>
      </c>
      <c r="F319" t="e">
        <f>VLOOKUP(Table1[[#This Row],[pif_id]], Table7[#All],5,FALSE)</f>
        <v>#REF!</v>
      </c>
      <c r="G319">
        <v>77</v>
      </c>
      <c r="H319" t="s">
        <v>386</v>
      </c>
      <c r="M319">
        <f>IF(SUM(Table1[[#This Row],[c_ghg_inventory]:[c_support_needed_and_received]])=0,1,"")</f>
        <v>1</v>
      </c>
      <c r="N319" s="6">
        <v>340746</v>
      </c>
      <c r="O319" s="6">
        <v>25000</v>
      </c>
      <c r="P319" s="6">
        <f>N319/SUM(Table1[[#This Row],[c_ghg_inventory]:[c_undefined]])</f>
        <v>340746</v>
      </c>
      <c r="Q319" s="6">
        <f>O319/SUM(Table1[[#This Row],[c_ghg_inventory]:[c_undefined]])</f>
        <v>25000</v>
      </c>
      <c r="R319">
        <v>316</v>
      </c>
      <c r="S319" t="s">
        <v>532</v>
      </c>
      <c r="X319" s="4">
        <f>IF(SUM(Table1[[#This Row],[o_ghg_inventory ]:[o_support_needed_and_received]])=0,1,"")</f>
        <v>1</v>
      </c>
      <c r="Y319" s="10">
        <v>85186.5</v>
      </c>
      <c r="Z319" s="10">
        <v>6250</v>
      </c>
      <c r="AA319" s="5">
        <f>Table1[[#This Row],[o_gef_funding]]/SUM(Table1[[#This Row],[o_ghg_inventory ]:[o_undefined]])</f>
        <v>85186.5</v>
      </c>
      <c r="AB319" s="5">
        <f>Table1[[#This Row],[o_co_financing]]/SUM(Table1[[#This Row],[o_ghg_inventory ]:[o_undefined]])</f>
        <v>6250</v>
      </c>
      <c r="AC319" s="4" t="str" cm="1">
        <f t="array" ref="AC319">IF(Table1[[#This Row],[o_ghg_inventory ]]="",IF(AND(Table1[[#This Row],[o_undefined]:[o_undefined]]=1,Table1[[#This Row],[c_ghg_inventory]]=1),1,""),1)</f>
        <v/>
      </c>
      <c r="AD319" s="4" t="str" cm="1">
        <f t="array" ref="AD319">IF(Table1[[#This Row],[o_mitigation ]]="",IF(AND(Table1[[#This Row],[o_undefined]:[o_undefined]]=1,Table1[[#This Row],[c_mitigation]]=1),1,""),1)</f>
        <v/>
      </c>
      <c r="AE319" s="4" t="str" cm="1">
        <f t="array" ref="AE319">IF(Table1[[#This Row],[o_climate_change_impacts_and_adaptation ]]="",IF(AND(Table1[[#This Row],[o_undefined]:[o_undefined]]=1,Table1[[#This Row],[c_climate_change_impacts_and_adaptation]]=1),1,""),1)</f>
        <v/>
      </c>
      <c r="AF319" s="4" t="str" cm="1">
        <f t="array" ref="AF319">IF(Table1[[#This Row],[o_support_needed_and_received]]="",IF(AND(Table1[[#This Row],[o_undefined]:[o_undefined]]=1,Table1[[#This Row],[c_support_needed_and_received]]=1),1,""),1)</f>
        <v/>
      </c>
      <c r="AG319" s="4">
        <f>IF(SUM(Table1[[#This Row],[com_ghg_inventory]:[com_support_needed_and_received]])=0,1,"")</f>
        <v>1</v>
      </c>
      <c r="AH319" s="4" cm="1">
        <f t="array" ref="AH319">IF(Table1[[#This Row],[com_ghg_inventory]]="",0,IF(Table1[[#This Row],[com_undefined]:[com_undefined]]=1,0,Table1[[#This Row],[o_gef_funding]:[o_gef_funding]]/SUM(Table1[[#This Row],[com_ghg_inventory]:[com_support_needed_and_received]])))</f>
        <v>0</v>
      </c>
      <c r="AI319" s="4" cm="1">
        <f t="array" ref="AI319">IF(Table1[[#This Row],[com_mitigation]]="",0,IF(Table1[[#This Row],[com_undefined]:[com_undefined]]=1,0,Table1[[#This Row],[o_gef_funding]:[o_gef_funding]]/SUM(Table1[[#This Row],[com_ghg_inventory]:[com_support_needed_and_received]])))</f>
        <v>0</v>
      </c>
      <c r="AJ319" s="4" cm="1">
        <f t="array" ref="AJ319">IF(Table1[[#This Row],[com_climate_change_impacts_and_adaptation]]="",0,IF(Table1[[#This Row],[com_undefined]:[com_undefined]]=1,0,Table1[[#This Row],[o_gef_funding]:[o_gef_funding]]/SUM(Table1[[#This Row],[com_ghg_inventory]:[com_support_needed_and_received]])))</f>
        <v>0</v>
      </c>
      <c r="AK319" s="4" cm="1">
        <f t="array" ref="AK319">IF(Table1[[#This Row],[com_support_needed_and_received]]="",0,IF(Table1[[#This Row],[com_undefined]:[com_undefined]]=1,0,Table1[[#This Row],[o_gef_funding]:[o_gef_funding]]/SUM(Table1[[#This Row],[com_ghg_inventory]:[com_support_needed_and_received]])))</f>
        <v>0</v>
      </c>
      <c r="AL319" s="4">
        <f>IF(Table1[[#This Row],[com_undefined]]=1,Table1[[#This Row],[o_gef_funding]],0)</f>
        <v>85186.5</v>
      </c>
      <c r="AM319" s="4" cm="1">
        <f t="array" ref="AM319">IF(Table1[[#This Row],[com_ghg_inventory]]="",0,IF(Table1[[#This Row],[com_undefined]:[com_undefined]]=1,0,Table1[[#This Row],[o_co_financing]:[o_co_financing]]/SUM(Table1[[#This Row],[com_ghg_inventory]:[com_support_needed_and_received]])))</f>
        <v>0</v>
      </c>
      <c r="AN319" s="4" cm="1">
        <f t="array" ref="AN319">IF(Table1[[#This Row],[com_mitigation]]="",0,IF(Table1[[#This Row],[com_undefined]:[com_undefined]]=1,0,Table1[[#This Row],[o_co_financing]:[o_co_financing]]/SUM(Table1[[#This Row],[com_ghg_inventory]:[com_support_needed_and_received]])))</f>
        <v>0</v>
      </c>
      <c r="AO319" s="4" cm="1">
        <f t="array" ref="AO319">IF(Table1[[#This Row],[com_climate_change_impacts_and_adaptation]]="",0,IF(Table1[[#This Row],[com_undefined]:[com_undefined]]=1,0,Table1[[#This Row],[o_co_financing]:[o_co_financing]]/SUM(Table1[[#This Row],[com_ghg_inventory]:[com_support_needed_and_received]])))</f>
        <v>0</v>
      </c>
      <c r="AP319" s="4" cm="1">
        <f t="array" ref="AP319">IF(Table1[[#This Row],[com_support_needed_and_received]]="",0,IF(Table1[[#This Row],[com_undefined]:[com_undefined]]=1,0,Table1[[#This Row],[o_co_financing]:[o_co_financing]]/SUM(Table1[[#This Row],[com_ghg_inventory]:[com_support_needed_and_received]])))</f>
        <v>0</v>
      </c>
      <c r="AQ319" s="4">
        <f>IF(Table1[[#This Row],[com_undefined]]=1,Table1[[#This Row],[o_co_financing]],0)</f>
        <v>6250</v>
      </c>
      <c r="AR319" s="4" t="str">
        <f>IF(Table1[[#This Row],[o_gef_funding]]=SUM(Table1[[#This Row],[ghg_inventory_gef]:[undefined_gef]]),"Good", "Problem")</f>
        <v>Good</v>
      </c>
      <c r="AS319" s="4" t="str">
        <f>IF(Table1[[#This Row],[o_co_financing]]=SUM(Table1[[#This Row],[ghg_inventory_co_finance]:[undefined_co_finance]]),"Good", "Problem")</f>
        <v>Good</v>
      </c>
    </row>
    <row r="320" spans="1:45">
      <c r="A320" s="11">
        <v>34</v>
      </c>
      <c r="B320" t="s">
        <v>59</v>
      </c>
      <c r="C320" t="str">
        <f>VLOOKUP(Table1[[#This Row],[pif_id]], Table7[#All],2,FALSE)</f>
        <v>America</v>
      </c>
      <c r="D320" t="str">
        <f>VLOOKUP(Table1[[#This Row],[pif_id]], Table7[#All],3,FALSE)</f>
        <v>IADB</v>
      </c>
      <c r="E320" t="str">
        <f>VLOOKUP(Table1[[#This Row],[pif_id]], Table7[#All],4,FALSE)</f>
        <v>2018</v>
      </c>
      <c r="F320" t="e">
        <f>VLOOKUP(Table1[[#This Row],[pif_id]], Table7[#All],5,FALSE)</f>
        <v>#REF!</v>
      </c>
      <c r="G320">
        <v>78</v>
      </c>
      <c r="H320" t="s">
        <v>533</v>
      </c>
      <c r="M320">
        <f>IF(SUM(Table1[[#This Row],[c_ghg_inventory]:[c_support_needed_and_received]])=0,1,"")</f>
        <v>1</v>
      </c>
      <c r="N320" s="6">
        <v>200713</v>
      </c>
      <c r="O320" s="6">
        <v>250000</v>
      </c>
      <c r="P320" s="6">
        <f>N320/SUM(Table1[[#This Row],[c_ghg_inventory]:[c_undefined]])</f>
        <v>200713</v>
      </c>
      <c r="Q320" s="6">
        <f>O320/SUM(Table1[[#This Row],[c_ghg_inventory]:[c_undefined]])</f>
        <v>250000</v>
      </c>
      <c r="R320">
        <v>317</v>
      </c>
      <c r="S320" s="9" t="s">
        <v>534</v>
      </c>
      <c r="U320">
        <v>1</v>
      </c>
      <c r="X320" s="4" t="str">
        <f>IF(SUM(Table1[[#This Row],[o_ghg_inventory ]:[o_support_needed_and_received]])=0,1,"")</f>
        <v/>
      </c>
      <c r="Y320" s="10">
        <v>200713</v>
      </c>
      <c r="Z320" s="10">
        <v>250000</v>
      </c>
      <c r="AA320" s="5">
        <f>Table1[[#This Row],[o_gef_funding]]/SUM(Table1[[#This Row],[o_ghg_inventory ]:[o_undefined]])</f>
        <v>200713</v>
      </c>
      <c r="AB320" s="5">
        <f>Table1[[#This Row],[o_co_financing]]/SUM(Table1[[#This Row],[o_ghg_inventory ]:[o_undefined]])</f>
        <v>250000</v>
      </c>
      <c r="AC320" s="4" t="str" cm="1">
        <f t="array" ref="AC320">IF(Table1[[#This Row],[o_ghg_inventory ]]="",IF(AND(Table1[[#This Row],[o_undefined]:[o_undefined]]=1,Table1[[#This Row],[c_ghg_inventory]]=1),1,""),1)</f>
        <v/>
      </c>
      <c r="AD320" s="4" cm="1">
        <f t="array" ref="AD320">IF(Table1[[#This Row],[o_mitigation ]]="",IF(AND(Table1[[#This Row],[o_undefined]:[o_undefined]]=1,Table1[[#This Row],[c_mitigation]]=1),1,""),1)</f>
        <v>1</v>
      </c>
      <c r="AE320" s="4" t="str" cm="1">
        <f t="array" ref="AE320">IF(Table1[[#This Row],[o_climate_change_impacts_and_adaptation ]]="",IF(AND(Table1[[#This Row],[o_undefined]:[o_undefined]]=1,Table1[[#This Row],[c_climate_change_impacts_and_adaptation]]=1),1,""),1)</f>
        <v/>
      </c>
      <c r="AF320" s="4" t="str" cm="1">
        <f t="array" ref="AF320">IF(Table1[[#This Row],[o_support_needed_and_received]]="",IF(AND(Table1[[#This Row],[o_undefined]:[o_undefined]]=1,Table1[[#This Row],[c_support_needed_and_received]]=1),1,""),1)</f>
        <v/>
      </c>
      <c r="AG320" s="4" t="str">
        <f>IF(SUM(Table1[[#This Row],[com_ghg_inventory]:[com_support_needed_and_received]])=0,1,"")</f>
        <v/>
      </c>
      <c r="AH320" s="4" cm="1">
        <f t="array" ref="AH320">IF(Table1[[#This Row],[com_ghg_inventory]]="",0,IF(Table1[[#This Row],[com_undefined]:[com_undefined]]=1,0,Table1[[#This Row],[o_gef_funding]:[o_gef_funding]]/SUM(Table1[[#This Row],[com_ghg_inventory]:[com_support_needed_and_received]])))</f>
        <v>0</v>
      </c>
      <c r="AI320" s="4" cm="1">
        <f t="array" ref="AI320">IF(Table1[[#This Row],[com_mitigation]]="",0,IF(Table1[[#This Row],[com_undefined]:[com_undefined]]=1,0,Table1[[#This Row],[o_gef_funding]:[o_gef_funding]]/SUM(Table1[[#This Row],[com_ghg_inventory]:[com_support_needed_and_received]])))</f>
        <v>200713</v>
      </c>
      <c r="AJ320" s="4" cm="1">
        <f t="array" ref="AJ320">IF(Table1[[#This Row],[com_climate_change_impacts_and_adaptation]]="",0,IF(Table1[[#This Row],[com_undefined]:[com_undefined]]=1,0,Table1[[#This Row],[o_gef_funding]:[o_gef_funding]]/SUM(Table1[[#This Row],[com_ghg_inventory]:[com_support_needed_and_received]])))</f>
        <v>0</v>
      </c>
      <c r="AK320" s="4" cm="1">
        <f t="array" ref="AK320">IF(Table1[[#This Row],[com_support_needed_and_received]]="",0,IF(Table1[[#This Row],[com_undefined]:[com_undefined]]=1,0,Table1[[#This Row],[o_gef_funding]:[o_gef_funding]]/SUM(Table1[[#This Row],[com_ghg_inventory]:[com_support_needed_and_received]])))</f>
        <v>0</v>
      </c>
      <c r="AL320" s="4">
        <f>IF(Table1[[#This Row],[com_undefined]]=1,Table1[[#This Row],[o_gef_funding]],0)</f>
        <v>0</v>
      </c>
      <c r="AM320" s="4" cm="1">
        <f t="array" ref="AM320">IF(Table1[[#This Row],[com_ghg_inventory]]="",0,IF(Table1[[#This Row],[com_undefined]:[com_undefined]]=1,0,Table1[[#This Row],[o_co_financing]:[o_co_financing]]/SUM(Table1[[#This Row],[com_ghg_inventory]:[com_support_needed_and_received]])))</f>
        <v>0</v>
      </c>
      <c r="AN320" s="4" cm="1">
        <f t="array" ref="AN320">IF(Table1[[#This Row],[com_mitigation]]="",0,IF(Table1[[#This Row],[com_undefined]:[com_undefined]]=1,0,Table1[[#This Row],[o_co_financing]:[o_co_financing]]/SUM(Table1[[#This Row],[com_ghg_inventory]:[com_support_needed_and_received]])))</f>
        <v>250000</v>
      </c>
      <c r="AO320" s="4" cm="1">
        <f t="array" ref="AO320">IF(Table1[[#This Row],[com_climate_change_impacts_and_adaptation]]="",0,IF(Table1[[#This Row],[com_undefined]:[com_undefined]]=1,0,Table1[[#This Row],[o_co_financing]:[o_co_financing]]/SUM(Table1[[#This Row],[com_ghg_inventory]:[com_support_needed_and_received]])))</f>
        <v>0</v>
      </c>
      <c r="AP320" s="4" cm="1">
        <f t="array" ref="AP320">IF(Table1[[#This Row],[com_support_needed_and_received]]="",0,IF(Table1[[#This Row],[com_undefined]:[com_undefined]]=1,0,Table1[[#This Row],[o_co_financing]:[o_co_financing]]/SUM(Table1[[#This Row],[com_ghg_inventory]:[com_support_needed_and_received]])))</f>
        <v>0</v>
      </c>
      <c r="AQ320" s="4">
        <f>IF(Table1[[#This Row],[com_undefined]]=1,Table1[[#This Row],[o_co_financing]],0)</f>
        <v>0</v>
      </c>
      <c r="AR320" s="4" t="str">
        <f>IF(Table1[[#This Row],[o_gef_funding]]=SUM(Table1[[#This Row],[ghg_inventory_gef]:[undefined_gef]]),"Good", "Problem")</f>
        <v>Good</v>
      </c>
      <c r="AS320" s="4" t="str">
        <f>IF(Table1[[#This Row],[o_co_financing]]=SUM(Table1[[#This Row],[ghg_inventory_co_finance]:[undefined_co_finance]]),"Good", "Problem")</f>
        <v>Good</v>
      </c>
    </row>
    <row r="321" spans="1:45">
      <c r="A321" s="11">
        <v>34</v>
      </c>
      <c r="B321" t="s">
        <v>59</v>
      </c>
      <c r="C321" t="str">
        <f>VLOOKUP(Table1[[#This Row],[pif_id]], Table7[#All],2,FALSE)</f>
        <v>America</v>
      </c>
      <c r="D321" t="str">
        <f>VLOOKUP(Table1[[#This Row],[pif_id]], Table7[#All],3,FALSE)</f>
        <v>IADB</v>
      </c>
      <c r="E321" t="str">
        <f>VLOOKUP(Table1[[#This Row],[pif_id]], Table7[#All],4,FALSE)</f>
        <v>2018</v>
      </c>
      <c r="F321" t="e">
        <f>VLOOKUP(Table1[[#This Row],[pif_id]], Table7[#All],5,FALSE)</f>
        <v>#REF!</v>
      </c>
      <c r="G321">
        <v>79</v>
      </c>
      <c r="H321" t="s">
        <v>535</v>
      </c>
      <c r="M321">
        <f>IF(SUM(Table1[[#This Row],[c_ghg_inventory]:[c_support_needed_and_received]])=0,1,"")</f>
        <v>1</v>
      </c>
      <c r="N321" s="6">
        <v>1094797</v>
      </c>
      <c r="O321" s="6">
        <v>950000</v>
      </c>
      <c r="P321" s="6">
        <f>N321/SUM(Table1[[#This Row],[c_ghg_inventory]:[c_undefined]])</f>
        <v>1094797</v>
      </c>
      <c r="Q321" s="6">
        <f>O321/SUM(Table1[[#This Row],[c_ghg_inventory]:[c_undefined]])</f>
        <v>950000</v>
      </c>
      <c r="R321">
        <v>318</v>
      </c>
      <c r="S321" s="9" t="s">
        <v>536</v>
      </c>
      <c r="U321">
        <v>1</v>
      </c>
      <c r="X321" s="4" t="str">
        <f>IF(SUM(Table1[[#This Row],[o_ghg_inventory ]:[o_support_needed_and_received]])=0,1,"")</f>
        <v/>
      </c>
      <c r="Y321" s="10">
        <v>182466.16666666666</v>
      </c>
      <c r="Z321" s="10">
        <v>158333.33333333334</v>
      </c>
      <c r="AA321" s="5">
        <f>Table1[[#This Row],[o_gef_funding]]/SUM(Table1[[#This Row],[o_ghg_inventory ]:[o_undefined]])</f>
        <v>182466.16666666666</v>
      </c>
      <c r="AB321" s="5">
        <f>Table1[[#This Row],[o_co_financing]]/SUM(Table1[[#This Row],[o_ghg_inventory ]:[o_undefined]])</f>
        <v>158333.33333333334</v>
      </c>
      <c r="AC321" s="4" t="str" cm="1">
        <f t="array" ref="AC321">IF(Table1[[#This Row],[o_ghg_inventory ]]="",IF(AND(Table1[[#This Row],[o_undefined]:[o_undefined]]=1,Table1[[#This Row],[c_ghg_inventory]]=1),1,""),1)</f>
        <v/>
      </c>
      <c r="AD321" s="4" cm="1">
        <f t="array" ref="AD321">IF(Table1[[#This Row],[o_mitigation ]]="",IF(AND(Table1[[#This Row],[o_undefined]:[o_undefined]]=1,Table1[[#This Row],[c_mitigation]]=1),1,""),1)</f>
        <v>1</v>
      </c>
      <c r="AE321" s="4" t="str" cm="1">
        <f t="array" ref="AE321">IF(Table1[[#This Row],[o_climate_change_impacts_and_adaptation ]]="",IF(AND(Table1[[#This Row],[o_undefined]:[o_undefined]]=1,Table1[[#This Row],[c_climate_change_impacts_and_adaptation]]=1),1,""),1)</f>
        <v/>
      </c>
      <c r="AF321" s="4" t="str" cm="1">
        <f t="array" ref="AF321">IF(Table1[[#This Row],[o_support_needed_and_received]]="",IF(AND(Table1[[#This Row],[o_undefined]:[o_undefined]]=1,Table1[[#This Row],[c_support_needed_and_received]]=1),1,""),1)</f>
        <v/>
      </c>
      <c r="AG321" s="4" t="str">
        <f>IF(SUM(Table1[[#This Row],[com_ghg_inventory]:[com_support_needed_and_received]])=0,1,"")</f>
        <v/>
      </c>
      <c r="AH321" s="4" cm="1">
        <f t="array" ref="AH321">IF(Table1[[#This Row],[com_ghg_inventory]]="",0,IF(Table1[[#This Row],[com_undefined]:[com_undefined]]=1,0,Table1[[#This Row],[o_gef_funding]:[o_gef_funding]]/SUM(Table1[[#This Row],[com_ghg_inventory]:[com_support_needed_and_received]])))</f>
        <v>0</v>
      </c>
      <c r="AI321" s="4" cm="1">
        <f t="array" ref="AI321">IF(Table1[[#This Row],[com_mitigation]]="",0,IF(Table1[[#This Row],[com_undefined]:[com_undefined]]=1,0,Table1[[#This Row],[o_gef_funding]:[o_gef_funding]]/SUM(Table1[[#This Row],[com_ghg_inventory]:[com_support_needed_and_received]])))</f>
        <v>182466.16666666666</v>
      </c>
      <c r="AJ321" s="4" cm="1">
        <f t="array" ref="AJ321">IF(Table1[[#This Row],[com_climate_change_impacts_and_adaptation]]="",0,IF(Table1[[#This Row],[com_undefined]:[com_undefined]]=1,0,Table1[[#This Row],[o_gef_funding]:[o_gef_funding]]/SUM(Table1[[#This Row],[com_ghg_inventory]:[com_support_needed_and_received]])))</f>
        <v>0</v>
      </c>
      <c r="AK321" s="4" cm="1">
        <f t="array" ref="AK321">IF(Table1[[#This Row],[com_support_needed_and_received]]="",0,IF(Table1[[#This Row],[com_undefined]:[com_undefined]]=1,0,Table1[[#This Row],[o_gef_funding]:[o_gef_funding]]/SUM(Table1[[#This Row],[com_ghg_inventory]:[com_support_needed_and_received]])))</f>
        <v>0</v>
      </c>
      <c r="AL321" s="4">
        <f>IF(Table1[[#This Row],[com_undefined]]=1,Table1[[#This Row],[o_gef_funding]],0)</f>
        <v>0</v>
      </c>
      <c r="AM321" s="4" cm="1">
        <f t="array" ref="AM321">IF(Table1[[#This Row],[com_ghg_inventory]]="",0,IF(Table1[[#This Row],[com_undefined]:[com_undefined]]=1,0,Table1[[#This Row],[o_co_financing]:[o_co_financing]]/SUM(Table1[[#This Row],[com_ghg_inventory]:[com_support_needed_and_received]])))</f>
        <v>0</v>
      </c>
      <c r="AN321" s="4" cm="1">
        <f t="array" ref="AN321">IF(Table1[[#This Row],[com_mitigation]]="",0,IF(Table1[[#This Row],[com_undefined]:[com_undefined]]=1,0,Table1[[#This Row],[o_co_financing]:[o_co_financing]]/SUM(Table1[[#This Row],[com_ghg_inventory]:[com_support_needed_and_received]])))</f>
        <v>158333.33333333334</v>
      </c>
      <c r="AO321" s="4" cm="1">
        <f t="array" ref="AO321">IF(Table1[[#This Row],[com_climate_change_impacts_and_adaptation]]="",0,IF(Table1[[#This Row],[com_undefined]:[com_undefined]]=1,0,Table1[[#This Row],[o_co_financing]:[o_co_financing]]/SUM(Table1[[#This Row],[com_ghg_inventory]:[com_support_needed_and_received]])))</f>
        <v>0</v>
      </c>
      <c r="AP321" s="4" cm="1">
        <f t="array" ref="AP321">IF(Table1[[#This Row],[com_support_needed_and_received]]="",0,IF(Table1[[#This Row],[com_undefined]:[com_undefined]]=1,0,Table1[[#This Row],[o_co_financing]:[o_co_financing]]/SUM(Table1[[#This Row],[com_ghg_inventory]:[com_support_needed_and_received]])))</f>
        <v>0</v>
      </c>
      <c r="AQ321" s="4">
        <f>IF(Table1[[#This Row],[com_undefined]]=1,Table1[[#This Row],[o_co_financing]],0)</f>
        <v>0</v>
      </c>
      <c r="AR321" s="4" t="str">
        <f>IF(Table1[[#This Row],[o_gef_funding]]=SUM(Table1[[#This Row],[ghg_inventory_gef]:[undefined_gef]]),"Good", "Problem")</f>
        <v>Good</v>
      </c>
      <c r="AS321" s="4" t="str">
        <f>IF(Table1[[#This Row],[o_co_financing]]=SUM(Table1[[#This Row],[ghg_inventory_co_finance]:[undefined_co_finance]]),"Good", "Problem")</f>
        <v>Good</v>
      </c>
    </row>
    <row r="322" spans="1:45">
      <c r="A322" s="11">
        <v>34</v>
      </c>
      <c r="B322" t="s">
        <v>59</v>
      </c>
      <c r="C322" t="str">
        <f>VLOOKUP(Table1[[#This Row],[pif_id]], Table7[#All],2,FALSE)</f>
        <v>America</v>
      </c>
      <c r="D322" t="str">
        <f>VLOOKUP(Table1[[#This Row],[pif_id]], Table7[#All],3,FALSE)</f>
        <v>IADB</v>
      </c>
      <c r="E322" t="str">
        <f>VLOOKUP(Table1[[#This Row],[pif_id]], Table7[#All],4,FALSE)</f>
        <v>2018</v>
      </c>
      <c r="F322" t="e">
        <f>VLOOKUP(Table1[[#This Row],[pif_id]], Table7[#All],5,FALSE)</f>
        <v>#REF!</v>
      </c>
      <c r="G322">
        <v>79</v>
      </c>
      <c r="H322" t="s">
        <v>535</v>
      </c>
      <c r="M322">
        <f>IF(SUM(Table1[[#This Row],[c_ghg_inventory]:[c_support_needed_and_received]])=0,1,"")</f>
        <v>1</v>
      </c>
      <c r="N322" s="6">
        <v>1094797</v>
      </c>
      <c r="O322" s="6">
        <v>950000</v>
      </c>
      <c r="P322" s="6">
        <f>N322/SUM(Table1[[#This Row],[c_ghg_inventory]:[c_undefined]])</f>
        <v>1094797</v>
      </c>
      <c r="Q322" s="6">
        <f>O322/SUM(Table1[[#This Row],[c_ghg_inventory]:[c_undefined]])</f>
        <v>950000</v>
      </c>
      <c r="R322">
        <v>319</v>
      </c>
      <c r="S322" s="9" t="s">
        <v>537</v>
      </c>
      <c r="U322">
        <v>1</v>
      </c>
      <c r="X322" s="4" t="str">
        <f>IF(SUM(Table1[[#This Row],[o_ghg_inventory ]:[o_support_needed_and_received]])=0,1,"")</f>
        <v/>
      </c>
      <c r="Y322" s="10">
        <v>182466.16666666666</v>
      </c>
      <c r="Z322" s="10">
        <v>158333.33333333334</v>
      </c>
      <c r="AA322" s="5">
        <f>Table1[[#This Row],[o_gef_funding]]/SUM(Table1[[#This Row],[o_ghg_inventory ]:[o_undefined]])</f>
        <v>182466.16666666666</v>
      </c>
      <c r="AB322" s="5">
        <f>Table1[[#This Row],[o_co_financing]]/SUM(Table1[[#This Row],[o_ghg_inventory ]:[o_undefined]])</f>
        <v>158333.33333333334</v>
      </c>
      <c r="AC322" s="4" t="str" cm="1">
        <f t="array" ref="AC322">IF(Table1[[#This Row],[o_ghg_inventory ]]="",IF(AND(Table1[[#This Row],[o_undefined]:[o_undefined]]=1,Table1[[#This Row],[c_ghg_inventory]]=1),1,""),1)</f>
        <v/>
      </c>
      <c r="AD322" s="4" cm="1">
        <f t="array" ref="AD322">IF(Table1[[#This Row],[o_mitigation ]]="",IF(AND(Table1[[#This Row],[o_undefined]:[o_undefined]]=1,Table1[[#This Row],[c_mitigation]]=1),1,""),1)</f>
        <v>1</v>
      </c>
      <c r="AE322" s="4" t="str" cm="1">
        <f t="array" ref="AE322">IF(Table1[[#This Row],[o_climate_change_impacts_and_adaptation ]]="",IF(AND(Table1[[#This Row],[o_undefined]:[o_undefined]]=1,Table1[[#This Row],[c_climate_change_impacts_and_adaptation]]=1),1,""),1)</f>
        <v/>
      </c>
      <c r="AF322" s="4" t="str" cm="1">
        <f t="array" ref="AF322">IF(Table1[[#This Row],[o_support_needed_and_received]]="",IF(AND(Table1[[#This Row],[o_undefined]:[o_undefined]]=1,Table1[[#This Row],[c_support_needed_and_received]]=1),1,""),1)</f>
        <v/>
      </c>
      <c r="AG322" s="4" t="str">
        <f>IF(SUM(Table1[[#This Row],[com_ghg_inventory]:[com_support_needed_and_received]])=0,1,"")</f>
        <v/>
      </c>
      <c r="AH322" s="4" cm="1">
        <f t="array" ref="AH322">IF(Table1[[#This Row],[com_ghg_inventory]]="",0,IF(Table1[[#This Row],[com_undefined]:[com_undefined]]=1,0,Table1[[#This Row],[o_gef_funding]:[o_gef_funding]]/SUM(Table1[[#This Row],[com_ghg_inventory]:[com_support_needed_and_received]])))</f>
        <v>0</v>
      </c>
      <c r="AI322" s="4" cm="1">
        <f t="array" ref="AI322">IF(Table1[[#This Row],[com_mitigation]]="",0,IF(Table1[[#This Row],[com_undefined]:[com_undefined]]=1,0,Table1[[#This Row],[o_gef_funding]:[o_gef_funding]]/SUM(Table1[[#This Row],[com_ghg_inventory]:[com_support_needed_and_received]])))</f>
        <v>182466.16666666666</v>
      </c>
      <c r="AJ322" s="4" cm="1">
        <f t="array" ref="AJ322">IF(Table1[[#This Row],[com_climate_change_impacts_and_adaptation]]="",0,IF(Table1[[#This Row],[com_undefined]:[com_undefined]]=1,0,Table1[[#This Row],[o_gef_funding]:[o_gef_funding]]/SUM(Table1[[#This Row],[com_ghg_inventory]:[com_support_needed_and_received]])))</f>
        <v>0</v>
      </c>
      <c r="AK322" s="4" cm="1">
        <f t="array" ref="AK322">IF(Table1[[#This Row],[com_support_needed_and_received]]="",0,IF(Table1[[#This Row],[com_undefined]:[com_undefined]]=1,0,Table1[[#This Row],[o_gef_funding]:[o_gef_funding]]/SUM(Table1[[#This Row],[com_ghg_inventory]:[com_support_needed_and_received]])))</f>
        <v>0</v>
      </c>
      <c r="AL322" s="4">
        <f>IF(Table1[[#This Row],[com_undefined]]=1,Table1[[#This Row],[o_gef_funding]],0)</f>
        <v>0</v>
      </c>
      <c r="AM322" s="4" cm="1">
        <f t="array" ref="AM322">IF(Table1[[#This Row],[com_ghg_inventory]]="",0,IF(Table1[[#This Row],[com_undefined]:[com_undefined]]=1,0,Table1[[#This Row],[o_co_financing]:[o_co_financing]]/SUM(Table1[[#This Row],[com_ghg_inventory]:[com_support_needed_and_received]])))</f>
        <v>0</v>
      </c>
      <c r="AN322" s="4" cm="1">
        <f t="array" ref="AN322">IF(Table1[[#This Row],[com_mitigation]]="",0,IF(Table1[[#This Row],[com_undefined]:[com_undefined]]=1,0,Table1[[#This Row],[o_co_financing]:[o_co_financing]]/SUM(Table1[[#This Row],[com_ghg_inventory]:[com_support_needed_and_received]])))</f>
        <v>158333.33333333334</v>
      </c>
      <c r="AO322" s="4" cm="1">
        <f t="array" ref="AO322">IF(Table1[[#This Row],[com_climate_change_impacts_and_adaptation]]="",0,IF(Table1[[#This Row],[com_undefined]:[com_undefined]]=1,0,Table1[[#This Row],[o_co_financing]:[o_co_financing]]/SUM(Table1[[#This Row],[com_ghg_inventory]:[com_support_needed_and_received]])))</f>
        <v>0</v>
      </c>
      <c r="AP322" s="4" cm="1">
        <f t="array" ref="AP322">IF(Table1[[#This Row],[com_support_needed_and_received]]="",0,IF(Table1[[#This Row],[com_undefined]:[com_undefined]]=1,0,Table1[[#This Row],[o_co_financing]:[o_co_financing]]/SUM(Table1[[#This Row],[com_ghg_inventory]:[com_support_needed_and_received]])))</f>
        <v>0</v>
      </c>
      <c r="AQ322" s="4">
        <f>IF(Table1[[#This Row],[com_undefined]]=1,Table1[[#This Row],[o_co_financing]],0)</f>
        <v>0</v>
      </c>
      <c r="AR322" s="4" t="str">
        <f>IF(Table1[[#This Row],[o_gef_funding]]=SUM(Table1[[#This Row],[ghg_inventory_gef]:[undefined_gef]]),"Good", "Problem")</f>
        <v>Good</v>
      </c>
      <c r="AS322" s="4" t="str">
        <f>IF(Table1[[#This Row],[o_co_financing]]=SUM(Table1[[#This Row],[ghg_inventory_co_finance]:[undefined_co_finance]]),"Good", "Problem")</f>
        <v>Good</v>
      </c>
    </row>
    <row r="323" spans="1:45">
      <c r="A323" s="11">
        <v>34</v>
      </c>
      <c r="B323" t="s">
        <v>59</v>
      </c>
      <c r="C323" t="str">
        <f>VLOOKUP(Table1[[#This Row],[pif_id]], Table7[#All],2,FALSE)</f>
        <v>America</v>
      </c>
      <c r="D323" t="str">
        <f>VLOOKUP(Table1[[#This Row],[pif_id]], Table7[#All],3,FALSE)</f>
        <v>IADB</v>
      </c>
      <c r="E323" t="str">
        <f>VLOOKUP(Table1[[#This Row],[pif_id]], Table7[#All],4,FALSE)</f>
        <v>2018</v>
      </c>
      <c r="F323" t="e">
        <f>VLOOKUP(Table1[[#This Row],[pif_id]], Table7[#All],5,FALSE)</f>
        <v>#REF!</v>
      </c>
      <c r="G323">
        <v>79</v>
      </c>
      <c r="H323" t="s">
        <v>535</v>
      </c>
      <c r="M323">
        <f>IF(SUM(Table1[[#This Row],[c_ghg_inventory]:[c_support_needed_and_received]])=0,1,"")</f>
        <v>1</v>
      </c>
      <c r="N323" s="6">
        <v>1094797</v>
      </c>
      <c r="O323" s="6">
        <v>950000</v>
      </c>
      <c r="P323" s="6">
        <f>N323/SUM(Table1[[#This Row],[c_ghg_inventory]:[c_undefined]])</f>
        <v>1094797</v>
      </c>
      <c r="Q323" s="6">
        <f>O323/SUM(Table1[[#This Row],[c_ghg_inventory]:[c_undefined]])</f>
        <v>950000</v>
      </c>
      <c r="R323">
        <v>320</v>
      </c>
      <c r="S323" s="9" t="s">
        <v>538</v>
      </c>
      <c r="U323">
        <v>1</v>
      </c>
      <c r="X323" s="4" t="str">
        <f>IF(SUM(Table1[[#This Row],[o_ghg_inventory ]:[o_support_needed_and_received]])=0,1,"")</f>
        <v/>
      </c>
      <c r="Y323" s="10">
        <v>182466.16666666666</v>
      </c>
      <c r="Z323" s="10">
        <v>158333.33333333334</v>
      </c>
      <c r="AA323" s="5">
        <f>Table1[[#This Row],[o_gef_funding]]/SUM(Table1[[#This Row],[o_ghg_inventory ]:[o_undefined]])</f>
        <v>182466.16666666666</v>
      </c>
      <c r="AB323" s="5">
        <f>Table1[[#This Row],[o_co_financing]]/SUM(Table1[[#This Row],[o_ghg_inventory ]:[o_undefined]])</f>
        <v>158333.33333333334</v>
      </c>
      <c r="AC323" s="4" t="str" cm="1">
        <f t="array" ref="AC323">IF(Table1[[#This Row],[o_ghg_inventory ]]="",IF(AND(Table1[[#This Row],[o_undefined]:[o_undefined]]=1,Table1[[#This Row],[c_ghg_inventory]]=1),1,""),1)</f>
        <v/>
      </c>
      <c r="AD323" s="4" cm="1">
        <f t="array" ref="AD323">IF(Table1[[#This Row],[o_mitigation ]]="",IF(AND(Table1[[#This Row],[o_undefined]:[o_undefined]]=1,Table1[[#This Row],[c_mitigation]]=1),1,""),1)</f>
        <v>1</v>
      </c>
      <c r="AE323" s="4" t="str" cm="1">
        <f t="array" ref="AE323">IF(Table1[[#This Row],[o_climate_change_impacts_and_adaptation ]]="",IF(AND(Table1[[#This Row],[o_undefined]:[o_undefined]]=1,Table1[[#This Row],[c_climate_change_impacts_and_adaptation]]=1),1,""),1)</f>
        <v/>
      </c>
      <c r="AF323" s="4" t="str" cm="1">
        <f t="array" ref="AF323">IF(Table1[[#This Row],[o_support_needed_and_received]]="",IF(AND(Table1[[#This Row],[o_undefined]:[o_undefined]]=1,Table1[[#This Row],[c_support_needed_and_received]]=1),1,""),1)</f>
        <v/>
      </c>
      <c r="AG323" s="4" t="str">
        <f>IF(SUM(Table1[[#This Row],[com_ghg_inventory]:[com_support_needed_and_received]])=0,1,"")</f>
        <v/>
      </c>
      <c r="AH323" s="4" cm="1">
        <f t="array" ref="AH323">IF(Table1[[#This Row],[com_ghg_inventory]]="",0,IF(Table1[[#This Row],[com_undefined]:[com_undefined]]=1,0,Table1[[#This Row],[o_gef_funding]:[o_gef_funding]]/SUM(Table1[[#This Row],[com_ghg_inventory]:[com_support_needed_and_received]])))</f>
        <v>0</v>
      </c>
      <c r="AI323" s="4" cm="1">
        <f t="array" ref="AI323">IF(Table1[[#This Row],[com_mitigation]]="",0,IF(Table1[[#This Row],[com_undefined]:[com_undefined]]=1,0,Table1[[#This Row],[o_gef_funding]:[o_gef_funding]]/SUM(Table1[[#This Row],[com_ghg_inventory]:[com_support_needed_and_received]])))</f>
        <v>182466.16666666666</v>
      </c>
      <c r="AJ323" s="4" cm="1">
        <f t="array" ref="AJ323">IF(Table1[[#This Row],[com_climate_change_impacts_and_adaptation]]="",0,IF(Table1[[#This Row],[com_undefined]:[com_undefined]]=1,0,Table1[[#This Row],[o_gef_funding]:[o_gef_funding]]/SUM(Table1[[#This Row],[com_ghg_inventory]:[com_support_needed_and_received]])))</f>
        <v>0</v>
      </c>
      <c r="AK323" s="4" cm="1">
        <f t="array" ref="AK323">IF(Table1[[#This Row],[com_support_needed_and_received]]="",0,IF(Table1[[#This Row],[com_undefined]:[com_undefined]]=1,0,Table1[[#This Row],[o_gef_funding]:[o_gef_funding]]/SUM(Table1[[#This Row],[com_ghg_inventory]:[com_support_needed_and_received]])))</f>
        <v>0</v>
      </c>
      <c r="AL323" s="4">
        <f>IF(Table1[[#This Row],[com_undefined]]=1,Table1[[#This Row],[o_gef_funding]],0)</f>
        <v>0</v>
      </c>
      <c r="AM323" s="4" cm="1">
        <f t="array" ref="AM323">IF(Table1[[#This Row],[com_ghg_inventory]]="",0,IF(Table1[[#This Row],[com_undefined]:[com_undefined]]=1,0,Table1[[#This Row],[o_co_financing]:[o_co_financing]]/SUM(Table1[[#This Row],[com_ghg_inventory]:[com_support_needed_and_received]])))</f>
        <v>0</v>
      </c>
      <c r="AN323" s="4" cm="1">
        <f t="array" ref="AN323">IF(Table1[[#This Row],[com_mitigation]]="",0,IF(Table1[[#This Row],[com_undefined]:[com_undefined]]=1,0,Table1[[#This Row],[o_co_financing]:[o_co_financing]]/SUM(Table1[[#This Row],[com_ghg_inventory]:[com_support_needed_and_received]])))</f>
        <v>158333.33333333334</v>
      </c>
      <c r="AO323" s="4" cm="1">
        <f t="array" ref="AO323">IF(Table1[[#This Row],[com_climate_change_impacts_and_adaptation]]="",0,IF(Table1[[#This Row],[com_undefined]:[com_undefined]]=1,0,Table1[[#This Row],[o_co_financing]:[o_co_financing]]/SUM(Table1[[#This Row],[com_ghg_inventory]:[com_support_needed_and_received]])))</f>
        <v>0</v>
      </c>
      <c r="AP323" s="4" cm="1">
        <f t="array" ref="AP323">IF(Table1[[#This Row],[com_support_needed_and_received]]="",0,IF(Table1[[#This Row],[com_undefined]:[com_undefined]]=1,0,Table1[[#This Row],[o_co_financing]:[o_co_financing]]/SUM(Table1[[#This Row],[com_ghg_inventory]:[com_support_needed_and_received]])))</f>
        <v>0</v>
      </c>
      <c r="AQ323" s="4">
        <f>IF(Table1[[#This Row],[com_undefined]]=1,Table1[[#This Row],[o_co_financing]],0)</f>
        <v>0</v>
      </c>
      <c r="AR323" s="4" t="str">
        <f>IF(Table1[[#This Row],[o_gef_funding]]=SUM(Table1[[#This Row],[ghg_inventory_gef]:[undefined_gef]]),"Good", "Problem")</f>
        <v>Good</v>
      </c>
      <c r="AS323" s="4" t="str">
        <f>IF(Table1[[#This Row],[o_co_financing]]=SUM(Table1[[#This Row],[ghg_inventory_co_finance]:[undefined_co_finance]]),"Good", "Problem")</f>
        <v>Good</v>
      </c>
    </row>
    <row r="324" spans="1:45">
      <c r="A324" s="11">
        <v>34</v>
      </c>
      <c r="B324" t="s">
        <v>59</v>
      </c>
      <c r="C324" t="str">
        <f>VLOOKUP(Table1[[#This Row],[pif_id]], Table7[#All],2,FALSE)</f>
        <v>America</v>
      </c>
      <c r="D324" t="str">
        <f>VLOOKUP(Table1[[#This Row],[pif_id]], Table7[#All],3,FALSE)</f>
        <v>IADB</v>
      </c>
      <c r="E324" t="str">
        <f>VLOOKUP(Table1[[#This Row],[pif_id]], Table7[#All],4,FALSE)</f>
        <v>2018</v>
      </c>
      <c r="F324" t="e">
        <f>VLOOKUP(Table1[[#This Row],[pif_id]], Table7[#All],5,FALSE)</f>
        <v>#REF!</v>
      </c>
      <c r="G324">
        <v>79</v>
      </c>
      <c r="H324" t="s">
        <v>535</v>
      </c>
      <c r="M324">
        <f>IF(SUM(Table1[[#This Row],[c_ghg_inventory]:[c_support_needed_and_received]])=0,1,"")</f>
        <v>1</v>
      </c>
      <c r="N324" s="6">
        <v>1094797</v>
      </c>
      <c r="O324" s="6">
        <v>950000</v>
      </c>
      <c r="P324" s="6">
        <f>N324/SUM(Table1[[#This Row],[c_ghg_inventory]:[c_undefined]])</f>
        <v>1094797</v>
      </c>
      <c r="Q324" s="6">
        <f>O324/SUM(Table1[[#This Row],[c_ghg_inventory]:[c_undefined]])</f>
        <v>950000</v>
      </c>
      <c r="R324">
        <v>321</v>
      </c>
      <c r="S324" s="9" t="s">
        <v>539</v>
      </c>
      <c r="X324" s="4">
        <f>IF(SUM(Table1[[#This Row],[o_ghg_inventory ]:[o_support_needed_and_received]])=0,1,"")</f>
        <v>1</v>
      </c>
      <c r="Y324" s="10">
        <v>182466.16666666666</v>
      </c>
      <c r="Z324" s="10">
        <v>158333.33333333334</v>
      </c>
      <c r="AA324" s="5">
        <f>Table1[[#This Row],[o_gef_funding]]/SUM(Table1[[#This Row],[o_ghg_inventory ]:[o_undefined]])</f>
        <v>182466.16666666666</v>
      </c>
      <c r="AB324" s="5">
        <f>Table1[[#This Row],[o_co_financing]]/SUM(Table1[[#This Row],[o_ghg_inventory ]:[o_undefined]])</f>
        <v>158333.33333333334</v>
      </c>
      <c r="AC324" s="4" t="str" cm="1">
        <f t="array" ref="AC324">IF(Table1[[#This Row],[o_ghg_inventory ]]="",IF(AND(Table1[[#This Row],[o_undefined]:[o_undefined]]=1,Table1[[#This Row],[c_ghg_inventory]]=1),1,""),1)</f>
        <v/>
      </c>
      <c r="AD324" s="4" t="str" cm="1">
        <f t="array" ref="AD324">IF(Table1[[#This Row],[o_mitigation ]]="",IF(AND(Table1[[#This Row],[o_undefined]:[o_undefined]]=1,Table1[[#This Row],[c_mitigation]]=1),1,""),1)</f>
        <v/>
      </c>
      <c r="AE324" s="4" t="str" cm="1">
        <f t="array" ref="AE324">IF(Table1[[#This Row],[o_climate_change_impacts_and_adaptation ]]="",IF(AND(Table1[[#This Row],[o_undefined]:[o_undefined]]=1,Table1[[#This Row],[c_climate_change_impacts_and_adaptation]]=1),1,""),1)</f>
        <v/>
      </c>
      <c r="AF324" s="4" t="str" cm="1">
        <f t="array" ref="AF324">IF(Table1[[#This Row],[o_support_needed_and_received]]="",IF(AND(Table1[[#This Row],[o_undefined]:[o_undefined]]=1,Table1[[#This Row],[c_support_needed_and_received]]=1),1,""),1)</f>
        <v/>
      </c>
      <c r="AG324" s="4">
        <f>IF(SUM(Table1[[#This Row],[com_ghg_inventory]:[com_support_needed_and_received]])=0,1,"")</f>
        <v>1</v>
      </c>
      <c r="AH324" s="4" cm="1">
        <f t="array" ref="AH324">IF(Table1[[#This Row],[com_ghg_inventory]]="",0,IF(Table1[[#This Row],[com_undefined]:[com_undefined]]=1,0,Table1[[#This Row],[o_gef_funding]:[o_gef_funding]]/SUM(Table1[[#This Row],[com_ghg_inventory]:[com_support_needed_and_received]])))</f>
        <v>0</v>
      </c>
      <c r="AI324" s="4" cm="1">
        <f t="array" ref="AI324">IF(Table1[[#This Row],[com_mitigation]]="",0,IF(Table1[[#This Row],[com_undefined]:[com_undefined]]=1,0,Table1[[#This Row],[o_gef_funding]:[o_gef_funding]]/SUM(Table1[[#This Row],[com_ghg_inventory]:[com_support_needed_and_received]])))</f>
        <v>0</v>
      </c>
      <c r="AJ324" s="4" cm="1">
        <f t="array" ref="AJ324">IF(Table1[[#This Row],[com_climate_change_impacts_and_adaptation]]="",0,IF(Table1[[#This Row],[com_undefined]:[com_undefined]]=1,0,Table1[[#This Row],[o_gef_funding]:[o_gef_funding]]/SUM(Table1[[#This Row],[com_ghg_inventory]:[com_support_needed_and_received]])))</f>
        <v>0</v>
      </c>
      <c r="AK324" s="4" cm="1">
        <f t="array" ref="AK324">IF(Table1[[#This Row],[com_support_needed_and_received]]="",0,IF(Table1[[#This Row],[com_undefined]:[com_undefined]]=1,0,Table1[[#This Row],[o_gef_funding]:[o_gef_funding]]/SUM(Table1[[#This Row],[com_ghg_inventory]:[com_support_needed_and_received]])))</f>
        <v>0</v>
      </c>
      <c r="AL324" s="4">
        <f>IF(Table1[[#This Row],[com_undefined]]=1,Table1[[#This Row],[o_gef_funding]],0)</f>
        <v>182466.16666666666</v>
      </c>
      <c r="AM324" s="4" cm="1">
        <f t="array" ref="AM324">IF(Table1[[#This Row],[com_ghg_inventory]]="",0,IF(Table1[[#This Row],[com_undefined]:[com_undefined]]=1,0,Table1[[#This Row],[o_co_financing]:[o_co_financing]]/SUM(Table1[[#This Row],[com_ghg_inventory]:[com_support_needed_and_received]])))</f>
        <v>0</v>
      </c>
      <c r="AN324" s="4" cm="1">
        <f t="array" ref="AN324">IF(Table1[[#This Row],[com_mitigation]]="",0,IF(Table1[[#This Row],[com_undefined]:[com_undefined]]=1,0,Table1[[#This Row],[o_co_financing]:[o_co_financing]]/SUM(Table1[[#This Row],[com_ghg_inventory]:[com_support_needed_and_received]])))</f>
        <v>0</v>
      </c>
      <c r="AO324" s="4" cm="1">
        <f t="array" ref="AO324">IF(Table1[[#This Row],[com_climate_change_impacts_and_adaptation]]="",0,IF(Table1[[#This Row],[com_undefined]:[com_undefined]]=1,0,Table1[[#This Row],[o_co_financing]:[o_co_financing]]/SUM(Table1[[#This Row],[com_ghg_inventory]:[com_support_needed_and_received]])))</f>
        <v>0</v>
      </c>
      <c r="AP324" s="4" cm="1">
        <f t="array" ref="AP324">IF(Table1[[#This Row],[com_support_needed_and_received]]="",0,IF(Table1[[#This Row],[com_undefined]:[com_undefined]]=1,0,Table1[[#This Row],[o_co_financing]:[o_co_financing]]/SUM(Table1[[#This Row],[com_ghg_inventory]:[com_support_needed_and_received]])))</f>
        <v>0</v>
      </c>
      <c r="AQ324" s="4">
        <f>IF(Table1[[#This Row],[com_undefined]]=1,Table1[[#This Row],[o_co_financing]],0)</f>
        <v>158333.33333333334</v>
      </c>
      <c r="AR324" s="4" t="str">
        <f>IF(Table1[[#This Row],[o_gef_funding]]=SUM(Table1[[#This Row],[ghg_inventory_gef]:[undefined_gef]]),"Good", "Problem")</f>
        <v>Good</v>
      </c>
      <c r="AS324" s="4" t="str">
        <f>IF(Table1[[#This Row],[o_co_financing]]=SUM(Table1[[#This Row],[ghg_inventory_co_finance]:[undefined_co_finance]]),"Good", "Problem")</f>
        <v>Good</v>
      </c>
    </row>
    <row r="325" spans="1:45">
      <c r="A325" s="11">
        <v>34</v>
      </c>
      <c r="B325" t="s">
        <v>59</v>
      </c>
      <c r="C325" t="str">
        <f>VLOOKUP(Table1[[#This Row],[pif_id]], Table7[#All],2,FALSE)</f>
        <v>America</v>
      </c>
      <c r="D325" t="str">
        <f>VLOOKUP(Table1[[#This Row],[pif_id]], Table7[#All],3,FALSE)</f>
        <v>IADB</v>
      </c>
      <c r="E325" t="str">
        <f>VLOOKUP(Table1[[#This Row],[pif_id]], Table7[#All],4,FALSE)</f>
        <v>2018</v>
      </c>
      <c r="F325" t="e">
        <f>VLOOKUP(Table1[[#This Row],[pif_id]], Table7[#All],5,FALSE)</f>
        <v>#REF!</v>
      </c>
      <c r="G325">
        <v>79</v>
      </c>
      <c r="H325" t="s">
        <v>535</v>
      </c>
      <c r="M325">
        <f>IF(SUM(Table1[[#This Row],[c_ghg_inventory]:[c_support_needed_and_received]])=0,1,"")</f>
        <v>1</v>
      </c>
      <c r="N325" s="6">
        <v>1094797</v>
      </c>
      <c r="O325" s="6">
        <v>950000</v>
      </c>
      <c r="P325" s="6">
        <f>N325/SUM(Table1[[#This Row],[c_ghg_inventory]:[c_undefined]])</f>
        <v>1094797</v>
      </c>
      <c r="Q325" s="6">
        <f>O325/SUM(Table1[[#This Row],[c_ghg_inventory]:[c_undefined]])</f>
        <v>950000</v>
      </c>
      <c r="R325">
        <v>322</v>
      </c>
      <c r="S325" s="9" t="s">
        <v>540</v>
      </c>
      <c r="X325" s="4">
        <f>IF(SUM(Table1[[#This Row],[o_ghg_inventory ]:[o_support_needed_and_received]])=0,1,"")</f>
        <v>1</v>
      </c>
      <c r="Y325" s="10">
        <v>182466.16666666666</v>
      </c>
      <c r="Z325" s="10">
        <v>158333.33333333334</v>
      </c>
      <c r="AA325" s="5">
        <f>Table1[[#This Row],[o_gef_funding]]/SUM(Table1[[#This Row],[o_ghg_inventory ]:[o_undefined]])</f>
        <v>182466.16666666666</v>
      </c>
      <c r="AB325" s="5">
        <f>Table1[[#This Row],[o_co_financing]]/SUM(Table1[[#This Row],[o_ghg_inventory ]:[o_undefined]])</f>
        <v>158333.33333333334</v>
      </c>
      <c r="AC325" s="4" t="str" cm="1">
        <f t="array" ref="AC325">IF(Table1[[#This Row],[o_ghg_inventory ]]="",IF(AND(Table1[[#This Row],[o_undefined]:[o_undefined]]=1,Table1[[#This Row],[c_ghg_inventory]]=1),1,""),1)</f>
        <v/>
      </c>
      <c r="AD325" s="4" t="str" cm="1">
        <f t="array" ref="AD325">IF(Table1[[#This Row],[o_mitigation ]]="",IF(AND(Table1[[#This Row],[o_undefined]:[o_undefined]]=1,Table1[[#This Row],[c_mitigation]]=1),1,""),1)</f>
        <v/>
      </c>
      <c r="AE325" s="4" t="str" cm="1">
        <f t="array" ref="AE325">IF(Table1[[#This Row],[o_climate_change_impacts_and_adaptation ]]="",IF(AND(Table1[[#This Row],[o_undefined]:[o_undefined]]=1,Table1[[#This Row],[c_climate_change_impacts_and_adaptation]]=1),1,""),1)</f>
        <v/>
      </c>
      <c r="AF325" s="4" t="str" cm="1">
        <f t="array" ref="AF325">IF(Table1[[#This Row],[o_support_needed_and_received]]="",IF(AND(Table1[[#This Row],[o_undefined]:[o_undefined]]=1,Table1[[#This Row],[c_support_needed_and_received]]=1),1,""),1)</f>
        <v/>
      </c>
      <c r="AG325" s="4">
        <f>IF(SUM(Table1[[#This Row],[com_ghg_inventory]:[com_support_needed_and_received]])=0,1,"")</f>
        <v>1</v>
      </c>
      <c r="AH325" s="4" cm="1">
        <f t="array" ref="AH325">IF(Table1[[#This Row],[com_ghg_inventory]]="",0,IF(Table1[[#This Row],[com_undefined]:[com_undefined]]=1,0,Table1[[#This Row],[o_gef_funding]:[o_gef_funding]]/SUM(Table1[[#This Row],[com_ghg_inventory]:[com_support_needed_and_received]])))</f>
        <v>0</v>
      </c>
      <c r="AI325" s="4" cm="1">
        <f t="array" ref="AI325">IF(Table1[[#This Row],[com_mitigation]]="",0,IF(Table1[[#This Row],[com_undefined]:[com_undefined]]=1,0,Table1[[#This Row],[o_gef_funding]:[o_gef_funding]]/SUM(Table1[[#This Row],[com_ghg_inventory]:[com_support_needed_and_received]])))</f>
        <v>0</v>
      </c>
      <c r="AJ325" s="4" cm="1">
        <f t="array" ref="AJ325">IF(Table1[[#This Row],[com_climate_change_impacts_and_adaptation]]="",0,IF(Table1[[#This Row],[com_undefined]:[com_undefined]]=1,0,Table1[[#This Row],[o_gef_funding]:[o_gef_funding]]/SUM(Table1[[#This Row],[com_ghg_inventory]:[com_support_needed_and_received]])))</f>
        <v>0</v>
      </c>
      <c r="AK325" s="4" cm="1">
        <f t="array" ref="AK325">IF(Table1[[#This Row],[com_support_needed_and_received]]="",0,IF(Table1[[#This Row],[com_undefined]:[com_undefined]]=1,0,Table1[[#This Row],[o_gef_funding]:[o_gef_funding]]/SUM(Table1[[#This Row],[com_ghg_inventory]:[com_support_needed_and_received]])))</f>
        <v>0</v>
      </c>
      <c r="AL325" s="4">
        <f>IF(Table1[[#This Row],[com_undefined]]=1,Table1[[#This Row],[o_gef_funding]],0)</f>
        <v>182466.16666666666</v>
      </c>
      <c r="AM325" s="4" cm="1">
        <f t="array" ref="AM325">IF(Table1[[#This Row],[com_ghg_inventory]]="",0,IF(Table1[[#This Row],[com_undefined]:[com_undefined]]=1,0,Table1[[#This Row],[o_co_financing]:[o_co_financing]]/SUM(Table1[[#This Row],[com_ghg_inventory]:[com_support_needed_and_received]])))</f>
        <v>0</v>
      </c>
      <c r="AN325" s="4" cm="1">
        <f t="array" ref="AN325">IF(Table1[[#This Row],[com_mitigation]]="",0,IF(Table1[[#This Row],[com_undefined]:[com_undefined]]=1,0,Table1[[#This Row],[o_co_financing]:[o_co_financing]]/SUM(Table1[[#This Row],[com_ghg_inventory]:[com_support_needed_and_received]])))</f>
        <v>0</v>
      </c>
      <c r="AO325" s="4" cm="1">
        <f t="array" ref="AO325">IF(Table1[[#This Row],[com_climate_change_impacts_and_adaptation]]="",0,IF(Table1[[#This Row],[com_undefined]:[com_undefined]]=1,0,Table1[[#This Row],[o_co_financing]:[o_co_financing]]/SUM(Table1[[#This Row],[com_ghg_inventory]:[com_support_needed_and_received]])))</f>
        <v>0</v>
      </c>
      <c r="AP325" s="4" cm="1">
        <f t="array" ref="AP325">IF(Table1[[#This Row],[com_support_needed_and_received]]="",0,IF(Table1[[#This Row],[com_undefined]:[com_undefined]]=1,0,Table1[[#This Row],[o_co_financing]:[o_co_financing]]/SUM(Table1[[#This Row],[com_ghg_inventory]:[com_support_needed_and_received]])))</f>
        <v>0</v>
      </c>
      <c r="AQ325" s="4">
        <f>IF(Table1[[#This Row],[com_undefined]]=1,Table1[[#This Row],[o_co_financing]],0)</f>
        <v>158333.33333333334</v>
      </c>
      <c r="AR325" s="4" t="str">
        <f>IF(Table1[[#This Row],[o_gef_funding]]=SUM(Table1[[#This Row],[ghg_inventory_gef]:[undefined_gef]]),"Good", "Problem")</f>
        <v>Good</v>
      </c>
      <c r="AS325" s="4" t="str">
        <f>IF(Table1[[#This Row],[o_co_financing]]=SUM(Table1[[#This Row],[ghg_inventory_co_finance]:[undefined_co_finance]]),"Good", "Problem")</f>
        <v>Good</v>
      </c>
    </row>
    <row r="326" spans="1:45">
      <c r="A326" s="11">
        <v>34</v>
      </c>
      <c r="B326" t="s">
        <v>59</v>
      </c>
      <c r="C326" t="str">
        <f>VLOOKUP(Table1[[#This Row],[pif_id]], Table7[#All],2,FALSE)</f>
        <v>America</v>
      </c>
      <c r="D326" t="str">
        <f>VLOOKUP(Table1[[#This Row],[pif_id]], Table7[#All],3,FALSE)</f>
        <v>IADB</v>
      </c>
      <c r="E326" t="str">
        <f>VLOOKUP(Table1[[#This Row],[pif_id]], Table7[#All],4,FALSE)</f>
        <v>2018</v>
      </c>
      <c r="F326" t="e">
        <f>VLOOKUP(Table1[[#This Row],[pif_id]], Table7[#All],5,FALSE)</f>
        <v>#REF!</v>
      </c>
      <c r="G326">
        <v>79</v>
      </c>
      <c r="H326" t="s">
        <v>535</v>
      </c>
      <c r="M326">
        <f>IF(SUM(Table1[[#This Row],[c_ghg_inventory]:[c_support_needed_and_received]])=0,1,"")</f>
        <v>1</v>
      </c>
      <c r="N326" s="6">
        <v>1094797</v>
      </c>
      <c r="O326" s="6">
        <v>950000</v>
      </c>
      <c r="P326" s="6">
        <f>N326/SUM(Table1[[#This Row],[c_ghg_inventory]:[c_undefined]])</f>
        <v>1094797</v>
      </c>
      <c r="Q326" s="6">
        <f>O326/SUM(Table1[[#This Row],[c_ghg_inventory]:[c_undefined]])</f>
        <v>950000</v>
      </c>
      <c r="R326">
        <v>323</v>
      </c>
      <c r="S326" s="9" t="s">
        <v>541</v>
      </c>
      <c r="X326" s="4">
        <f>IF(SUM(Table1[[#This Row],[o_ghg_inventory ]:[o_support_needed_and_received]])=0,1,"")</f>
        <v>1</v>
      </c>
      <c r="Y326" s="10">
        <v>182466.16666666666</v>
      </c>
      <c r="Z326" s="10">
        <v>158333.33333333334</v>
      </c>
      <c r="AA326" s="5">
        <f>Table1[[#This Row],[o_gef_funding]]/SUM(Table1[[#This Row],[o_ghg_inventory ]:[o_undefined]])</f>
        <v>182466.16666666666</v>
      </c>
      <c r="AB326" s="5">
        <f>Table1[[#This Row],[o_co_financing]]/SUM(Table1[[#This Row],[o_ghg_inventory ]:[o_undefined]])</f>
        <v>158333.33333333334</v>
      </c>
      <c r="AC326" s="4" t="str" cm="1">
        <f t="array" ref="AC326">IF(Table1[[#This Row],[o_ghg_inventory ]]="",IF(AND(Table1[[#This Row],[o_undefined]:[o_undefined]]=1,Table1[[#This Row],[c_ghg_inventory]]=1),1,""),1)</f>
        <v/>
      </c>
      <c r="AD326" s="4" t="str" cm="1">
        <f t="array" ref="AD326">IF(Table1[[#This Row],[o_mitigation ]]="",IF(AND(Table1[[#This Row],[o_undefined]:[o_undefined]]=1,Table1[[#This Row],[c_mitigation]]=1),1,""),1)</f>
        <v/>
      </c>
      <c r="AE326" s="4" t="str" cm="1">
        <f t="array" ref="AE326">IF(Table1[[#This Row],[o_climate_change_impacts_and_adaptation ]]="",IF(AND(Table1[[#This Row],[o_undefined]:[o_undefined]]=1,Table1[[#This Row],[c_climate_change_impacts_and_adaptation]]=1),1,""),1)</f>
        <v/>
      </c>
      <c r="AF326" s="4" t="str" cm="1">
        <f t="array" ref="AF326">IF(Table1[[#This Row],[o_support_needed_and_received]]="",IF(AND(Table1[[#This Row],[o_undefined]:[o_undefined]]=1,Table1[[#This Row],[c_support_needed_and_received]]=1),1,""),1)</f>
        <v/>
      </c>
      <c r="AG326" s="4">
        <f>IF(SUM(Table1[[#This Row],[com_ghg_inventory]:[com_support_needed_and_received]])=0,1,"")</f>
        <v>1</v>
      </c>
      <c r="AH326" s="4" cm="1">
        <f t="array" ref="AH326">IF(Table1[[#This Row],[com_ghg_inventory]]="",0,IF(Table1[[#This Row],[com_undefined]:[com_undefined]]=1,0,Table1[[#This Row],[o_gef_funding]:[o_gef_funding]]/SUM(Table1[[#This Row],[com_ghg_inventory]:[com_support_needed_and_received]])))</f>
        <v>0</v>
      </c>
      <c r="AI326" s="4" cm="1">
        <f t="array" ref="AI326">IF(Table1[[#This Row],[com_mitigation]]="",0,IF(Table1[[#This Row],[com_undefined]:[com_undefined]]=1,0,Table1[[#This Row],[o_gef_funding]:[o_gef_funding]]/SUM(Table1[[#This Row],[com_ghg_inventory]:[com_support_needed_and_received]])))</f>
        <v>0</v>
      </c>
      <c r="AJ326" s="4" cm="1">
        <f t="array" ref="AJ326">IF(Table1[[#This Row],[com_climate_change_impacts_and_adaptation]]="",0,IF(Table1[[#This Row],[com_undefined]:[com_undefined]]=1,0,Table1[[#This Row],[o_gef_funding]:[o_gef_funding]]/SUM(Table1[[#This Row],[com_ghg_inventory]:[com_support_needed_and_received]])))</f>
        <v>0</v>
      </c>
      <c r="AK326" s="4" cm="1">
        <f t="array" ref="AK326">IF(Table1[[#This Row],[com_support_needed_and_received]]="",0,IF(Table1[[#This Row],[com_undefined]:[com_undefined]]=1,0,Table1[[#This Row],[o_gef_funding]:[o_gef_funding]]/SUM(Table1[[#This Row],[com_ghg_inventory]:[com_support_needed_and_received]])))</f>
        <v>0</v>
      </c>
      <c r="AL326" s="4">
        <f>IF(Table1[[#This Row],[com_undefined]]=1,Table1[[#This Row],[o_gef_funding]],0)</f>
        <v>182466.16666666666</v>
      </c>
      <c r="AM326" s="4" cm="1">
        <f t="array" ref="AM326">IF(Table1[[#This Row],[com_ghg_inventory]]="",0,IF(Table1[[#This Row],[com_undefined]:[com_undefined]]=1,0,Table1[[#This Row],[o_co_financing]:[o_co_financing]]/SUM(Table1[[#This Row],[com_ghg_inventory]:[com_support_needed_and_received]])))</f>
        <v>0</v>
      </c>
      <c r="AN326" s="4" cm="1">
        <f t="array" ref="AN326">IF(Table1[[#This Row],[com_mitigation]]="",0,IF(Table1[[#This Row],[com_undefined]:[com_undefined]]=1,0,Table1[[#This Row],[o_co_financing]:[o_co_financing]]/SUM(Table1[[#This Row],[com_ghg_inventory]:[com_support_needed_and_received]])))</f>
        <v>0</v>
      </c>
      <c r="AO326" s="4" cm="1">
        <f t="array" ref="AO326">IF(Table1[[#This Row],[com_climate_change_impacts_and_adaptation]]="",0,IF(Table1[[#This Row],[com_undefined]:[com_undefined]]=1,0,Table1[[#This Row],[o_co_financing]:[o_co_financing]]/SUM(Table1[[#This Row],[com_ghg_inventory]:[com_support_needed_and_received]])))</f>
        <v>0</v>
      </c>
      <c r="AP326" s="4" cm="1">
        <f t="array" ref="AP326">IF(Table1[[#This Row],[com_support_needed_and_received]]="",0,IF(Table1[[#This Row],[com_undefined]:[com_undefined]]=1,0,Table1[[#This Row],[o_co_financing]:[o_co_financing]]/SUM(Table1[[#This Row],[com_ghg_inventory]:[com_support_needed_and_received]])))</f>
        <v>0</v>
      </c>
      <c r="AQ326" s="4">
        <f>IF(Table1[[#This Row],[com_undefined]]=1,Table1[[#This Row],[o_co_financing]],0)</f>
        <v>158333.33333333334</v>
      </c>
      <c r="AR326" s="4" t="str">
        <f>IF(Table1[[#This Row],[o_gef_funding]]=SUM(Table1[[#This Row],[ghg_inventory_gef]:[undefined_gef]]),"Good", "Problem")</f>
        <v>Good</v>
      </c>
      <c r="AS326" s="4" t="str">
        <f>IF(Table1[[#This Row],[o_co_financing]]=SUM(Table1[[#This Row],[ghg_inventory_co_finance]:[undefined_co_finance]]),"Good", "Problem")</f>
        <v>Good</v>
      </c>
    </row>
    <row r="327" spans="1:45">
      <c r="A327" s="11">
        <v>34</v>
      </c>
      <c r="B327" t="s">
        <v>59</v>
      </c>
      <c r="C327" t="str">
        <f>VLOOKUP(Table1[[#This Row],[pif_id]], Table7[#All],2,FALSE)</f>
        <v>America</v>
      </c>
      <c r="D327" t="str">
        <f>VLOOKUP(Table1[[#This Row],[pif_id]], Table7[#All],3,FALSE)</f>
        <v>IADB</v>
      </c>
      <c r="E327" t="str">
        <f>VLOOKUP(Table1[[#This Row],[pif_id]], Table7[#All],4,FALSE)</f>
        <v>2018</v>
      </c>
      <c r="F327" t="e">
        <f>VLOOKUP(Table1[[#This Row],[pif_id]], Table7[#All],5,FALSE)</f>
        <v>#REF!</v>
      </c>
      <c r="G327">
        <v>80</v>
      </c>
      <c r="H327" t="s">
        <v>542</v>
      </c>
      <c r="M327">
        <f>IF(SUM(Table1[[#This Row],[c_ghg_inventory]:[c_support_needed_and_received]])=0,1,"")</f>
        <v>1</v>
      </c>
      <c r="N327" s="6">
        <v>136850</v>
      </c>
      <c r="O327" s="6">
        <v>150000</v>
      </c>
      <c r="P327" s="6">
        <f>N327/SUM(Table1[[#This Row],[c_ghg_inventory]:[c_undefined]])</f>
        <v>136850</v>
      </c>
      <c r="Q327" s="6">
        <f>O327/SUM(Table1[[#This Row],[c_ghg_inventory]:[c_undefined]])</f>
        <v>150000</v>
      </c>
      <c r="R327">
        <v>324</v>
      </c>
      <c r="S327" s="9" t="s">
        <v>543</v>
      </c>
      <c r="U327">
        <v>1</v>
      </c>
      <c r="X327" s="4" t="str">
        <f>IF(SUM(Table1[[#This Row],[o_ghg_inventory ]:[o_support_needed_and_received]])=0,1,"")</f>
        <v/>
      </c>
      <c r="Y327" s="10">
        <v>136850</v>
      </c>
      <c r="Z327" s="10">
        <v>150000</v>
      </c>
      <c r="AA327" s="5">
        <f>Table1[[#This Row],[o_gef_funding]]/SUM(Table1[[#This Row],[o_ghg_inventory ]:[o_undefined]])</f>
        <v>136850</v>
      </c>
      <c r="AB327" s="5">
        <f>Table1[[#This Row],[o_co_financing]]/SUM(Table1[[#This Row],[o_ghg_inventory ]:[o_undefined]])</f>
        <v>150000</v>
      </c>
      <c r="AC327" s="4" t="str" cm="1">
        <f t="array" ref="AC327">IF(Table1[[#This Row],[o_ghg_inventory ]]="",IF(AND(Table1[[#This Row],[o_undefined]:[o_undefined]]=1,Table1[[#This Row],[c_ghg_inventory]]=1),1,""),1)</f>
        <v/>
      </c>
      <c r="AD327" s="4" cm="1">
        <f t="array" ref="AD327">IF(Table1[[#This Row],[o_mitigation ]]="",IF(AND(Table1[[#This Row],[o_undefined]:[o_undefined]]=1,Table1[[#This Row],[c_mitigation]]=1),1,""),1)</f>
        <v>1</v>
      </c>
      <c r="AE327" s="4" t="str" cm="1">
        <f t="array" ref="AE327">IF(Table1[[#This Row],[o_climate_change_impacts_and_adaptation ]]="",IF(AND(Table1[[#This Row],[o_undefined]:[o_undefined]]=1,Table1[[#This Row],[c_climate_change_impacts_and_adaptation]]=1),1,""),1)</f>
        <v/>
      </c>
      <c r="AF327" s="4" t="str" cm="1">
        <f t="array" ref="AF327">IF(Table1[[#This Row],[o_support_needed_and_received]]="",IF(AND(Table1[[#This Row],[o_undefined]:[o_undefined]]=1,Table1[[#This Row],[c_support_needed_and_received]]=1),1,""),1)</f>
        <v/>
      </c>
      <c r="AG327" s="4" t="str">
        <f>IF(SUM(Table1[[#This Row],[com_ghg_inventory]:[com_support_needed_and_received]])=0,1,"")</f>
        <v/>
      </c>
      <c r="AH327" s="4" cm="1">
        <f t="array" ref="AH327">IF(Table1[[#This Row],[com_ghg_inventory]]="",0,IF(Table1[[#This Row],[com_undefined]:[com_undefined]]=1,0,Table1[[#This Row],[o_gef_funding]:[o_gef_funding]]/SUM(Table1[[#This Row],[com_ghg_inventory]:[com_support_needed_and_received]])))</f>
        <v>0</v>
      </c>
      <c r="AI327" s="4" cm="1">
        <f t="array" ref="AI327">IF(Table1[[#This Row],[com_mitigation]]="",0,IF(Table1[[#This Row],[com_undefined]:[com_undefined]]=1,0,Table1[[#This Row],[o_gef_funding]:[o_gef_funding]]/SUM(Table1[[#This Row],[com_ghg_inventory]:[com_support_needed_and_received]])))</f>
        <v>136850</v>
      </c>
      <c r="AJ327" s="4" cm="1">
        <f t="array" ref="AJ327">IF(Table1[[#This Row],[com_climate_change_impacts_and_adaptation]]="",0,IF(Table1[[#This Row],[com_undefined]:[com_undefined]]=1,0,Table1[[#This Row],[o_gef_funding]:[o_gef_funding]]/SUM(Table1[[#This Row],[com_ghg_inventory]:[com_support_needed_and_received]])))</f>
        <v>0</v>
      </c>
      <c r="AK327" s="4" cm="1">
        <f t="array" ref="AK327">IF(Table1[[#This Row],[com_support_needed_and_received]]="",0,IF(Table1[[#This Row],[com_undefined]:[com_undefined]]=1,0,Table1[[#This Row],[o_gef_funding]:[o_gef_funding]]/SUM(Table1[[#This Row],[com_ghg_inventory]:[com_support_needed_and_received]])))</f>
        <v>0</v>
      </c>
      <c r="AL327" s="4">
        <f>IF(Table1[[#This Row],[com_undefined]]=1,Table1[[#This Row],[o_gef_funding]],0)</f>
        <v>0</v>
      </c>
      <c r="AM327" s="4" cm="1">
        <f t="array" ref="AM327">IF(Table1[[#This Row],[com_ghg_inventory]]="",0,IF(Table1[[#This Row],[com_undefined]:[com_undefined]]=1,0,Table1[[#This Row],[o_co_financing]:[o_co_financing]]/SUM(Table1[[#This Row],[com_ghg_inventory]:[com_support_needed_and_received]])))</f>
        <v>0</v>
      </c>
      <c r="AN327" s="4" cm="1">
        <f t="array" ref="AN327">IF(Table1[[#This Row],[com_mitigation]]="",0,IF(Table1[[#This Row],[com_undefined]:[com_undefined]]=1,0,Table1[[#This Row],[o_co_financing]:[o_co_financing]]/SUM(Table1[[#This Row],[com_ghg_inventory]:[com_support_needed_and_received]])))</f>
        <v>150000</v>
      </c>
      <c r="AO327" s="4" cm="1">
        <f t="array" ref="AO327">IF(Table1[[#This Row],[com_climate_change_impacts_and_adaptation]]="",0,IF(Table1[[#This Row],[com_undefined]:[com_undefined]]=1,0,Table1[[#This Row],[o_co_financing]:[o_co_financing]]/SUM(Table1[[#This Row],[com_ghg_inventory]:[com_support_needed_and_received]])))</f>
        <v>0</v>
      </c>
      <c r="AP327" s="4" cm="1">
        <f t="array" ref="AP327">IF(Table1[[#This Row],[com_support_needed_and_received]]="",0,IF(Table1[[#This Row],[com_undefined]:[com_undefined]]=1,0,Table1[[#This Row],[o_co_financing]:[o_co_financing]]/SUM(Table1[[#This Row],[com_ghg_inventory]:[com_support_needed_and_received]])))</f>
        <v>0</v>
      </c>
      <c r="AQ327" s="4">
        <f>IF(Table1[[#This Row],[com_undefined]]=1,Table1[[#This Row],[o_co_financing]],0)</f>
        <v>0</v>
      </c>
      <c r="AR327" s="4" t="str">
        <f>IF(Table1[[#This Row],[o_gef_funding]]=SUM(Table1[[#This Row],[ghg_inventory_gef]:[undefined_gef]]),"Good", "Problem")</f>
        <v>Good</v>
      </c>
      <c r="AS327" s="4" t="str">
        <f>IF(Table1[[#This Row],[o_co_financing]]=SUM(Table1[[#This Row],[ghg_inventory_co_finance]:[undefined_co_finance]]),"Good", "Problem")</f>
        <v>Good</v>
      </c>
    </row>
    <row r="328" spans="1:45">
      <c r="A328" s="11">
        <v>34</v>
      </c>
      <c r="B328" t="s">
        <v>59</v>
      </c>
      <c r="C328" t="str">
        <f>VLOOKUP(Table1[[#This Row],[pif_id]], Table7[#All],2,FALSE)</f>
        <v>America</v>
      </c>
      <c r="D328" t="str">
        <f>VLOOKUP(Table1[[#This Row],[pif_id]], Table7[#All],3,FALSE)</f>
        <v>IADB</v>
      </c>
      <c r="E328" t="str">
        <f>VLOOKUP(Table1[[#This Row],[pif_id]], Table7[#All],4,FALSE)</f>
        <v>2018</v>
      </c>
      <c r="F328" t="e">
        <f>VLOOKUP(Table1[[#This Row],[pif_id]], Table7[#All],5,FALSE)</f>
        <v>#REF!</v>
      </c>
      <c r="G328">
        <v>81</v>
      </c>
      <c r="H328" t="s">
        <v>544</v>
      </c>
      <c r="M328">
        <f>IF(SUM(Table1[[#This Row],[c_ghg_inventory]:[c_support_needed_and_received]])=0,1,"")</f>
        <v>1</v>
      </c>
      <c r="N328" s="6">
        <v>228081</v>
      </c>
      <c r="O328" s="6">
        <v>150000</v>
      </c>
      <c r="P328" s="6">
        <f>N328/SUM(Table1[[#This Row],[c_ghg_inventory]:[c_undefined]])</f>
        <v>228081</v>
      </c>
      <c r="Q328" s="6">
        <f>O328/SUM(Table1[[#This Row],[c_ghg_inventory]:[c_undefined]])</f>
        <v>150000</v>
      </c>
      <c r="R328">
        <v>325</v>
      </c>
      <c r="S328" s="9" t="s">
        <v>545</v>
      </c>
      <c r="X328" s="4">
        <f>IF(SUM(Table1[[#This Row],[o_ghg_inventory ]:[o_support_needed_and_received]])=0,1,"")</f>
        <v>1</v>
      </c>
      <c r="Y328" s="10">
        <v>228081</v>
      </c>
      <c r="Z328" s="10">
        <v>150000</v>
      </c>
      <c r="AA328" s="5">
        <f>Table1[[#This Row],[o_gef_funding]]/SUM(Table1[[#This Row],[o_ghg_inventory ]:[o_undefined]])</f>
        <v>228081</v>
      </c>
      <c r="AB328" s="5">
        <f>Table1[[#This Row],[o_co_financing]]/SUM(Table1[[#This Row],[o_ghg_inventory ]:[o_undefined]])</f>
        <v>150000</v>
      </c>
      <c r="AC328" s="4" t="str" cm="1">
        <f t="array" ref="AC328">IF(Table1[[#This Row],[o_ghg_inventory ]]="",IF(AND(Table1[[#This Row],[o_undefined]:[o_undefined]]=1,Table1[[#This Row],[c_ghg_inventory]]=1),1,""),1)</f>
        <v/>
      </c>
      <c r="AD328" s="4" t="str" cm="1">
        <f t="array" ref="AD328">IF(Table1[[#This Row],[o_mitigation ]]="",IF(AND(Table1[[#This Row],[o_undefined]:[o_undefined]]=1,Table1[[#This Row],[c_mitigation]]=1),1,""),1)</f>
        <v/>
      </c>
      <c r="AE328" s="4" t="str" cm="1">
        <f t="array" ref="AE328">IF(Table1[[#This Row],[o_climate_change_impacts_and_adaptation ]]="",IF(AND(Table1[[#This Row],[o_undefined]:[o_undefined]]=1,Table1[[#This Row],[c_climate_change_impacts_and_adaptation]]=1),1,""),1)</f>
        <v/>
      </c>
      <c r="AF328" s="4" t="str" cm="1">
        <f t="array" ref="AF328">IF(Table1[[#This Row],[o_support_needed_and_received]]="",IF(AND(Table1[[#This Row],[o_undefined]:[o_undefined]]=1,Table1[[#This Row],[c_support_needed_and_received]]=1),1,""),1)</f>
        <v/>
      </c>
      <c r="AG328" s="4">
        <f>IF(SUM(Table1[[#This Row],[com_ghg_inventory]:[com_support_needed_and_received]])=0,1,"")</f>
        <v>1</v>
      </c>
      <c r="AH328" s="4" cm="1">
        <f t="array" ref="AH328">IF(Table1[[#This Row],[com_ghg_inventory]]="",0,IF(Table1[[#This Row],[com_undefined]:[com_undefined]]=1,0,Table1[[#This Row],[o_gef_funding]:[o_gef_funding]]/SUM(Table1[[#This Row],[com_ghg_inventory]:[com_support_needed_and_received]])))</f>
        <v>0</v>
      </c>
      <c r="AI328" s="4" cm="1">
        <f t="array" ref="AI328">IF(Table1[[#This Row],[com_mitigation]]="",0,IF(Table1[[#This Row],[com_undefined]:[com_undefined]]=1,0,Table1[[#This Row],[o_gef_funding]:[o_gef_funding]]/SUM(Table1[[#This Row],[com_ghg_inventory]:[com_support_needed_and_received]])))</f>
        <v>0</v>
      </c>
      <c r="AJ328" s="4" cm="1">
        <f t="array" ref="AJ328">IF(Table1[[#This Row],[com_climate_change_impacts_and_adaptation]]="",0,IF(Table1[[#This Row],[com_undefined]:[com_undefined]]=1,0,Table1[[#This Row],[o_gef_funding]:[o_gef_funding]]/SUM(Table1[[#This Row],[com_ghg_inventory]:[com_support_needed_and_received]])))</f>
        <v>0</v>
      </c>
      <c r="AK328" s="4" cm="1">
        <f t="array" ref="AK328">IF(Table1[[#This Row],[com_support_needed_and_received]]="",0,IF(Table1[[#This Row],[com_undefined]:[com_undefined]]=1,0,Table1[[#This Row],[o_gef_funding]:[o_gef_funding]]/SUM(Table1[[#This Row],[com_ghg_inventory]:[com_support_needed_and_received]])))</f>
        <v>0</v>
      </c>
      <c r="AL328" s="4">
        <f>IF(Table1[[#This Row],[com_undefined]]=1,Table1[[#This Row],[o_gef_funding]],0)</f>
        <v>228081</v>
      </c>
      <c r="AM328" s="4" cm="1">
        <f t="array" ref="AM328">IF(Table1[[#This Row],[com_ghg_inventory]]="",0,IF(Table1[[#This Row],[com_undefined]:[com_undefined]]=1,0,Table1[[#This Row],[o_co_financing]:[o_co_financing]]/SUM(Table1[[#This Row],[com_ghg_inventory]:[com_support_needed_and_received]])))</f>
        <v>0</v>
      </c>
      <c r="AN328" s="4" cm="1">
        <f t="array" ref="AN328">IF(Table1[[#This Row],[com_mitigation]]="",0,IF(Table1[[#This Row],[com_undefined]:[com_undefined]]=1,0,Table1[[#This Row],[o_co_financing]:[o_co_financing]]/SUM(Table1[[#This Row],[com_ghg_inventory]:[com_support_needed_and_received]])))</f>
        <v>0</v>
      </c>
      <c r="AO328" s="4" cm="1">
        <f t="array" ref="AO328">IF(Table1[[#This Row],[com_climate_change_impacts_and_adaptation]]="",0,IF(Table1[[#This Row],[com_undefined]:[com_undefined]]=1,0,Table1[[#This Row],[o_co_financing]:[o_co_financing]]/SUM(Table1[[#This Row],[com_ghg_inventory]:[com_support_needed_and_received]])))</f>
        <v>0</v>
      </c>
      <c r="AP328" s="4" cm="1">
        <f t="array" ref="AP328">IF(Table1[[#This Row],[com_support_needed_and_received]]="",0,IF(Table1[[#This Row],[com_undefined]:[com_undefined]]=1,0,Table1[[#This Row],[o_co_financing]:[o_co_financing]]/SUM(Table1[[#This Row],[com_ghg_inventory]:[com_support_needed_and_received]])))</f>
        <v>0</v>
      </c>
      <c r="AQ328" s="4">
        <f>IF(Table1[[#This Row],[com_undefined]]=1,Table1[[#This Row],[o_co_financing]],0)</f>
        <v>150000</v>
      </c>
      <c r="AR328" s="4" t="str">
        <f>IF(Table1[[#This Row],[o_gef_funding]]=SUM(Table1[[#This Row],[ghg_inventory_gef]:[undefined_gef]]),"Good", "Problem")</f>
        <v>Good</v>
      </c>
      <c r="AS328" s="4" t="str">
        <f>IF(Table1[[#This Row],[o_co_financing]]=SUM(Table1[[#This Row],[ghg_inventory_co_finance]:[undefined_co_finance]]),"Good", "Problem")</f>
        <v>Good</v>
      </c>
    </row>
    <row r="329" spans="1:45">
      <c r="A329" s="11">
        <v>35</v>
      </c>
      <c r="B329" t="s">
        <v>60</v>
      </c>
      <c r="C329" t="str">
        <f>VLOOKUP(Table1[[#This Row],[pif_id]], Table7[#All],2,FALSE)</f>
        <v>Africa</v>
      </c>
      <c r="D329" t="str">
        <f>VLOOKUP(Table1[[#This Row],[pif_id]], Table7[#All],3,FALSE)</f>
        <v>UNEP</v>
      </c>
      <c r="E329" t="str">
        <f>VLOOKUP(Table1[[#This Row],[pif_id]], Table7[#All],4,FALSE)</f>
        <v>2018</v>
      </c>
      <c r="F329" t="e">
        <f>VLOOKUP(Table1[[#This Row],[pif_id]], Table7[#All],5,FALSE)</f>
        <v>#REF!</v>
      </c>
      <c r="G329">
        <v>82</v>
      </c>
      <c r="H329" t="s">
        <v>546</v>
      </c>
      <c r="J329">
        <v>1</v>
      </c>
      <c r="M329" t="str">
        <f>IF(SUM(Table1[[#This Row],[c_ghg_inventory]:[c_support_needed_and_received]])=0,1,"")</f>
        <v/>
      </c>
      <c r="N329" s="6">
        <v>1241500</v>
      </c>
      <c r="O329" s="6">
        <v>150000</v>
      </c>
      <c r="P329" s="6">
        <f>N329/SUM(Table1[[#This Row],[c_ghg_inventory]:[c_undefined]])</f>
        <v>1241500</v>
      </c>
      <c r="Q329" s="6">
        <f>O329/SUM(Table1[[#This Row],[c_ghg_inventory]:[c_undefined]])</f>
        <v>150000</v>
      </c>
      <c r="R329">
        <v>326</v>
      </c>
      <c r="S329" t="s">
        <v>547</v>
      </c>
      <c r="U329">
        <v>1</v>
      </c>
      <c r="V329">
        <v>1</v>
      </c>
      <c r="X329" s="4" t="str">
        <f>IF(SUM(Table1[[#This Row],[o_ghg_inventory ]:[o_support_needed_and_received]])=0,1,"")</f>
        <v/>
      </c>
      <c r="Y329" s="10">
        <v>248300</v>
      </c>
      <c r="Z329" s="10">
        <v>30000</v>
      </c>
      <c r="AA329" s="5">
        <f>Table1[[#This Row],[o_gef_funding]]/SUM(Table1[[#This Row],[o_ghg_inventory ]:[o_undefined]])</f>
        <v>124150</v>
      </c>
      <c r="AB329" s="5">
        <f>Table1[[#This Row],[o_co_financing]]/SUM(Table1[[#This Row],[o_ghg_inventory ]:[o_undefined]])</f>
        <v>15000</v>
      </c>
      <c r="AC329" s="4" t="str" cm="1">
        <f t="array" ref="AC329">IF(Table1[[#This Row],[o_ghg_inventory ]]="",IF(AND(Table1[[#This Row],[o_undefined]:[o_undefined]]=1,Table1[[#This Row],[c_ghg_inventory]]=1),1,""),1)</f>
        <v/>
      </c>
      <c r="AD329" s="4" cm="1">
        <f t="array" ref="AD329">IF(Table1[[#This Row],[o_mitigation ]]="",IF(AND(Table1[[#This Row],[o_undefined]:[o_undefined]]=1,Table1[[#This Row],[c_mitigation]]=1),1,""),1)</f>
        <v>1</v>
      </c>
      <c r="AE329" s="4" cm="1">
        <f t="array" ref="AE329">IF(Table1[[#This Row],[o_climate_change_impacts_and_adaptation ]]="",IF(AND(Table1[[#This Row],[o_undefined]:[o_undefined]]=1,Table1[[#This Row],[c_climate_change_impacts_and_adaptation]]=1),1,""),1)</f>
        <v>1</v>
      </c>
      <c r="AF329" s="4" t="str" cm="1">
        <f t="array" ref="AF329">IF(Table1[[#This Row],[o_support_needed_and_received]]="",IF(AND(Table1[[#This Row],[o_undefined]:[o_undefined]]=1,Table1[[#This Row],[c_support_needed_and_received]]=1),1,""),1)</f>
        <v/>
      </c>
      <c r="AG329" s="4" t="str">
        <f>IF(SUM(Table1[[#This Row],[com_ghg_inventory]:[com_support_needed_and_received]])=0,1,"")</f>
        <v/>
      </c>
      <c r="AH329" s="4" cm="1">
        <f t="array" ref="AH329">IF(Table1[[#This Row],[com_ghg_inventory]]="",0,IF(Table1[[#This Row],[com_undefined]:[com_undefined]]=1,0,Table1[[#This Row],[o_gef_funding]:[o_gef_funding]]/SUM(Table1[[#This Row],[com_ghg_inventory]:[com_support_needed_and_received]])))</f>
        <v>0</v>
      </c>
      <c r="AI329" s="4" cm="1">
        <f t="array" ref="AI329">IF(Table1[[#This Row],[com_mitigation]]="",0,IF(Table1[[#This Row],[com_undefined]:[com_undefined]]=1,0,Table1[[#This Row],[o_gef_funding]:[o_gef_funding]]/SUM(Table1[[#This Row],[com_ghg_inventory]:[com_support_needed_and_received]])))</f>
        <v>124150</v>
      </c>
      <c r="AJ329" s="4" cm="1">
        <f t="array" ref="AJ329">IF(Table1[[#This Row],[com_climate_change_impacts_and_adaptation]]="",0,IF(Table1[[#This Row],[com_undefined]:[com_undefined]]=1,0,Table1[[#This Row],[o_gef_funding]:[o_gef_funding]]/SUM(Table1[[#This Row],[com_ghg_inventory]:[com_support_needed_and_received]])))</f>
        <v>124150</v>
      </c>
      <c r="AK329" s="4" cm="1">
        <f t="array" ref="AK329">IF(Table1[[#This Row],[com_support_needed_and_received]]="",0,IF(Table1[[#This Row],[com_undefined]:[com_undefined]]=1,0,Table1[[#This Row],[o_gef_funding]:[o_gef_funding]]/SUM(Table1[[#This Row],[com_ghg_inventory]:[com_support_needed_and_received]])))</f>
        <v>0</v>
      </c>
      <c r="AL329" s="4">
        <f>IF(Table1[[#This Row],[com_undefined]]=1,Table1[[#This Row],[o_gef_funding]],0)</f>
        <v>0</v>
      </c>
      <c r="AM329" s="4" cm="1">
        <f t="array" ref="AM329">IF(Table1[[#This Row],[com_ghg_inventory]]="",0,IF(Table1[[#This Row],[com_undefined]:[com_undefined]]=1,0,Table1[[#This Row],[o_co_financing]:[o_co_financing]]/SUM(Table1[[#This Row],[com_ghg_inventory]:[com_support_needed_and_received]])))</f>
        <v>0</v>
      </c>
      <c r="AN329" s="4" cm="1">
        <f t="array" ref="AN329">IF(Table1[[#This Row],[com_mitigation]]="",0,IF(Table1[[#This Row],[com_undefined]:[com_undefined]]=1,0,Table1[[#This Row],[o_co_financing]:[o_co_financing]]/SUM(Table1[[#This Row],[com_ghg_inventory]:[com_support_needed_and_received]])))</f>
        <v>15000</v>
      </c>
      <c r="AO329" s="4" cm="1">
        <f t="array" ref="AO329">IF(Table1[[#This Row],[com_climate_change_impacts_and_adaptation]]="",0,IF(Table1[[#This Row],[com_undefined]:[com_undefined]]=1,0,Table1[[#This Row],[o_co_financing]:[o_co_financing]]/SUM(Table1[[#This Row],[com_ghg_inventory]:[com_support_needed_and_received]])))</f>
        <v>15000</v>
      </c>
      <c r="AP329" s="4" cm="1">
        <f t="array" ref="AP329">IF(Table1[[#This Row],[com_support_needed_and_received]]="",0,IF(Table1[[#This Row],[com_undefined]:[com_undefined]]=1,0,Table1[[#This Row],[o_co_financing]:[o_co_financing]]/SUM(Table1[[#This Row],[com_ghg_inventory]:[com_support_needed_and_received]])))</f>
        <v>0</v>
      </c>
      <c r="AQ329" s="4">
        <f>IF(Table1[[#This Row],[com_undefined]]=1,Table1[[#This Row],[o_co_financing]],0)</f>
        <v>0</v>
      </c>
      <c r="AR329" s="4" t="str">
        <f>IF(Table1[[#This Row],[o_gef_funding]]=SUM(Table1[[#This Row],[ghg_inventory_gef]:[undefined_gef]]),"Good", "Problem")</f>
        <v>Good</v>
      </c>
      <c r="AS329" s="4" t="str">
        <f>IF(Table1[[#This Row],[o_co_financing]]=SUM(Table1[[#This Row],[ghg_inventory_co_finance]:[undefined_co_finance]]),"Good", "Problem")</f>
        <v>Good</v>
      </c>
    </row>
    <row r="330" spans="1:45">
      <c r="A330" s="11">
        <v>35</v>
      </c>
      <c r="B330" t="s">
        <v>60</v>
      </c>
      <c r="C330" t="str">
        <f>VLOOKUP(Table1[[#This Row],[pif_id]], Table7[#All],2,FALSE)</f>
        <v>Africa</v>
      </c>
      <c r="D330" t="str">
        <f>VLOOKUP(Table1[[#This Row],[pif_id]], Table7[#All],3,FALSE)</f>
        <v>UNEP</v>
      </c>
      <c r="E330" t="str">
        <f>VLOOKUP(Table1[[#This Row],[pif_id]], Table7[#All],4,FALSE)</f>
        <v>2018</v>
      </c>
      <c r="F330" t="e">
        <f>VLOOKUP(Table1[[#This Row],[pif_id]], Table7[#All],5,FALSE)</f>
        <v>#REF!</v>
      </c>
      <c r="G330">
        <v>82</v>
      </c>
      <c r="H330" t="s">
        <v>546</v>
      </c>
      <c r="J330">
        <v>1</v>
      </c>
      <c r="M330" t="str">
        <f>IF(SUM(Table1[[#This Row],[c_ghg_inventory]:[c_support_needed_and_received]])=0,1,"")</f>
        <v/>
      </c>
      <c r="N330" s="6">
        <v>1241500</v>
      </c>
      <c r="O330" s="6">
        <v>150000</v>
      </c>
      <c r="P330" s="6">
        <f>N330/SUM(Table1[[#This Row],[c_ghg_inventory]:[c_undefined]])</f>
        <v>1241500</v>
      </c>
      <c r="Q330" s="6">
        <f>O330/SUM(Table1[[#This Row],[c_ghg_inventory]:[c_undefined]])</f>
        <v>150000</v>
      </c>
      <c r="R330">
        <v>327</v>
      </c>
      <c r="S330" t="s">
        <v>548</v>
      </c>
      <c r="T330">
        <v>1</v>
      </c>
      <c r="V330">
        <v>1</v>
      </c>
      <c r="X330" s="4" t="str">
        <f>IF(SUM(Table1[[#This Row],[o_ghg_inventory ]:[o_support_needed_and_received]])=0,1,"")</f>
        <v/>
      </c>
      <c r="Y330" s="10">
        <v>248300</v>
      </c>
      <c r="Z330" s="10">
        <v>30000</v>
      </c>
      <c r="AA330" s="5">
        <f>Table1[[#This Row],[o_gef_funding]]/SUM(Table1[[#This Row],[o_ghg_inventory ]:[o_undefined]])</f>
        <v>124150</v>
      </c>
      <c r="AB330" s="5">
        <f>Table1[[#This Row],[o_co_financing]]/SUM(Table1[[#This Row],[o_ghg_inventory ]:[o_undefined]])</f>
        <v>15000</v>
      </c>
      <c r="AC330" s="4" cm="1">
        <f t="array" ref="AC330">IF(Table1[[#This Row],[o_ghg_inventory ]]="",IF(AND(Table1[[#This Row],[o_undefined]:[o_undefined]]=1,Table1[[#This Row],[c_ghg_inventory]]=1),1,""),1)</f>
        <v>1</v>
      </c>
      <c r="AD330" s="4" t="str" cm="1">
        <f t="array" ref="AD330">IF(Table1[[#This Row],[o_mitigation ]]="",IF(AND(Table1[[#This Row],[o_undefined]:[o_undefined]]=1,Table1[[#This Row],[c_mitigation]]=1),1,""),1)</f>
        <v/>
      </c>
      <c r="AE330" s="4" cm="1">
        <f t="array" ref="AE330">IF(Table1[[#This Row],[o_climate_change_impacts_and_adaptation ]]="",IF(AND(Table1[[#This Row],[o_undefined]:[o_undefined]]=1,Table1[[#This Row],[c_climate_change_impacts_and_adaptation]]=1),1,""),1)</f>
        <v>1</v>
      </c>
      <c r="AF330" s="4" t="str" cm="1">
        <f t="array" ref="AF330">IF(Table1[[#This Row],[o_support_needed_and_received]]="",IF(AND(Table1[[#This Row],[o_undefined]:[o_undefined]]=1,Table1[[#This Row],[c_support_needed_and_received]]=1),1,""),1)</f>
        <v/>
      </c>
      <c r="AG330" s="4" t="str">
        <f>IF(SUM(Table1[[#This Row],[com_ghg_inventory]:[com_support_needed_and_received]])=0,1,"")</f>
        <v/>
      </c>
      <c r="AH330" s="4" cm="1">
        <f t="array" ref="AH330">IF(Table1[[#This Row],[com_ghg_inventory]]="",0,IF(Table1[[#This Row],[com_undefined]:[com_undefined]]=1,0,Table1[[#This Row],[o_gef_funding]:[o_gef_funding]]/SUM(Table1[[#This Row],[com_ghg_inventory]:[com_support_needed_and_received]])))</f>
        <v>124150</v>
      </c>
      <c r="AI330" s="4" cm="1">
        <f t="array" ref="AI330">IF(Table1[[#This Row],[com_mitigation]]="",0,IF(Table1[[#This Row],[com_undefined]:[com_undefined]]=1,0,Table1[[#This Row],[o_gef_funding]:[o_gef_funding]]/SUM(Table1[[#This Row],[com_ghg_inventory]:[com_support_needed_and_received]])))</f>
        <v>0</v>
      </c>
      <c r="AJ330" s="4" cm="1">
        <f t="array" ref="AJ330">IF(Table1[[#This Row],[com_climate_change_impacts_and_adaptation]]="",0,IF(Table1[[#This Row],[com_undefined]:[com_undefined]]=1,0,Table1[[#This Row],[o_gef_funding]:[o_gef_funding]]/SUM(Table1[[#This Row],[com_ghg_inventory]:[com_support_needed_and_received]])))</f>
        <v>124150</v>
      </c>
      <c r="AK330" s="4" cm="1">
        <f t="array" ref="AK330">IF(Table1[[#This Row],[com_support_needed_and_received]]="",0,IF(Table1[[#This Row],[com_undefined]:[com_undefined]]=1,0,Table1[[#This Row],[o_gef_funding]:[o_gef_funding]]/SUM(Table1[[#This Row],[com_ghg_inventory]:[com_support_needed_and_received]])))</f>
        <v>0</v>
      </c>
      <c r="AL330" s="4">
        <f>IF(Table1[[#This Row],[com_undefined]]=1,Table1[[#This Row],[o_gef_funding]],0)</f>
        <v>0</v>
      </c>
      <c r="AM330" s="4" cm="1">
        <f t="array" ref="AM330">IF(Table1[[#This Row],[com_ghg_inventory]]="",0,IF(Table1[[#This Row],[com_undefined]:[com_undefined]]=1,0,Table1[[#This Row],[o_co_financing]:[o_co_financing]]/SUM(Table1[[#This Row],[com_ghg_inventory]:[com_support_needed_and_received]])))</f>
        <v>15000</v>
      </c>
      <c r="AN330" s="4" cm="1">
        <f t="array" ref="AN330">IF(Table1[[#This Row],[com_mitigation]]="",0,IF(Table1[[#This Row],[com_undefined]:[com_undefined]]=1,0,Table1[[#This Row],[o_co_financing]:[o_co_financing]]/SUM(Table1[[#This Row],[com_ghg_inventory]:[com_support_needed_and_received]])))</f>
        <v>0</v>
      </c>
      <c r="AO330" s="4" cm="1">
        <f t="array" ref="AO330">IF(Table1[[#This Row],[com_climate_change_impacts_and_adaptation]]="",0,IF(Table1[[#This Row],[com_undefined]:[com_undefined]]=1,0,Table1[[#This Row],[o_co_financing]:[o_co_financing]]/SUM(Table1[[#This Row],[com_ghg_inventory]:[com_support_needed_and_received]])))</f>
        <v>15000</v>
      </c>
      <c r="AP330" s="4" cm="1">
        <f t="array" ref="AP330">IF(Table1[[#This Row],[com_support_needed_and_received]]="",0,IF(Table1[[#This Row],[com_undefined]:[com_undefined]]=1,0,Table1[[#This Row],[o_co_financing]:[o_co_financing]]/SUM(Table1[[#This Row],[com_ghg_inventory]:[com_support_needed_and_received]])))</f>
        <v>0</v>
      </c>
      <c r="AQ330" s="4">
        <f>IF(Table1[[#This Row],[com_undefined]]=1,Table1[[#This Row],[o_co_financing]],0)</f>
        <v>0</v>
      </c>
      <c r="AR330" s="4" t="str">
        <f>IF(Table1[[#This Row],[o_gef_funding]]=SUM(Table1[[#This Row],[ghg_inventory_gef]:[undefined_gef]]),"Good", "Problem")</f>
        <v>Good</v>
      </c>
      <c r="AS330" s="4" t="str">
        <f>IF(Table1[[#This Row],[o_co_financing]]=SUM(Table1[[#This Row],[ghg_inventory_co_finance]:[undefined_co_finance]]),"Good", "Problem")</f>
        <v>Good</v>
      </c>
    </row>
    <row r="331" spans="1:45">
      <c r="A331" s="11">
        <v>35</v>
      </c>
      <c r="B331" t="s">
        <v>60</v>
      </c>
      <c r="C331" t="str">
        <f>VLOOKUP(Table1[[#This Row],[pif_id]], Table7[#All],2,FALSE)</f>
        <v>Africa</v>
      </c>
      <c r="D331" t="str">
        <f>VLOOKUP(Table1[[#This Row],[pif_id]], Table7[#All],3,FALSE)</f>
        <v>UNEP</v>
      </c>
      <c r="E331" t="str">
        <f>VLOOKUP(Table1[[#This Row],[pif_id]], Table7[#All],4,FALSE)</f>
        <v>2018</v>
      </c>
      <c r="F331" t="e">
        <f>VLOOKUP(Table1[[#This Row],[pif_id]], Table7[#All],5,FALSE)</f>
        <v>#REF!</v>
      </c>
      <c r="G331">
        <v>82</v>
      </c>
      <c r="H331" t="s">
        <v>546</v>
      </c>
      <c r="J331">
        <v>1</v>
      </c>
      <c r="M331" t="str">
        <f>IF(SUM(Table1[[#This Row],[c_ghg_inventory]:[c_support_needed_and_received]])=0,1,"")</f>
        <v/>
      </c>
      <c r="N331" s="6">
        <v>1241500</v>
      </c>
      <c r="O331" s="6">
        <v>150000</v>
      </c>
      <c r="P331" s="6">
        <f>N331/SUM(Table1[[#This Row],[c_ghg_inventory]:[c_undefined]])</f>
        <v>1241500</v>
      </c>
      <c r="Q331" s="6">
        <f>O331/SUM(Table1[[#This Row],[c_ghg_inventory]:[c_undefined]])</f>
        <v>150000</v>
      </c>
      <c r="R331">
        <v>328</v>
      </c>
      <c r="S331" t="s">
        <v>549</v>
      </c>
      <c r="X331" s="4">
        <f>IF(SUM(Table1[[#This Row],[o_ghg_inventory ]:[o_support_needed_and_received]])=0,1,"")</f>
        <v>1</v>
      </c>
      <c r="Y331" s="10">
        <v>248300</v>
      </c>
      <c r="Z331" s="10">
        <v>30000</v>
      </c>
      <c r="AA331" s="5">
        <f>Table1[[#This Row],[o_gef_funding]]/SUM(Table1[[#This Row],[o_ghg_inventory ]:[o_undefined]])</f>
        <v>248300</v>
      </c>
      <c r="AB331" s="5">
        <f>Table1[[#This Row],[o_co_financing]]/SUM(Table1[[#This Row],[o_ghg_inventory ]:[o_undefined]])</f>
        <v>30000</v>
      </c>
      <c r="AC331" s="4" t="str" cm="1">
        <f t="array" ref="AC331">IF(Table1[[#This Row],[o_ghg_inventory ]]="",IF(AND(Table1[[#This Row],[o_undefined]:[o_undefined]]=1,Table1[[#This Row],[c_ghg_inventory]]=1),1,""),1)</f>
        <v/>
      </c>
      <c r="AD331" s="4" cm="1">
        <f t="array" ref="AD331">IF(Table1[[#This Row],[o_mitigation ]]="",IF(AND(Table1[[#This Row],[o_undefined]:[o_undefined]]=1,Table1[[#This Row],[c_mitigation]]=1),1,""),1)</f>
        <v>1</v>
      </c>
      <c r="AE331" s="4" t="str" cm="1">
        <f t="array" ref="AE331">IF(Table1[[#This Row],[o_climate_change_impacts_and_adaptation ]]="",IF(AND(Table1[[#This Row],[o_undefined]:[o_undefined]]=1,Table1[[#This Row],[c_climate_change_impacts_and_adaptation]]=1),1,""),1)</f>
        <v/>
      </c>
      <c r="AF331" s="4" t="str" cm="1">
        <f t="array" ref="AF331">IF(Table1[[#This Row],[o_support_needed_and_received]]="",IF(AND(Table1[[#This Row],[o_undefined]:[o_undefined]]=1,Table1[[#This Row],[c_support_needed_and_received]]=1),1,""),1)</f>
        <v/>
      </c>
      <c r="AG331" s="4" t="str">
        <f>IF(SUM(Table1[[#This Row],[com_ghg_inventory]:[com_support_needed_and_received]])=0,1,"")</f>
        <v/>
      </c>
      <c r="AH331" s="4" cm="1">
        <f t="array" ref="AH331">IF(Table1[[#This Row],[com_ghg_inventory]]="",0,IF(Table1[[#This Row],[com_undefined]:[com_undefined]]=1,0,Table1[[#This Row],[o_gef_funding]:[o_gef_funding]]/SUM(Table1[[#This Row],[com_ghg_inventory]:[com_support_needed_and_received]])))</f>
        <v>0</v>
      </c>
      <c r="AI331" s="4" cm="1">
        <f t="array" ref="AI331">IF(Table1[[#This Row],[com_mitigation]]="",0,IF(Table1[[#This Row],[com_undefined]:[com_undefined]]=1,0,Table1[[#This Row],[o_gef_funding]:[o_gef_funding]]/SUM(Table1[[#This Row],[com_ghg_inventory]:[com_support_needed_and_received]])))</f>
        <v>248300</v>
      </c>
      <c r="AJ331" s="4" cm="1">
        <f t="array" ref="AJ331">IF(Table1[[#This Row],[com_climate_change_impacts_and_adaptation]]="",0,IF(Table1[[#This Row],[com_undefined]:[com_undefined]]=1,0,Table1[[#This Row],[o_gef_funding]:[o_gef_funding]]/SUM(Table1[[#This Row],[com_ghg_inventory]:[com_support_needed_and_received]])))</f>
        <v>0</v>
      </c>
      <c r="AK331" s="4" cm="1">
        <f t="array" ref="AK331">IF(Table1[[#This Row],[com_support_needed_and_received]]="",0,IF(Table1[[#This Row],[com_undefined]:[com_undefined]]=1,0,Table1[[#This Row],[o_gef_funding]:[o_gef_funding]]/SUM(Table1[[#This Row],[com_ghg_inventory]:[com_support_needed_and_received]])))</f>
        <v>0</v>
      </c>
      <c r="AL331" s="4">
        <f>IF(Table1[[#This Row],[com_undefined]]=1,Table1[[#This Row],[o_gef_funding]],0)</f>
        <v>0</v>
      </c>
      <c r="AM331" s="4" cm="1">
        <f t="array" ref="AM331">IF(Table1[[#This Row],[com_ghg_inventory]]="",0,IF(Table1[[#This Row],[com_undefined]:[com_undefined]]=1,0,Table1[[#This Row],[o_co_financing]:[o_co_financing]]/SUM(Table1[[#This Row],[com_ghg_inventory]:[com_support_needed_and_received]])))</f>
        <v>0</v>
      </c>
      <c r="AN331" s="4" cm="1">
        <f t="array" ref="AN331">IF(Table1[[#This Row],[com_mitigation]]="",0,IF(Table1[[#This Row],[com_undefined]:[com_undefined]]=1,0,Table1[[#This Row],[o_co_financing]:[o_co_financing]]/SUM(Table1[[#This Row],[com_ghg_inventory]:[com_support_needed_and_received]])))</f>
        <v>30000</v>
      </c>
      <c r="AO331" s="4" cm="1">
        <f t="array" ref="AO331">IF(Table1[[#This Row],[com_climate_change_impacts_and_adaptation]]="",0,IF(Table1[[#This Row],[com_undefined]:[com_undefined]]=1,0,Table1[[#This Row],[o_co_financing]:[o_co_financing]]/SUM(Table1[[#This Row],[com_ghg_inventory]:[com_support_needed_and_received]])))</f>
        <v>0</v>
      </c>
      <c r="AP331" s="4" cm="1">
        <f t="array" ref="AP331">IF(Table1[[#This Row],[com_support_needed_and_received]]="",0,IF(Table1[[#This Row],[com_undefined]:[com_undefined]]=1,0,Table1[[#This Row],[o_co_financing]:[o_co_financing]]/SUM(Table1[[#This Row],[com_ghg_inventory]:[com_support_needed_and_received]])))</f>
        <v>0</v>
      </c>
      <c r="AQ331" s="4">
        <f>IF(Table1[[#This Row],[com_undefined]]=1,Table1[[#This Row],[o_co_financing]],0)</f>
        <v>0</v>
      </c>
      <c r="AR331" s="4" t="str">
        <f>IF(Table1[[#This Row],[o_gef_funding]]=SUM(Table1[[#This Row],[ghg_inventory_gef]:[undefined_gef]]),"Good", "Problem")</f>
        <v>Good</v>
      </c>
      <c r="AS331" s="4" t="str">
        <f>IF(Table1[[#This Row],[o_co_financing]]=SUM(Table1[[#This Row],[ghg_inventory_co_finance]:[undefined_co_finance]]),"Good", "Problem")</f>
        <v>Good</v>
      </c>
    </row>
    <row r="332" spans="1:45">
      <c r="A332" s="11">
        <v>35</v>
      </c>
      <c r="B332" t="s">
        <v>60</v>
      </c>
      <c r="C332" t="str">
        <f>VLOOKUP(Table1[[#This Row],[pif_id]], Table7[#All],2,FALSE)</f>
        <v>Africa</v>
      </c>
      <c r="D332" t="str">
        <f>VLOOKUP(Table1[[#This Row],[pif_id]], Table7[#All],3,FALSE)</f>
        <v>UNEP</v>
      </c>
      <c r="E332" t="str">
        <f>VLOOKUP(Table1[[#This Row],[pif_id]], Table7[#All],4,FALSE)</f>
        <v>2018</v>
      </c>
      <c r="F332" t="e">
        <f>VLOOKUP(Table1[[#This Row],[pif_id]], Table7[#All],5,FALSE)</f>
        <v>#REF!</v>
      </c>
      <c r="G332">
        <v>82</v>
      </c>
      <c r="H332" t="s">
        <v>546</v>
      </c>
      <c r="J332">
        <v>1</v>
      </c>
      <c r="M332" t="str">
        <f>IF(SUM(Table1[[#This Row],[c_ghg_inventory]:[c_support_needed_and_received]])=0,1,"")</f>
        <v/>
      </c>
      <c r="N332" s="6">
        <v>1241500</v>
      </c>
      <c r="O332" s="6">
        <v>150000</v>
      </c>
      <c r="P332" s="6">
        <f>N332/SUM(Table1[[#This Row],[c_ghg_inventory]:[c_undefined]])</f>
        <v>1241500</v>
      </c>
      <c r="Q332" s="6">
        <f>O332/SUM(Table1[[#This Row],[c_ghg_inventory]:[c_undefined]])</f>
        <v>150000</v>
      </c>
      <c r="R332">
        <v>329</v>
      </c>
      <c r="S332" t="s">
        <v>550</v>
      </c>
      <c r="X332" s="4">
        <f>IF(SUM(Table1[[#This Row],[o_ghg_inventory ]:[o_support_needed_and_received]])=0,1,"")</f>
        <v>1</v>
      </c>
      <c r="Y332" s="34">
        <v>248300</v>
      </c>
      <c r="Z332" s="34">
        <v>30000</v>
      </c>
      <c r="AA332" s="34">
        <f>Table1[[#This Row],[o_gef_funding]]/SUM(Table1[[#This Row],[o_ghg_inventory ]:[o_undefined]])</f>
        <v>248300</v>
      </c>
      <c r="AB332" s="5">
        <f>Table1[[#This Row],[o_co_financing]]/SUM(Table1[[#This Row],[o_ghg_inventory ]:[o_undefined]])</f>
        <v>30000</v>
      </c>
      <c r="AC332" s="4" t="str" cm="1">
        <f t="array" ref="AC332">IF(Table1[[#This Row],[o_ghg_inventory ]]="",IF(AND(Table1[[#This Row],[o_undefined]:[o_undefined]]=1,Table1[[#This Row],[c_ghg_inventory]]=1),1,""),1)</f>
        <v/>
      </c>
      <c r="AD332" s="4" cm="1">
        <f t="array" ref="AD332">IF(Table1[[#This Row],[o_mitigation ]]="",IF(AND(Table1[[#This Row],[o_undefined]:[o_undefined]]=1,Table1[[#This Row],[c_mitigation]]=1),1,""),1)</f>
        <v>1</v>
      </c>
      <c r="AE332" s="4" t="str" cm="1">
        <f t="array" ref="AE332">IF(Table1[[#This Row],[o_climate_change_impacts_and_adaptation ]]="",IF(AND(Table1[[#This Row],[o_undefined]:[o_undefined]]=1,Table1[[#This Row],[c_climate_change_impacts_and_adaptation]]=1),1,""),1)</f>
        <v/>
      </c>
      <c r="AF332" s="4" t="str" cm="1">
        <f t="array" ref="AF332">IF(Table1[[#This Row],[o_support_needed_and_received]]="",IF(AND(Table1[[#This Row],[o_undefined]:[o_undefined]]=1,Table1[[#This Row],[c_support_needed_and_received]]=1),1,""),1)</f>
        <v/>
      </c>
      <c r="AG332" s="4" t="str">
        <f>IF(SUM(Table1[[#This Row],[com_ghg_inventory]:[com_support_needed_and_received]])=0,1,"")</f>
        <v/>
      </c>
      <c r="AH332" s="4" cm="1">
        <f t="array" ref="AH332">IF(Table1[[#This Row],[com_ghg_inventory]]="",0,IF(Table1[[#This Row],[com_undefined]:[com_undefined]]=1,0,Table1[[#This Row],[o_gef_funding]:[o_gef_funding]]/SUM(Table1[[#This Row],[com_ghg_inventory]:[com_support_needed_and_received]])))</f>
        <v>0</v>
      </c>
      <c r="AI332" s="4" cm="1">
        <f t="array" ref="AI332">IF(Table1[[#This Row],[com_mitigation]]="",0,IF(Table1[[#This Row],[com_undefined]:[com_undefined]]=1,0,Table1[[#This Row],[o_gef_funding]:[o_gef_funding]]/SUM(Table1[[#This Row],[com_ghg_inventory]:[com_support_needed_and_received]])))</f>
        <v>248300</v>
      </c>
      <c r="AJ332" s="4" cm="1">
        <f t="array" ref="AJ332">IF(Table1[[#This Row],[com_climate_change_impacts_and_adaptation]]="",0,IF(Table1[[#This Row],[com_undefined]:[com_undefined]]=1,0,Table1[[#This Row],[o_gef_funding]:[o_gef_funding]]/SUM(Table1[[#This Row],[com_ghg_inventory]:[com_support_needed_and_received]])))</f>
        <v>0</v>
      </c>
      <c r="AK332" s="4" cm="1">
        <f t="array" ref="AK332">IF(Table1[[#This Row],[com_support_needed_and_received]]="",0,IF(Table1[[#This Row],[com_undefined]:[com_undefined]]=1,0,Table1[[#This Row],[o_gef_funding]:[o_gef_funding]]/SUM(Table1[[#This Row],[com_ghg_inventory]:[com_support_needed_and_received]])))</f>
        <v>0</v>
      </c>
      <c r="AL332" s="4">
        <f>IF(Table1[[#This Row],[com_undefined]]=1,Table1[[#This Row],[o_gef_funding]],0)</f>
        <v>0</v>
      </c>
      <c r="AM332" s="4" cm="1">
        <f t="array" ref="AM332">IF(Table1[[#This Row],[com_ghg_inventory]]="",0,IF(Table1[[#This Row],[com_undefined]:[com_undefined]]=1,0,Table1[[#This Row],[o_co_financing]:[o_co_financing]]/SUM(Table1[[#This Row],[com_ghg_inventory]:[com_support_needed_and_received]])))</f>
        <v>0</v>
      </c>
      <c r="AN332" s="4" cm="1">
        <f t="array" ref="AN332">IF(Table1[[#This Row],[com_mitigation]]="",0,IF(Table1[[#This Row],[com_undefined]:[com_undefined]]=1,0,Table1[[#This Row],[o_co_financing]:[o_co_financing]]/SUM(Table1[[#This Row],[com_ghg_inventory]:[com_support_needed_and_received]])))</f>
        <v>30000</v>
      </c>
      <c r="AO332" s="4" cm="1">
        <f t="array" ref="AO332">IF(Table1[[#This Row],[com_climate_change_impacts_and_adaptation]]="",0,IF(Table1[[#This Row],[com_undefined]:[com_undefined]]=1,0,Table1[[#This Row],[o_co_financing]:[o_co_financing]]/SUM(Table1[[#This Row],[com_ghg_inventory]:[com_support_needed_and_received]])))</f>
        <v>0</v>
      </c>
      <c r="AP332" s="4" cm="1">
        <f t="array" ref="AP332">IF(Table1[[#This Row],[com_support_needed_and_received]]="",0,IF(Table1[[#This Row],[com_undefined]:[com_undefined]]=1,0,Table1[[#This Row],[o_co_financing]:[o_co_financing]]/SUM(Table1[[#This Row],[com_ghg_inventory]:[com_support_needed_and_received]])))</f>
        <v>0</v>
      </c>
      <c r="AQ332" s="4">
        <f>IF(Table1[[#This Row],[com_undefined]]=1,Table1[[#This Row],[o_co_financing]],0)</f>
        <v>0</v>
      </c>
      <c r="AR332" s="4" t="str">
        <f>IF(Table1[[#This Row],[o_gef_funding]]=SUM(Table1[[#This Row],[ghg_inventory_gef]:[undefined_gef]]),"Good", "Problem")</f>
        <v>Good</v>
      </c>
      <c r="AS332" s="4" t="str">
        <f>IF(Table1[[#This Row],[o_co_financing]]=SUM(Table1[[#This Row],[ghg_inventory_co_finance]:[undefined_co_finance]]),"Good", "Problem")</f>
        <v>Good</v>
      </c>
    </row>
    <row r="333" spans="1:45">
      <c r="A333" s="11">
        <v>35</v>
      </c>
      <c r="B333" t="s">
        <v>60</v>
      </c>
      <c r="C333" t="str">
        <f>VLOOKUP(Table1[[#This Row],[pif_id]], Table7[#All],2,FALSE)</f>
        <v>Africa</v>
      </c>
      <c r="D333" t="str">
        <f>VLOOKUP(Table1[[#This Row],[pif_id]], Table7[#All],3,FALSE)</f>
        <v>UNEP</v>
      </c>
      <c r="E333" t="str">
        <f>VLOOKUP(Table1[[#This Row],[pif_id]], Table7[#All],4,FALSE)</f>
        <v>2018</v>
      </c>
      <c r="F333" t="e">
        <f>VLOOKUP(Table1[[#This Row],[pif_id]], Table7[#All],5,FALSE)</f>
        <v>#REF!</v>
      </c>
      <c r="G333">
        <v>82</v>
      </c>
      <c r="H333" t="s">
        <v>546</v>
      </c>
      <c r="J333">
        <v>1</v>
      </c>
      <c r="M333" t="str">
        <f>IF(SUM(Table1[[#This Row],[c_ghg_inventory]:[c_support_needed_and_received]])=0,1,"")</f>
        <v/>
      </c>
      <c r="N333" s="6">
        <v>1241500</v>
      </c>
      <c r="O333" s="6">
        <v>150000</v>
      </c>
      <c r="P333" s="6">
        <f>N333/SUM(Table1[[#This Row],[c_ghg_inventory]:[c_undefined]])</f>
        <v>1241500</v>
      </c>
      <c r="Q333" s="6">
        <f>O333/SUM(Table1[[#This Row],[c_ghg_inventory]:[c_undefined]])</f>
        <v>150000</v>
      </c>
      <c r="R333">
        <v>330</v>
      </c>
      <c r="S333" t="s">
        <v>551</v>
      </c>
      <c r="X333" s="4">
        <f>IF(SUM(Table1[[#This Row],[o_ghg_inventory ]:[o_support_needed_and_received]])=0,1,"")</f>
        <v>1</v>
      </c>
      <c r="Y333" s="34">
        <v>248300</v>
      </c>
      <c r="Z333" s="34">
        <v>30000</v>
      </c>
      <c r="AA333" s="34">
        <f>Table1[[#This Row],[o_gef_funding]]/SUM(Table1[[#This Row],[o_ghg_inventory ]:[o_undefined]])</f>
        <v>248300</v>
      </c>
      <c r="AB333" s="5">
        <f>Table1[[#This Row],[o_co_financing]]/SUM(Table1[[#This Row],[o_ghg_inventory ]:[o_undefined]])</f>
        <v>30000</v>
      </c>
      <c r="AC333" s="4" t="str" cm="1">
        <f t="array" ref="AC333">IF(Table1[[#This Row],[o_ghg_inventory ]]="",IF(AND(Table1[[#This Row],[o_undefined]:[o_undefined]]=1,Table1[[#This Row],[c_ghg_inventory]]=1),1,""),1)</f>
        <v/>
      </c>
      <c r="AD333" s="4" cm="1">
        <f t="array" ref="AD333">IF(Table1[[#This Row],[o_mitigation ]]="",IF(AND(Table1[[#This Row],[o_undefined]:[o_undefined]]=1,Table1[[#This Row],[c_mitigation]]=1),1,""),1)</f>
        <v>1</v>
      </c>
      <c r="AE333" s="4" t="str" cm="1">
        <f t="array" ref="AE333">IF(Table1[[#This Row],[o_climate_change_impacts_and_adaptation ]]="",IF(AND(Table1[[#This Row],[o_undefined]:[o_undefined]]=1,Table1[[#This Row],[c_climate_change_impacts_and_adaptation]]=1),1,""),1)</f>
        <v/>
      </c>
      <c r="AF333" s="4" t="str" cm="1">
        <f t="array" ref="AF333">IF(Table1[[#This Row],[o_support_needed_and_received]]="",IF(AND(Table1[[#This Row],[o_undefined]:[o_undefined]]=1,Table1[[#This Row],[c_support_needed_and_received]]=1),1,""),1)</f>
        <v/>
      </c>
      <c r="AG333" s="4" t="str">
        <f>IF(SUM(Table1[[#This Row],[com_ghg_inventory]:[com_support_needed_and_received]])=0,1,"")</f>
        <v/>
      </c>
      <c r="AH333" s="4" cm="1">
        <f t="array" ref="AH333">IF(Table1[[#This Row],[com_ghg_inventory]]="",0,IF(Table1[[#This Row],[com_undefined]:[com_undefined]]=1,0,Table1[[#This Row],[o_gef_funding]:[o_gef_funding]]/SUM(Table1[[#This Row],[com_ghg_inventory]:[com_support_needed_and_received]])))</f>
        <v>0</v>
      </c>
      <c r="AI333" s="4" cm="1">
        <f t="array" ref="AI333">IF(Table1[[#This Row],[com_mitigation]]="",0,IF(Table1[[#This Row],[com_undefined]:[com_undefined]]=1,0,Table1[[#This Row],[o_gef_funding]:[o_gef_funding]]/SUM(Table1[[#This Row],[com_ghg_inventory]:[com_support_needed_and_received]])))</f>
        <v>248300</v>
      </c>
      <c r="AJ333" s="4" cm="1">
        <f t="array" ref="AJ333">IF(Table1[[#This Row],[com_climate_change_impacts_and_adaptation]]="",0,IF(Table1[[#This Row],[com_undefined]:[com_undefined]]=1,0,Table1[[#This Row],[o_gef_funding]:[o_gef_funding]]/SUM(Table1[[#This Row],[com_ghg_inventory]:[com_support_needed_and_received]])))</f>
        <v>0</v>
      </c>
      <c r="AK333" s="4" cm="1">
        <f t="array" ref="AK333">IF(Table1[[#This Row],[com_support_needed_and_received]]="",0,IF(Table1[[#This Row],[com_undefined]:[com_undefined]]=1,0,Table1[[#This Row],[o_gef_funding]:[o_gef_funding]]/SUM(Table1[[#This Row],[com_ghg_inventory]:[com_support_needed_and_received]])))</f>
        <v>0</v>
      </c>
      <c r="AL333" s="4">
        <f>IF(Table1[[#This Row],[com_undefined]]=1,Table1[[#This Row],[o_gef_funding]],0)</f>
        <v>0</v>
      </c>
      <c r="AM333" s="4" cm="1">
        <f t="array" ref="AM333">IF(Table1[[#This Row],[com_ghg_inventory]]="",0,IF(Table1[[#This Row],[com_undefined]:[com_undefined]]=1,0,Table1[[#This Row],[o_co_financing]:[o_co_financing]]/SUM(Table1[[#This Row],[com_ghg_inventory]:[com_support_needed_and_received]])))</f>
        <v>0</v>
      </c>
      <c r="AN333" s="4" cm="1">
        <f t="array" ref="AN333">IF(Table1[[#This Row],[com_mitigation]]="",0,IF(Table1[[#This Row],[com_undefined]:[com_undefined]]=1,0,Table1[[#This Row],[o_co_financing]:[o_co_financing]]/SUM(Table1[[#This Row],[com_ghg_inventory]:[com_support_needed_and_received]])))</f>
        <v>30000</v>
      </c>
      <c r="AO333" s="4" cm="1">
        <f t="array" ref="AO333">IF(Table1[[#This Row],[com_climate_change_impacts_and_adaptation]]="",0,IF(Table1[[#This Row],[com_undefined]:[com_undefined]]=1,0,Table1[[#This Row],[o_co_financing]:[o_co_financing]]/SUM(Table1[[#This Row],[com_ghg_inventory]:[com_support_needed_and_received]])))</f>
        <v>0</v>
      </c>
      <c r="AP333" s="4" cm="1">
        <f t="array" ref="AP333">IF(Table1[[#This Row],[com_support_needed_and_received]]="",0,IF(Table1[[#This Row],[com_undefined]:[com_undefined]]=1,0,Table1[[#This Row],[o_co_financing]:[o_co_financing]]/SUM(Table1[[#This Row],[com_ghg_inventory]:[com_support_needed_and_received]])))</f>
        <v>0</v>
      </c>
      <c r="AQ333" s="4">
        <f>IF(Table1[[#This Row],[com_undefined]]=1,Table1[[#This Row],[o_co_financing]],0)</f>
        <v>0</v>
      </c>
      <c r="AR333" s="4" t="str">
        <f>IF(Table1[[#This Row],[o_gef_funding]]=SUM(Table1[[#This Row],[ghg_inventory_gef]:[undefined_gef]]),"Good", "Problem")</f>
        <v>Good</v>
      </c>
      <c r="AS333" s="4" t="str">
        <f>IF(Table1[[#This Row],[o_co_financing]]=SUM(Table1[[#This Row],[ghg_inventory_co_finance]:[undefined_co_finance]]),"Good", "Problem")</f>
        <v>Good</v>
      </c>
    </row>
    <row r="334" spans="1:45">
      <c r="A334" s="17">
        <v>36</v>
      </c>
      <c r="B334" s="8" t="s">
        <v>61</v>
      </c>
      <c r="C334" t="str">
        <f>VLOOKUP(Table1[[#This Row],[pif_id]], Table7[#All],2,FALSE)</f>
        <v>Asia</v>
      </c>
      <c r="D334" t="str">
        <f>VLOOKUP(Table1[[#This Row],[pif_id]], Table7[#All],3,FALSE)</f>
        <v>UNEP</v>
      </c>
      <c r="E334" t="str">
        <f>VLOOKUP(Table1[[#This Row],[pif_id]], Table7[#All],4,FALSE)</f>
        <v>2018</v>
      </c>
      <c r="F334" t="e">
        <f>VLOOKUP(Table1[[#This Row],[pif_id]], Table7[#All],5,FALSE)</f>
        <v>#REF!</v>
      </c>
      <c r="G334">
        <v>83</v>
      </c>
      <c r="H334" t="s">
        <v>552</v>
      </c>
      <c r="M334">
        <f>IF(SUM(Table1[[#This Row],[c_ghg_inventory]:[c_support_needed_and_received]])=0,1,"")</f>
        <v>1</v>
      </c>
      <c r="N334" s="6">
        <v>740000</v>
      </c>
      <c r="O334" s="6">
        <v>170000</v>
      </c>
      <c r="P334" s="6">
        <f>N334/SUM(Table1[[#This Row],[c_ghg_inventory]:[c_undefined]])</f>
        <v>740000</v>
      </c>
      <c r="Q334" s="6">
        <f>O334/SUM(Table1[[#This Row],[c_ghg_inventory]:[c_undefined]])</f>
        <v>170000</v>
      </c>
      <c r="R334">
        <v>331</v>
      </c>
      <c r="S334" t="s">
        <v>553</v>
      </c>
      <c r="X334" s="4">
        <f>IF(SUM(Table1[[#This Row],[o_ghg_inventory ]:[o_support_needed_and_received]])=0,1,"")</f>
        <v>1</v>
      </c>
      <c r="Y334" s="34">
        <v>70000</v>
      </c>
      <c r="Z334" s="34">
        <v>30000</v>
      </c>
      <c r="AA334" s="34">
        <f>Table1[[#This Row],[o_gef_funding]]/SUM(Table1[[#This Row],[o_ghg_inventory ]:[o_undefined]])</f>
        <v>70000</v>
      </c>
      <c r="AB334" s="5">
        <f>Table1[[#This Row],[o_co_financing]]/SUM(Table1[[#This Row],[o_ghg_inventory ]:[o_undefined]])</f>
        <v>30000</v>
      </c>
      <c r="AC334" s="4" t="str" cm="1">
        <f t="array" ref="AC334">IF(Table1[[#This Row],[o_ghg_inventory ]]="",IF(AND(Table1[[#This Row],[o_undefined]:[o_undefined]]=1,Table1[[#This Row],[c_ghg_inventory]]=1),1,""),1)</f>
        <v/>
      </c>
      <c r="AD334" s="4" t="str" cm="1">
        <f t="array" ref="AD334">IF(Table1[[#This Row],[o_mitigation ]]="",IF(AND(Table1[[#This Row],[o_undefined]:[o_undefined]]=1,Table1[[#This Row],[c_mitigation]]=1),1,""),1)</f>
        <v/>
      </c>
      <c r="AE334" s="4" t="str" cm="1">
        <f t="array" ref="AE334">IF(Table1[[#This Row],[o_climate_change_impacts_and_adaptation ]]="",IF(AND(Table1[[#This Row],[o_undefined]:[o_undefined]]=1,Table1[[#This Row],[c_climate_change_impacts_and_adaptation]]=1),1,""),1)</f>
        <v/>
      </c>
      <c r="AF334" s="4" t="str" cm="1">
        <f t="array" ref="AF334">IF(Table1[[#This Row],[o_support_needed_and_received]]="",IF(AND(Table1[[#This Row],[o_undefined]:[o_undefined]]=1,Table1[[#This Row],[c_support_needed_and_received]]=1),1,""),1)</f>
        <v/>
      </c>
      <c r="AG334" s="4">
        <f>IF(SUM(Table1[[#This Row],[com_ghg_inventory]:[com_support_needed_and_received]])=0,1,"")</f>
        <v>1</v>
      </c>
      <c r="AH334" s="4" cm="1">
        <f t="array" ref="AH334">IF(Table1[[#This Row],[com_ghg_inventory]]="",0,IF(Table1[[#This Row],[com_undefined]:[com_undefined]]=1,0,Table1[[#This Row],[o_gef_funding]:[o_gef_funding]]/SUM(Table1[[#This Row],[com_ghg_inventory]:[com_support_needed_and_received]])))</f>
        <v>0</v>
      </c>
      <c r="AI334" s="4" cm="1">
        <f t="array" ref="AI334">IF(Table1[[#This Row],[com_mitigation]]="",0,IF(Table1[[#This Row],[com_undefined]:[com_undefined]]=1,0,Table1[[#This Row],[o_gef_funding]:[o_gef_funding]]/SUM(Table1[[#This Row],[com_ghg_inventory]:[com_support_needed_and_received]])))</f>
        <v>0</v>
      </c>
      <c r="AJ334" s="4" cm="1">
        <f t="array" ref="AJ334">IF(Table1[[#This Row],[com_climate_change_impacts_and_adaptation]]="",0,IF(Table1[[#This Row],[com_undefined]:[com_undefined]]=1,0,Table1[[#This Row],[o_gef_funding]:[o_gef_funding]]/SUM(Table1[[#This Row],[com_ghg_inventory]:[com_support_needed_and_received]])))</f>
        <v>0</v>
      </c>
      <c r="AK334" s="4" cm="1">
        <f t="array" ref="AK334">IF(Table1[[#This Row],[com_support_needed_and_received]]="",0,IF(Table1[[#This Row],[com_undefined]:[com_undefined]]=1,0,Table1[[#This Row],[o_gef_funding]:[o_gef_funding]]/SUM(Table1[[#This Row],[com_ghg_inventory]:[com_support_needed_and_received]])))</f>
        <v>0</v>
      </c>
      <c r="AL334" s="4">
        <f>IF(Table1[[#This Row],[com_undefined]]=1,Table1[[#This Row],[o_gef_funding]],0)</f>
        <v>70000</v>
      </c>
      <c r="AM334" s="4" cm="1">
        <f t="array" ref="AM334">IF(Table1[[#This Row],[com_ghg_inventory]]="",0,IF(Table1[[#This Row],[com_undefined]:[com_undefined]]=1,0,Table1[[#This Row],[o_co_financing]:[o_co_financing]]/SUM(Table1[[#This Row],[com_ghg_inventory]:[com_support_needed_and_received]])))</f>
        <v>0</v>
      </c>
      <c r="AN334" s="4" cm="1">
        <f t="array" ref="AN334">IF(Table1[[#This Row],[com_mitigation]]="",0,IF(Table1[[#This Row],[com_undefined]:[com_undefined]]=1,0,Table1[[#This Row],[o_co_financing]:[o_co_financing]]/SUM(Table1[[#This Row],[com_ghg_inventory]:[com_support_needed_and_received]])))</f>
        <v>0</v>
      </c>
      <c r="AO334" s="4" cm="1">
        <f t="array" ref="AO334">IF(Table1[[#This Row],[com_climate_change_impacts_and_adaptation]]="",0,IF(Table1[[#This Row],[com_undefined]:[com_undefined]]=1,0,Table1[[#This Row],[o_co_financing]:[o_co_financing]]/SUM(Table1[[#This Row],[com_ghg_inventory]:[com_support_needed_and_received]])))</f>
        <v>0</v>
      </c>
      <c r="AP334" s="4" cm="1">
        <f t="array" ref="AP334">IF(Table1[[#This Row],[com_support_needed_and_received]]="",0,IF(Table1[[#This Row],[com_undefined]:[com_undefined]]=1,0,Table1[[#This Row],[o_co_financing]:[o_co_financing]]/SUM(Table1[[#This Row],[com_ghg_inventory]:[com_support_needed_and_received]])))</f>
        <v>0</v>
      </c>
      <c r="AQ334" s="4">
        <f>IF(Table1[[#This Row],[com_undefined]]=1,Table1[[#This Row],[o_co_financing]],0)</f>
        <v>30000</v>
      </c>
      <c r="AR334" s="4" t="str">
        <f>IF(Table1[[#This Row],[o_gef_funding]]=SUM(Table1[[#This Row],[ghg_inventory_gef]:[undefined_gef]]),"Good", "Problem")</f>
        <v>Good</v>
      </c>
      <c r="AS334" s="4" t="str">
        <f>IF(Table1[[#This Row],[o_co_financing]]=SUM(Table1[[#This Row],[ghg_inventory_co_finance]:[undefined_co_finance]]),"Good", "Problem")</f>
        <v>Good</v>
      </c>
    </row>
    <row r="335" spans="1:45">
      <c r="A335" s="17">
        <v>36</v>
      </c>
      <c r="B335" s="8" t="s">
        <v>61</v>
      </c>
      <c r="C335" t="str">
        <f>VLOOKUP(Table1[[#This Row],[pif_id]], Table7[#All],2,FALSE)</f>
        <v>Asia</v>
      </c>
      <c r="D335" t="str">
        <f>VLOOKUP(Table1[[#This Row],[pif_id]], Table7[#All],3,FALSE)</f>
        <v>UNEP</v>
      </c>
      <c r="E335" t="str">
        <f>VLOOKUP(Table1[[#This Row],[pif_id]], Table7[#All],4,FALSE)</f>
        <v>2018</v>
      </c>
      <c r="F335" t="e">
        <f>VLOOKUP(Table1[[#This Row],[pif_id]], Table7[#All],5,FALSE)</f>
        <v>#REF!</v>
      </c>
      <c r="G335">
        <v>83</v>
      </c>
      <c r="H335" t="s">
        <v>552</v>
      </c>
      <c r="M335">
        <f>IF(SUM(Table1[[#This Row],[c_ghg_inventory]:[c_support_needed_and_received]])=0,1,"")</f>
        <v>1</v>
      </c>
      <c r="N335" s="6">
        <v>740000</v>
      </c>
      <c r="O335" s="6">
        <v>170000</v>
      </c>
      <c r="P335" s="6">
        <f>N335/SUM(Table1[[#This Row],[c_ghg_inventory]:[c_undefined]])</f>
        <v>740000</v>
      </c>
      <c r="Q335" s="6">
        <f>O335/SUM(Table1[[#This Row],[c_ghg_inventory]:[c_undefined]])</f>
        <v>170000</v>
      </c>
      <c r="R335">
        <v>332</v>
      </c>
      <c r="S335" t="s">
        <v>554</v>
      </c>
      <c r="X335" s="4">
        <f>IF(SUM(Table1[[#This Row],[o_ghg_inventory ]:[o_support_needed_and_received]])=0,1,"")</f>
        <v>1</v>
      </c>
      <c r="Y335" s="34">
        <v>150000</v>
      </c>
      <c r="Z335" s="34">
        <v>30000</v>
      </c>
      <c r="AA335" s="34">
        <f>Table1[[#This Row],[o_gef_funding]]/SUM(Table1[[#This Row],[o_ghg_inventory ]:[o_undefined]])</f>
        <v>150000</v>
      </c>
      <c r="AB335" s="5">
        <f>Table1[[#This Row],[o_co_financing]]/SUM(Table1[[#This Row],[o_ghg_inventory ]:[o_undefined]])</f>
        <v>30000</v>
      </c>
      <c r="AC335" s="4" t="str" cm="1">
        <f t="array" ref="AC335">IF(Table1[[#This Row],[o_ghg_inventory ]]="",IF(AND(Table1[[#This Row],[o_undefined]:[o_undefined]]=1,Table1[[#This Row],[c_ghg_inventory]]=1),1,""),1)</f>
        <v/>
      </c>
      <c r="AD335" s="4" t="str" cm="1">
        <f t="array" ref="AD335">IF(Table1[[#This Row],[o_mitigation ]]="",IF(AND(Table1[[#This Row],[o_undefined]:[o_undefined]]=1,Table1[[#This Row],[c_mitigation]]=1),1,""),1)</f>
        <v/>
      </c>
      <c r="AE335" s="4" t="str" cm="1">
        <f t="array" ref="AE335">IF(Table1[[#This Row],[o_climate_change_impacts_and_adaptation ]]="",IF(AND(Table1[[#This Row],[o_undefined]:[o_undefined]]=1,Table1[[#This Row],[c_climate_change_impacts_and_adaptation]]=1),1,""),1)</f>
        <v/>
      </c>
      <c r="AF335" s="4" t="str" cm="1">
        <f t="array" ref="AF335">IF(Table1[[#This Row],[o_support_needed_and_received]]="",IF(AND(Table1[[#This Row],[o_undefined]:[o_undefined]]=1,Table1[[#This Row],[c_support_needed_and_received]]=1),1,""),1)</f>
        <v/>
      </c>
      <c r="AG335" s="4">
        <f>IF(SUM(Table1[[#This Row],[com_ghg_inventory]:[com_support_needed_and_received]])=0,1,"")</f>
        <v>1</v>
      </c>
      <c r="AH335" s="4" cm="1">
        <f t="array" ref="AH335">IF(Table1[[#This Row],[com_ghg_inventory]]="",0,IF(Table1[[#This Row],[com_undefined]:[com_undefined]]=1,0,Table1[[#This Row],[o_gef_funding]:[o_gef_funding]]/SUM(Table1[[#This Row],[com_ghg_inventory]:[com_support_needed_and_received]])))</f>
        <v>0</v>
      </c>
      <c r="AI335" s="4" cm="1">
        <f t="array" ref="AI335">IF(Table1[[#This Row],[com_mitigation]]="",0,IF(Table1[[#This Row],[com_undefined]:[com_undefined]]=1,0,Table1[[#This Row],[o_gef_funding]:[o_gef_funding]]/SUM(Table1[[#This Row],[com_ghg_inventory]:[com_support_needed_and_received]])))</f>
        <v>0</v>
      </c>
      <c r="AJ335" s="4" cm="1">
        <f t="array" ref="AJ335">IF(Table1[[#This Row],[com_climate_change_impacts_and_adaptation]]="",0,IF(Table1[[#This Row],[com_undefined]:[com_undefined]]=1,0,Table1[[#This Row],[o_gef_funding]:[o_gef_funding]]/SUM(Table1[[#This Row],[com_ghg_inventory]:[com_support_needed_and_received]])))</f>
        <v>0</v>
      </c>
      <c r="AK335" s="4" cm="1">
        <f t="array" ref="AK335">IF(Table1[[#This Row],[com_support_needed_and_received]]="",0,IF(Table1[[#This Row],[com_undefined]:[com_undefined]]=1,0,Table1[[#This Row],[o_gef_funding]:[o_gef_funding]]/SUM(Table1[[#This Row],[com_ghg_inventory]:[com_support_needed_and_received]])))</f>
        <v>0</v>
      </c>
      <c r="AL335" s="4">
        <f>IF(Table1[[#This Row],[com_undefined]]=1,Table1[[#This Row],[o_gef_funding]],0)</f>
        <v>150000</v>
      </c>
      <c r="AM335" s="4" cm="1">
        <f t="array" ref="AM335">IF(Table1[[#This Row],[com_ghg_inventory]]="",0,IF(Table1[[#This Row],[com_undefined]:[com_undefined]]=1,0,Table1[[#This Row],[o_co_financing]:[o_co_financing]]/SUM(Table1[[#This Row],[com_ghg_inventory]:[com_support_needed_and_received]])))</f>
        <v>0</v>
      </c>
      <c r="AN335" s="4" cm="1">
        <f t="array" ref="AN335">IF(Table1[[#This Row],[com_mitigation]]="",0,IF(Table1[[#This Row],[com_undefined]:[com_undefined]]=1,0,Table1[[#This Row],[o_co_financing]:[o_co_financing]]/SUM(Table1[[#This Row],[com_ghg_inventory]:[com_support_needed_and_received]])))</f>
        <v>0</v>
      </c>
      <c r="AO335" s="4" cm="1">
        <f t="array" ref="AO335">IF(Table1[[#This Row],[com_climate_change_impacts_and_adaptation]]="",0,IF(Table1[[#This Row],[com_undefined]:[com_undefined]]=1,0,Table1[[#This Row],[o_co_financing]:[o_co_financing]]/SUM(Table1[[#This Row],[com_ghg_inventory]:[com_support_needed_and_received]])))</f>
        <v>0</v>
      </c>
      <c r="AP335" s="4" cm="1">
        <f t="array" ref="AP335">IF(Table1[[#This Row],[com_support_needed_and_received]]="",0,IF(Table1[[#This Row],[com_undefined]:[com_undefined]]=1,0,Table1[[#This Row],[o_co_financing]:[o_co_financing]]/SUM(Table1[[#This Row],[com_ghg_inventory]:[com_support_needed_and_received]])))</f>
        <v>0</v>
      </c>
      <c r="AQ335" s="4">
        <f>IF(Table1[[#This Row],[com_undefined]]=1,Table1[[#This Row],[o_co_financing]],0)</f>
        <v>30000</v>
      </c>
      <c r="AR335" s="4" t="str">
        <f>IF(Table1[[#This Row],[o_gef_funding]]=SUM(Table1[[#This Row],[ghg_inventory_gef]:[undefined_gef]]),"Good", "Problem")</f>
        <v>Good</v>
      </c>
      <c r="AS335" s="4" t="str">
        <f>IF(Table1[[#This Row],[o_co_financing]]=SUM(Table1[[#This Row],[ghg_inventory_co_finance]:[undefined_co_finance]]),"Good", "Problem")</f>
        <v>Good</v>
      </c>
    </row>
    <row r="336" spans="1:45">
      <c r="A336" s="17">
        <v>36</v>
      </c>
      <c r="B336" s="8" t="s">
        <v>61</v>
      </c>
      <c r="C336" t="str">
        <f>VLOOKUP(Table1[[#This Row],[pif_id]], Table7[#All],2,FALSE)</f>
        <v>Asia</v>
      </c>
      <c r="D336" t="str">
        <f>VLOOKUP(Table1[[#This Row],[pif_id]], Table7[#All],3,FALSE)</f>
        <v>UNEP</v>
      </c>
      <c r="E336" t="str">
        <f>VLOOKUP(Table1[[#This Row],[pif_id]], Table7[#All],4,FALSE)</f>
        <v>2018</v>
      </c>
      <c r="F336" t="e">
        <f>VLOOKUP(Table1[[#This Row],[pif_id]], Table7[#All],5,FALSE)</f>
        <v>#REF!</v>
      </c>
      <c r="G336">
        <v>83</v>
      </c>
      <c r="H336" t="s">
        <v>552</v>
      </c>
      <c r="M336">
        <f>IF(SUM(Table1[[#This Row],[c_ghg_inventory]:[c_support_needed_and_received]])=0,1,"")</f>
        <v>1</v>
      </c>
      <c r="N336" s="6">
        <v>740000</v>
      </c>
      <c r="O336" s="6">
        <v>170000</v>
      </c>
      <c r="P336" s="6">
        <f>N336/SUM(Table1[[#This Row],[c_ghg_inventory]:[c_undefined]])</f>
        <v>740000</v>
      </c>
      <c r="Q336" s="6">
        <f>O336/SUM(Table1[[#This Row],[c_ghg_inventory]:[c_undefined]])</f>
        <v>170000</v>
      </c>
      <c r="R336">
        <v>333</v>
      </c>
      <c r="S336" t="s">
        <v>555</v>
      </c>
      <c r="U336">
        <v>1</v>
      </c>
      <c r="X336" s="4" t="str">
        <f>IF(SUM(Table1[[#This Row],[o_ghg_inventory ]:[o_support_needed_and_received]])=0,1,"")</f>
        <v/>
      </c>
      <c r="Y336" s="34">
        <v>340000</v>
      </c>
      <c r="Z336" s="34">
        <v>40000</v>
      </c>
      <c r="AA336" s="34">
        <f>Table1[[#This Row],[o_gef_funding]]/SUM(Table1[[#This Row],[o_ghg_inventory ]:[o_undefined]])</f>
        <v>340000</v>
      </c>
      <c r="AB336" s="5">
        <f>Table1[[#This Row],[o_co_financing]]/SUM(Table1[[#This Row],[o_ghg_inventory ]:[o_undefined]])</f>
        <v>40000</v>
      </c>
      <c r="AC336" s="4" t="str" cm="1">
        <f t="array" ref="AC336">IF(Table1[[#This Row],[o_ghg_inventory ]]="",IF(AND(Table1[[#This Row],[o_undefined]:[o_undefined]]=1,Table1[[#This Row],[c_ghg_inventory]]=1),1,""),1)</f>
        <v/>
      </c>
      <c r="AD336" s="4" cm="1">
        <f t="array" ref="AD336">IF(Table1[[#This Row],[o_mitigation ]]="",IF(AND(Table1[[#This Row],[o_undefined]:[o_undefined]]=1,Table1[[#This Row],[c_mitigation]]=1),1,""),1)</f>
        <v>1</v>
      </c>
      <c r="AE336" s="4" t="str" cm="1">
        <f t="array" ref="AE336">IF(Table1[[#This Row],[o_climate_change_impacts_and_adaptation ]]="",IF(AND(Table1[[#This Row],[o_undefined]:[o_undefined]]=1,Table1[[#This Row],[c_climate_change_impacts_and_adaptation]]=1),1,""),1)</f>
        <v/>
      </c>
      <c r="AF336" s="4" t="str" cm="1">
        <f t="array" ref="AF336">IF(Table1[[#This Row],[o_support_needed_and_received]]="",IF(AND(Table1[[#This Row],[o_undefined]:[o_undefined]]=1,Table1[[#This Row],[c_support_needed_and_received]]=1),1,""),1)</f>
        <v/>
      </c>
      <c r="AG336" s="4" t="str">
        <f>IF(SUM(Table1[[#This Row],[com_ghg_inventory]:[com_support_needed_and_received]])=0,1,"")</f>
        <v/>
      </c>
      <c r="AH336" s="4" cm="1">
        <f t="array" ref="AH336">IF(Table1[[#This Row],[com_ghg_inventory]]="",0,IF(Table1[[#This Row],[com_undefined]:[com_undefined]]=1,0,Table1[[#This Row],[o_gef_funding]:[o_gef_funding]]/SUM(Table1[[#This Row],[com_ghg_inventory]:[com_support_needed_and_received]])))</f>
        <v>0</v>
      </c>
      <c r="AI336" s="4" cm="1">
        <f t="array" ref="AI336">IF(Table1[[#This Row],[com_mitigation]]="",0,IF(Table1[[#This Row],[com_undefined]:[com_undefined]]=1,0,Table1[[#This Row],[o_gef_funding]:[o_gef_funding]]/SUM(Table1[[#This Row],[com_ghg_inventory]:[com_support_needed_and_received]])))</f>
        <v>340000</v>
      </c>
      <c r="AJ336" s="4" cm="1">
        <f t="array" ref="AJ336">IF(Table1[[#This Row],[com_climate_change_impacts_and_adaptation]]="",0,IF(Table1[[#This Row],[com_undefined]:[com_undefined]]=1,0,Table1[[#This Row],[o_gef_funding]:[o_gef_funding]]/SUM(Table1[[#This Row],[com_ghg_inventory]:[com_support_needed_and_received]])))</f>
        <v>0</v>
      </c>
      <c r="AK336" s="4" cm="1">
        <f t="array" ref="AK336">IF(Table1[[#This Row],[com_support_needed_and_received]]="",0,IF(Table1[[#This Row],[com_undefined]:[com_undefined]]=1,0,Table1[[#This Row],[o_gef_funding]:[o_gef_funding]]/SUM(Table1[[#This Row],[com_ghg_inventory]:[com_support_needed_and_received]])))</f>
        <v>0</v>
      </c>
      <c r="AL336" s="4">
        <f>IF(Table1[[#This Row],[com_undefined]]=1,Table1[[#This Row],[o_gef_funding]],0)</f>
        <v>0</v>
      </c>
      <c r="AM336" s="4" cm="1">
        <f t="array" ref="AM336">IF(Table1[[#This Row],[com_ghg_inventory]]="",0,IF(Table1[[#This Row],[com_undefined]:[com_undefined]]=1,0,Table1[[#This Row],[o_co_financing]:[o_co_financing]]/SUM(Table1[[#This Row],[com_ghg_inventory]:[com_support_needed_and_received]])))</f>
        <v>0</v>
      </c>
      <c r="AN336" s="4" cm="1">
        <f t="array" ref="AN336">IF(Table1[[#This Row],[com_mitigation]]="",0,IF(Table1[[#This Row],[com_undefined]:[com_undefined]]=1,0,Table1[[#This Row],[o_co_financing]:[o_co_financing]]/SUM(Table1[[#This Row],[com_ghg_inventory]:[com_support_needed_and_received]])))</f>
        <v>40000</v>
      </c>
      <c r="AO336" s="4" cm="1">
        <f t="array" ref="AO336">IF(Table1[[#This Row],[com_climate_change_impacts_and_adaptation]]="",0,IF(Table1[[#This Row],[com_undefined]:[com_undefined]]=1,0,Table1[[#This Row],[o_co_financing]:[o_co_financing]]/SUM(Table1[[#This Row],[com_ghg_inventory]:[com_support_needed_and_received]])))</f>
        <v>0</v>
      </c>
      <c r="AP336" s="4" cm="1">
        <f t="array" ref="AP336">IF(Table1[[#This Row],[com_support_needed_and_received]]="",0,IF(Table1[[#This Row],[com_undefined]:[com_undefined]]=1,0,Table1[[#This Row],[o_co_financing]:[o_co_financing]]/SUM(Table1[[#This Row],[com_ghg_inventory]:[com_support_needed_and_received]])))</f>
        <v>0</v>
      </c>
      <c r="AQ336" s="4">
        <f>IF(Table1[[#This Row],[com_undefined]]=1,Table1[[#This Row],[o_co_financing]],0)</f>
        <v>0</v>
      </c>
      <c r="AR336" s="4" t="str">
        <f>IF(Table1[[#This Row],[o_gef_funding]]=SUM(Table1[[#This Row],[ghg_inventory_gef]:[undefined_gef]]),"Good", "Problem")</f>
        <v>Good</v>
      </c>
      <c r="AS336" s="4" t="str">
        <f>IF(Table1[[#This Row],[o_co_financing]]=SUM(Table1[[#This Row],[ghg_inventory_co_finance]:[undefined_co_finance]]),"Good", "Problem")</f>
        <v>Good</v>
      </c>
    </row>
    <row r="337" spans="1:45">
      <c r="A337" s="17">
        <v>36</v>
      </c>
      <c r="B337" s="8" t="s">
        <v>61</v>
      </c>
      <c r="C337" t="str">
        <f>VLOOKUP(Table1[[#This Row],[pif_id]], Table7[#All],2,FALSE)</f>
        <v>Asia</v>
      </c>
      <c r="D337" t="str">
        <f>VLOOKUP(Table1[[#This Row],[pif_id]], Table7[#All],3,FALSE)</f>
        <v>UNEP</v>
      </c>
      <c r="E337" t="str">
        <f>VLOOKUP(Table1[[#This Row],[pif_id]], Table7[#All],4,FALSE)</f>
        <v>2018</v>
      </c>
      <c r="F337" t="e">
        <f>VLOOKUP(Table1[[#This Row],[pif_id]], Table7[#All],5,FALSE)</f>
        <v>#REF!</v>
      </c>
      <c r="G337">
        <v>83</v>
      </c>
      <c r="H337" t="s">
        <v>552</v>
      </c>
      <c r="M337">
        <f>IF(SUM(Table1[[#This Row],[c_ghg_inventory]:[c_support_needed_and_received]])=0,1,"")</f>
        <v>1</v>
      </c>
      <c r="N337" s="6">
        <v>740000</v>
      </c>
      <c r="O337" s="6">
        <v>170000</v>
      </c>
      <c r="P337" s="6">
        <f>N337/SUM(Table1[[#This Row],[c_ghg_inventory]:[c_undefined]])</f>
        <v>740000</v>
      </c>
      <c r="Q337" s="6">
        <f>O337/SUM(Table1[[#This Row],[c_ghg_inventory]:[c_undefined]])</f>
        <v>170000</v>
      </c>
      <c r="R337">
        <v>334</v>
      </c>
      <c r="S337" t="s">
        <v>556</v>
      </c>
      <c r="X337" s="4">
        <f>IF(SUM(Table1[[#This Row],[o_ghg_inventory ]:[o_support_needed_and_received]])=0,1,"")</f>
        <v>1</v>
      </c>
      <c r="Y337" s="34">
        <v>200000</v>
      </c>
      <c r="Z337" s="34">
        <v>50000</v>
      </c>
      <c r="AA337" s="34">
        <f>Table1[[#This Row],[o_gef_funding]]/SUM(Table1[[#This Row],[o_ghg_inventory ]:[o_undefined]])</f>
        <v>200000</v>
      </c>
      <c r="AB337" s="5">
        <f>Table1[[#This Row],[o_co_financing]]/SUM(Table1[[#This Row],[o_ghg_inventory ]:[o_undefined]])</f>
        <v>50000</v>
      </c>
      <c r="AC337" s="4" t="str" cm="1">
        <f t="array" ref="AC337">IF(Table1[[#This Row],[o_ghg_inventory ]]="",IF(AND(Table1[[#This Row],[o_undefined]:[o_undefined]]=1,Table1[[#This Row],[c_ghg_inventory]]=1),1,""),1)</f>
        <v/>
      </c>
      <c r="AD337" s="4" t="str" cm="1">
        <f t="array" ref="AD337">IF(Table1[[#This Row],[o_mitigation ]]="",IF(AND(Table1[[#This Row],[o_undefined]:[o_undefined]]=1,Table1[[#This Row],[c_mitigation]]=1),1,""),1)</f>
        <v/>
      </c>
      <c r="AE337" s="4" t="str" cm="1">
        <f t="array" ref="AE337">IF(Table1[[#This Row],[o_climate_change_impacts_and_adaptation ]]="",IF(AND(Table1[[#This Row],[o_undefined]:[o_undefined]]=1,Table1[[#This Row],[c_climate_change_impacts_and_adaptation]]=1),1,""),1)</f>
        <v/>
      </c>
      <c r="AF337" s="4" t="str" cm="1">
        <f t="array" ref="AF337">IF(Table1[[#This Row],[o_support_needed_and_received]]="",IF(AND(Table1[[#This Row],[o_undefined]:[o_undefined]]=1,Table1[[#This Row],[c_support_needed_and_received]]=1),1,""),1)</f>
        <v/>
      </c>
      <c r="AG337" s="4">
        <f>IF(SUM(Table1[[#This Row],[com_ghg_inventory]:[com_support_needed_and_received]])=0,1,"")</f>
        <v>1</v>
      </c>
      <c r="AH337" s="4" cm="1">
        <f t="array" ref="AH337">IF(Table1[[#This Row],[com_ghg_inventory]]="",0,IF(Table1[[#This Row],[com_undefined]:[com_undefined]]=1,0,Table1[[#This Row],[o_gef_funding]:[o_gef_funding]]/SUM(Table1[[#This Row],[com_ghg_inventory]:[com_support_needed_and_received]])))</f>
        <v>0</v>
      </c>
      <c r="AI337" s="4" cm="1">
        <f t="array" ref="AI337">IF(Table1[[#This Row],[com_mitigation]]="",0,IF(Table1[[#This Row],[com_undefined]:[com_undefined]]=1,0,Table1[[#This Row],[o_gef_funding]:[o_gef_funding]]/SUM(Table1[[#This Row],[com_ghg_inventory]:[com_support_needed_and_received]])))</f>
        <v>0</v>
      </c>
      <c r="AJ337" s="4" cm="1">
        <f t="array" ref="AJ337">IF(Table1[[#This Row],[com_climate_change_impacts_and_adaptation]]="",0,IF(Table1[[#This Row],[com_undefined]:[com_undefined]]=1,0,Table1[[#This Row],[o_gef_funding]:[o_gef_funding]]/SUM(Table1[[#This Row],[com_ghg_inventory]:[com_support_needed_and_received]])))</f>
        <v>0</v>
      </c>
      <c r="AK337" s="4" cm="1">
        <f t="array" ref="AK337">IF(Table1[[#This Row],[com_support_needed_and_received]]="",0,IF(Table1[[#This Row],[com_undefined]:[com_undefined]]=1,0,Table1[[#This Row],[o_gef_funding]:[o_gef_funding]]/SUM(Table1[[#This Row],[com_ghg_inventory]:[com_support_needed_and_received]])))</f>
        <v>0</v>
      </c>
      <c r="AL337" s="4">
        <f>IF(Table1[[#This Row],[com_undefined]]=1,Table1[[#This Row],[o_gef_funding]],0)</f>
        <v>200000</v>
      </c>
      <c r="AM337" s="4" cm="1">
        <f t="array" ref="AM337">IF(Table1[[#This Row],[com_ghg_inventory]]="",0,IF(Table1[[#This Row],[com_undefined]:[com_undefined]]=1,0,Table1[[#This Row],[o_co_financing]:[o_co_financing]]/SUM(Table1[[#This Row],[com_ghg_inventory]:[com_support_needed_and_received]])))</f>
        <v>0</v>
      </c>
      <c r="AN337" s="4" cm="1">
        <f t="array" ref="AN337">IF(Table1[[#This Row],[com_mitigation]]="",0,IF(Table1[[#This Row],[com_undefined]:[com_undefined]]=1,0,Table1[[#This Row],[o_co_financing]:[o_co_financing]]/SUM(Table1[[#This Row],[com_ghg_inventory]:[com_support_needed_and_received]])))</f>
        <v>0</v>
      </c>
      <c r="AO337" s="4" cm="1">
        <f t="array" ref="AO337">IF(Table1[[#This Row],[com_climate_change_impacts_and_adaptation]]="",0,IF(Table1[[#This Row],[com_undefined]:[com_undefined]]=1,0,Table1[[#This Row],[o_co_financing]:[o_co_financing]]/SUM(Table1[[#This Row],[com_ghg_inventory]:[com_support_needed_and_received]])))</f>
        <v>0</v>
      </c>
      <c r="AP337" s="4" cm="1">
        <f t="array" ref="AP337">IF(Table1[[#This Row],[com_support_needed_and_received]]="",0,IF(Table1[[#This Row],[com_undefined]:[com_undefined]]=1,0,Table1[[#This Row],[o_co_financing]:[o_co_financing]]/SUM(Table1[[#This Row],[com_ghg_inventory]:[com_support_needed_and_received]])))</f>
        <v>0</v>
      </c>
      <c r="AQ337" s="4">
        <f>IF(Table1[[#This Row],[com_undefined]]=1,Table1[[#This Row],[o_co_financing]],0)</f>
        <v>50000</v>
      </c>
      <c r="AR337" s="4" t="str">
        <f>IF(Table1[[#This Row],[o_gef_funding]]=SUM(Table1[[#This Row],[ghg_inventory_gef]:[undefined_gef]]),"Good", "Problem")</f>
        <v>Good</v>
      </c>
      <c r="AS337" s="4" t="str">
        <f>IF(Table1[[#This Row],[o_co_financing]]=SUM(Table1[[#This Row],[ghg_inventory_co_finance]:[undefined_co_finance]]),"Good", "Problem")</f>
        <v>Good</v>
      </c>
    </row>
    <row r="338" spans="1:45">
      <c r="A338" s="17">
        <v>36</v>
      </c>
      <c r="B338" s="8" t="s">
        <v>61</v>
      </c>
      <c r="C338" t="str">
        <f>VLOOKUP(Table1[[#This Row],[pif_id]], Table7[#All],2,FALSE)</f>
        <v>Asia</v>
      </c>
      <c r="D338" t="str">
        <f>VLOOKUP(Table1[[#This Row],[pif_id]], Table7[#All],3,FALSE)</f>
        <v>UNEP</v>
      </c>
      <c r="E338" t="str">
        <f>VLOOKUP(Table1[[#This Row],[pif_id]], Table7[#All],4,FALSE)</f>
        <v>2018</v>
      </c>
      <c r="F338" t="e">
        <f>VLOOKUP(Table1[[#This Row],[pif_id]], Table7[#All],5,FALSE)</f>
        <v>#REF!</v>
      </c>
      <c r="G338">
        <v>83</v>
      </c>
      <c r="H338" t="s">
        <v>552</v>
      </c>
      <c r="M338">
        <f>IF(SUM(Table1[[#This Row],[c_ghg_inventory]:[c_support_needed_and_received]])=0,1,"")</f>
        <v>1</v>
      </c>
      <c r="N338" s="6">
        <v>740000</v>
      </c>
      <c r="O338" s="6">
        <v>170000</v>
      </c>
      <c r="P338" s="6">
        <f>N338/SUM(Table1[[#This Row],[c_ghg_inventory]:[c_undefined]])</f>
        <v>740000</v>
      </c>
      <c r="Q338" s="6">
        <f>O338/SUM(Table1[[#This Row],[c_ghg_inventory]:[c_undefined]])</f>
        <v>170000</v>
      </c>
      <c r="R338">
        <v>335</v>
      </c>
      <c r="S338" t="s">
        <v>557</v>
      </c>
      <c r="X338" s="4">
        <f>IF(SUM(Table1[[#This Row],[o_ghg_inventory ]:[o_support_needed_and_received]])=0,1,"")</f>
        <v>1</v>
      </c>
      <c r="Y338" s="34">
        <v>50000</v>
      </c>
      <c r="Z338" s="34">
        <v>50000</v>
      </c>
      <c r="AA338" s="34">
        <f>Table1[[#This Row],[o_gef_funding]]/SUM(Table1[[#This Row],[o_ghg_inventory ]:[o_undefined]])</f>
        <v>50000</v>
      </c>
      <c r="AB338" s="5">
        <f>Table1[[#This Row],[o_co_financing]]/SUM(Table1[[#This Row],[o_ghg_inventory ]:[o_undefined]])</f>
        <v>50000</v>
      </c>
      <c r="AC338" s="4" t="str" cm="1">
        <f t="array" ref="AC338">IF(Table1[[#This Row],[o_ghg_inventory ]]="",IF(AND(Table1[[#This Row],[o_undefined]:[o_undefined]]=1,Table1[[#This Row],[c_ghg_inventory]]=1),1,""),1)</f>
        <v/>
      </c>
      <c r="AD338" s="4" t="str" cm="1">
        <f t="array" ref="AD338">IF(Table1[[#This Row],[o_mitigation ]]="",IF(AND(Table1[[#This Row],[o_undefined]:[o_undefined]]=1,Table1[[#This Row],[c_mitigation]]=1),1,""),1)</f>
        <v/>
      </c>
      <c r="AE338" s="4" t="str" cm="1">
        <f t="array" ref="AE338">IF(Table1[[#This Row],[o_climate_change_impacts_and_adaptation ]]="",IF(AND(Table1[[#This Row],[o_undefined]:[o_undefined]]=1,Table1[[#This Row],[c_climate_change_impacts_and_adaptation]]=1),1,""),1)</f>
        <v/>
      </c>
      <c r="AF338" s="4" t="str" cm="1">
        <f t="array" ref="AF338">IF(Table1[[#This Row],[o_support_needed_and_received]]="",IF(AND(Table1[[#This Row],[o_undefined]:[o_undefined]]=1,Table1[[#This Row],[c_support_needed_and_received]]=1),1,""),1)</f>
        <v/>
      </c>
      <c r="AG338" s="4">
        <f>IF(SUM(Table1[[#This Row],[com_ghg_inventory]:[com_support_needed_and_received]])=0,1,"")</f>
        <v>1</v>
      </c>
      <c r="AH338" s="4" cm="1">
        <f t="array" ref="AH338">IF(Table1[[#This Row],[com_ghg_inventory]]="",0,IF(Table1[[#This Row],[com_undefined]:[com_undefined]]=1,0,Table1[[#This Row],[o_gef_funding]:[o_gef_funding]]/SUM(Table1[[#This Row],[com_ghg_inventory]:[com_support_needed_and_received]])))</f>
        <v>0</v>
      </c>
      <c r="AI338" s="4" cm="1">
        <f t="array" ref="AI338">IF(Table1[[#This Row],[com_mitigation]]="",0,IF(Table1[[#This Row],[com_undefined]:[com_undefined]]=1,0,Table1[[#This Row],[o_gef_funding]:[o_gef_funding]]/SUM(Table1[[#This Row],[com_ghg_inventory]:[com_support_needed_and_received]])))</f>
        <v>0</v>
      </c>
      <c r="AJ338" s="4" cm="1">
        <f t="array" ref="AJ338">IF(Table1[[#This Row],[com_climate_change_impacts_and_adaptation]]="",0,IF(Table1[[#This Row],[com_undefined]:[com_undefined]]=1,0,Table1[[#This Row],[o_gef_funding]:[o_gef_funding]]/SUM(Table1[[#This Row],[com_ghg_inventory]:[com_support_needed_and_received]])))</f>
        <v>0</v>
      </c>
      <c r="AK338" s="4" cm="1">
        <f t="array" ref="AK338">IF(Table1[[#This Row],[com_support_needed_and_received]]="",0,IF(Table1[[#This Row],[com_undefined]:[com_undefined]]=1,0,Table1[[#This Row],[o_gef_funding]:[o_gef_funding]]/SUM(Table1[[#This Row],[com_ghg_inventory]:[com_support_needed_and_received]])))</f>
        <v>0</v>
      </c>
      <c r="AL338" s="4">
        <f>IF(Table1[[#This Row],[com_undefined]]=1,Table1[[#This Row],[o_gef_funding]],0)</f>
        <v>50000</v>
      </c>
      <c r="AM338" s="4" cm="1">
        <f t="array" ref="AM338">IF(Table1[[#This Row],[com_ghg_inventory]]="",0,IF(Table1[[#This Row],[com_undefined]:[com_undefined]]=1,0,Table1[[#This Row],[o_co_financing]:[o_co_financing]]/SUM(Table1[[#This Row],[com_ghg_inventory]:[com_support_needed_and_received]])))</f>
        <v>0</v>
      </c>
      <c r="AN338" s="4" cm="1">
        <f t="array" ref="AN338">IF(Table1[[#This Row],[com_mitigation]]="",0,IF(Table1[[#This Row],[com_undefined]:[com_undefined]]=1,0,Table1[[#This Row],[o_co_financing]:[o_co_financing]]/SUM(Table1[[#This Row],[com_ghg_inventory]:[com_support_needed_and_received]])))</f>
        <v>0</v>
      </c>
      <c r="AO338" s="4" cm="1">
        <f t="array" ref="AO338">IF(Table1[[#This Row],[com_climate_change_impacts_and_adaptation]]="",0,IF(Table1[[#This Row],[com_undefined]:[com_undefined]]=1,0,Table1[[#This Row],[o_co_financing]:[o_co_financing]]/SUM(Table1[[#This Row],[com_ghg_inventory]:[com_support_needed_and_received]])))</f>
        <v>0</v>
      </c>
      <c r="AP338" s="4" cm="1">
        <f t="array" ref="AP338">IF(Table1[[#This Row],[com_support_needed_and_received]]="",0,IF(Table1[[#This Row],[com_undefined]:[com_undefined]]=1,0,Table1[[#This Row],[o_co_financing]:[o_co_financing]]/SUM(Table1[[#This Row],[com_ghg_inventory]:[com_support_needed_and_received]])))</f>
        <v>0</v>
      </c>
      <c r="AQ338" s="4">
        <f>IF(Table1[[#This Row],[com_undefined]]=1,Table1[[#This Row],[o_co_financing]],0)</f>
        <v>50000</v>
      </c>
      <c r="AR338" s="4" t="str">
        <f>IF(Table1[[#This Row],[o_gef_funding]]=SUM(Table1[[#This Row],[ghg_inventory_gef]:[undefined_gef]]),"Good", "Problem")</f>
        <v>Good</v>
      </c>
      <c r="AS338" s="4" t="str">
        <f>IF(Table1[[#This Row],[o_co_financing]]=SUM(Table1[[#This Row],[ghg_inventory_co_finance]:[undefined_co_finance]]),"Good", "Problem")</f>
        <v>Good</v>
      </c>
    </row>
    <row r="339" spans="1:45">
      <c r="A339" s="17">
        <v>36</v>
      </c>
      <c r="B339" s="8" t="s">
        <v>61</v>
      </c>
      <c r="C339" t="str">
        <f>VLOOKUP(Table1[[#This Row],[pif_id]], Table7[#All],2,FALSE)</f>
        <v>Asia</v>
      </c>
      <c r="D339" t="str">
        <f>VLOOKUP(Table1[[#This Row],[pif_id]], Table7[#All],3,FALSE)</f>
        <v>UNEP</v>
      </c>
      <c r="E339" t="str">
        <f>VLOOKUP(Table1[[#This Row],[pif_id]], Table7[#All],4,FALSE)</f>
        <v>2018</v>
      </c>
      <c r="F339" t="e">
        <f>VLOOKUP(Table1[[#This Row],[pif_id]], Table7[#All],5,FALSE)</f>
        <v>#REF!</v>
      </c>
      <c r="G339">
        <v>84</v>
      </c>
      <c r="H339" t="s">
        <v>558</v>
      </c>
      <c r="J339">
        <v>1</v>
      </c>
      <c r="M339" t="str">
        <f>IF(SUM(Table1[[#This Row],[c_ghg_inventory]:[c_support_needed_and_received]])=0,1,"")</f>
        <v/>
      </c>
      <c r="N339" s="6">
        <v>370000</v>
      </c>
      <c r="O339" s="6">
        <v>100000</v>
      </c>
      <c r="P339" s="6">
        <f>N339/SUM(Table1[[#This Row],[c_ghg_inventory]:[c_undefined]])</f>
        <v>370000</v>
      </c>
      <c r="Q339" s="6">
        <f>O339/SUM(Table1[[#This Row],[c_ghg_inventory]:[c_undefined]])</f>
        <v>100000</v>
      </c>
      <c r="R339">
        <v>336</v>
      </c>
      <c r="S339" t="s">
        <v>559</v>
      </c>
      <c r="W339">
        <v>1</v>
      </c>
      <c r="X339" s="4" t="str">
        <f>IF(SUM(Table1[[#This Row],[o_ghg_inventory ]:[o_support_needed_and_received]])=0,1,"")</f>
        <v/>
      </c>
      <c r="Y339" s="34">
        <v>120000</v>
      </c>
      <c r="Z339" s="34">
        <v>0</v>
      </c>
      <c r="AA339" s="34">
        <f>Table1[[#This Row],[o_gef_funding]]/SUM(Table1[[#This Row],[o_ghg_inventory ]:[o_undefined]])</f>
        <v>120000</v>
      </c>
      <c r="AB339" s="5">
        <f>Table1[[#This Row],[o_co_financing]]/SUM(Table1[[#This Row],[o_ghg_inventory ]:[o_undefined]])</f>
        <v>0</v>
      </c>
      <c r="AC339" s="4" t="str" cm="1">
        <f t="array" ref="AC339">IF(Table1[[#This Row],[o_ghg_inventory ]]="",IF(AND(Table1[[#This Row],[o_undefined]:[o_undefined]]=1,Table1[[#This Row],[c_ghg_inventory]]=1),1,""),1)</f>
        <v/>
      </c>
      <c r="AD339" s="4" t="str" cm="1">
        <f t="array" ref="AD339">IF(Table1[[#This Row],[o_mitigation ]]="",IF(AND(Table1[[#This Row],[o_undefined]:[o_undefined]]=1,Table1[[#This Row],[c_mitigation]]=1),1,""),1)</f>
        <v/>
      </c>
      <c r="AE339" s="4" t="str" cm="1">
        <f t="array" ref="AE339">IF(Table1[[#This Row],[o_climate_change_impacts_and_adaptation ]]="",IF(AND(Table1[[#This Row],[o_undefined]:[o_undefined]]=1,Table1[[#This Row],[c_climate_change_impacts_and_adaptation]]=1),1,""),1)</f>
        <v/>
      </c>
      <c r="AF339" s="4" cm="1">
        <f t="array" ref="AF339">IF(Table1[[#This Row],[o_support_needed_and_received]]="",IF(AND(Table1[[#This Row],[o_undefined]:[o_undefined]]=1,Table1[[#This Row],[c_support_needed_and_received]]=1),1,""),1)</f>
        <v>1</v>
      </c>
      <c r="AG339" s="4" t="str">
        <f>IF(SUM(Table1[[#This Row],[com_ghg_inventory]:[com_support_needed_and_received]])=0,1,"")</f>
        <v/>
      </c>
      <c r="AH339" s="4" cm="1">
        <f t="array" ref="AH339">IF(Table1[[#This Row],[com_ghg_inventory]]="",0,IF(Table1[[#This Row],[com_undefined]:[com_undefined]]=1,0,Table1[[#This Row],[o_gef_funding]:[o_gef_funding]]/SUM(Table1[[#This Row],[com_ghg_inventory]:[com_support_needed_and_received]])))</f>
        <v>0</v>
      </c>
      <c r="AI339" s="4" cm="1">
        <f t="array" ref="AI339">IF(Table1[[#This Row],[com_mitigation]]="",0,IF(Table1[[#This Row],[com_undefined]:[com_undefined]]=1,0,Table1[[#This Row],[o_gef_funding]:[o_gef_funding]]/SUM(Table1[[#This Row],[com_ghg_inventory]:[com_support_needed_and_received]])))</f>
        <v>0</v>
      </c>
      <c r="AJ339" s="4" cm="1">
        <f t="array" ref="AJ339">IF(Table1[[#This Row],[com_climate_change_impacts_and_adaptation]]="",0,IF(Table1[[#This Row],[com_undefined]:[com_undefined]]=1,0,Table1[[#This Row],[o_gef_funding]:[o_gef_funding]]/SUM(Table1[[#This Row],[com_ghg_inventory]:[com_support_needed_and_received]])))</f>
        <v>0</v>
      </c>
      <c r="AK339" s="4" cm="1">
        <f t="array" ref="AK339">IF(Table1[[#This Row],[com_support_needed_and_received]]="",0,IF(Table1[[#This Row],[com_undefined]:[com_undefined]]=1,0,Table1[[#This Row],[o_gef_funding]:[o_gef_funding]]/SUM(Table1[[#This Row],[com_ghg_inventory]:[com_support_needed_and_received]])))</f>
        <v>120000</v>
      </c>
      <c r="AL339" s="4">
        <f>IF(Table1[[#This Row],[com_undefined]]=1,Table1[[#This Row],[o_gef_funding]],0)</f>
        <v>0</v>
      </c>
      <c r="AM339" s="4" cm="1">
        <f t="array" ref="AM339">IF(Table1[[#This Row],[com_ghg_inventory]]="",0,IF(Table1[[#This Row],[com_undefined]:[com_undefined]]=1,0,Table1[[#This Row],[o_co_financing]:[o_co_financing]]/SUM(Table1[[#This Row],[com_ghg_inventory]:[com_support_needed_and_received]])))</f>
        <v>0</v>
      </c>
      <c r="AN339" s="4" cm="1">
        <f t="array" ref="AN339">IF(Table1[[#This Row],[com_mitigation]]="",0,IF(Table1[[#This Row],[com_undefined]:[com_undefined]]=1,0,Table1[[#This Row],[o_co_financing]:[o_co_financing]]/SUM(Table1[[#This Row],[com_ghg_inventory]:[com_support_needed_and_received]])))</f>
        <v>0</v>
      </c>
      <c r="AO339" s="4" cm="1">
        <f t="array" ref="AO339">IF(Table1[[#This Row],[com_climate_change_impacts_and_adaptation]]="",0,IF(Table1[[#This Row],[com_undefined]:[com_undefined]]=1,0,Table1[[#This Row],[o_co_financing]:[o_co_financing]]/SUM(Table1[[#This Row],[com_ghg_inventory]:[com_support_needed_and_received]])))</f>
        <v>0</v>
      </c>
      <c r="AP339" s="4" cm="1">
        <f t="array" ref="AP339">IF(Table1[[#This Row],[com_support_needed_and_received]]="",0,IF(Table1[[#This Row],[com_undefined]:[com_undefined]]=1,0,Table1[[#This Row],[o_co_financing]:[o_co_financing]]/SUM(Table1[[#This Row],[com_ghg_inventory]:[com_support_needed_and_received]])))</f>
        <v>0</v>
      </c>
      <c r="AQ339" s="4">
        <f>IF(Table1[[#This Row],[com_undefined]]=1,Table1[[#This Row],[o_co_financing]],0)</f>
        <v>0</v>
      </c>
      <c r="AR339" s="4" t="str">
        <f>IF(Table1[[#This Row],[o_gef_funding]]=SUM(Table1[[#This Row],[ghg_inventory_gef]:[undefined_gef]]),"Good", "Problem")</f>
        <v>Good</v>
      </c>
      <c r="AS339" s="4" t="str">
        <f>IF(Table1[[#This Row],[o_co_financing]]=SUM(Table1[[#This Row],[ghg_inventory_co_finance]:[undefined_co_finance]]),"Good", "Problem")</f>
        <v>Good</v>
      </c>
    </row>
    <row r="340" spans="1:45">
      <c r="A340" s="17">
        <v>36</v>
      </c>
      <c r="B340" s="8" t="s">
        <v>61</v>
      </c>
      <c r="C340" t="str">
        <f>VLOOKUP(Table1[[#This Row],[pif_id]], Table7[#All],2,FALSE)</f>
        <v>Asia</v>
      </c>
      <c r="D340" t="str">
        <f>VLOOKUP(Table1[[#This Row],[pif_id]], Table7[#All],3,FALSE)</f>
        <v>UNEP</v>
      </c>
      <c r="E340" t="str">
        <f>VLOOKUP(Table1[[#This Row],[pif_id]], Table7[#All],4,FALSE)</f>
        <v>2018</v>
      </c>
      <c r="F340" t="e">
        <f>VLOOKUP(Table1[[#This Row],[pif_id]], Table7[#All],5,FALSE)</f>
        <v>#REF!</v>
      </c>
      <c r="G340">
        <v>84</v>
      </c>
      <c r="H340" t="s">
        <v>558</v>
      </c>
      <c r="J340">
        <v>1</v>
      </c>
      <c r="M340" t="str">
        <f>IF(SUM(Table1[[#This Row],[c_ghg_inventory]:[c_support_needed_and_received]])=0,1,"")</f>
        <v/>
      </c>
      <c r="N340" s="6">
        <v>370000</v>
      </c>
      <c r="O340" s="6">
        <v>100000</v>
      </c>
      <c r="P340" s="6">
        <f>N340/SUM(Table1[[#This Row],[c_ghg_inventory]:[c_undefined]])</f>
        <v>370000</v>
      </c>
      <c r="Q340" s="6">
        <f>O340/SUM(Table1[[#This Row],[c_ghg_inventory]:[c_undefined]])</f>
        <v>100000</v>
      </c>
      <c r="R340">
        <v>337</v>
      </c>
      <c r="S340" t="s">
        <v>560</v>
      </c>
      <c r="W340">
        <v>1</v>
      </c>
      <c r="X340" s="4" t="str">
        <f>IF(SUM(Table1[[#This Row],[o_ghg_inventory ]:[o_support_needed_and_received]])=0,1,"")</f>
        <v/>
      </c>
      <c r="Y340" s="34">
        <v>250000</v>
      </c>
      <c r="Z340" s="34">
        <v>100000</v>
      </c>
      <c r="AA340" s="34">
        <f>Table1[[#This Row],[o_gef_funding]]/SUM(Table1[[#This Row],[o_ghg_inventory ]:[o_undefined]])</f>
        <v>250000</v>
      </c>
      <c r="AB340" s="5">
        <f>Table1[[#This Row],[o_co_financing]]/SUM(Table1[[#This Row],[o_ghg_inventory ]:[o_undefined]])</f>
        <v>100000</v>
      </c>
      <c r="AC340" s="4" t="str" cm="1">
        <f t="array" ref="AC340">IF(Table1[[#This Row],[o_ghg_inventory ]]="",IF(AND(Table1[[#This Row],[o_undefined]:[o_undefined]]=1,Table1[[#This Row],[c_ghg_inventory]]=1),1,""),1)</f>
        <v/>
      </c>
      <c r="AD340" s="4" t="str" cm="1">
        <f t="array" ref="AD340">IF(Table1[[#This Row],[o_mitigation ]]="",IF(AND(Table1[[#This Row],[o_undefined]:[o_undefined]]=1,Table1[[#This Row],[c_mitigation]]=1),1,""),1)</f>
        <v/>
      </c>
      <c r="AE340" s="4" t="str" cm="1">
        <f t="array" ref="AE340">IF(Table1[[#This Row],[o_climate_change_impacts_and_adaptation ]]="",IF(AND(Table1[[#This Row],[o_undefined]:[o_undefined]]=1,Table1[[#This Row],[c_climate_change_impacts_and_adaptation]]=1),1,""),1)</f>
        <v/>
      </c>
      <c r="AF340" s="4" cm="1">
        <f t="array" ref="AF340">IF(Table1[[#This Row],[o_support_needed_and_received]]="",IF(AND(Table1[[#This Row],[o_undefined]:[o_undefined]]=1,Table1[[#This Row],[c_support_needed_and_received]]=1),1,""),1)</f>
        <v>1</v>
      </c>
      <c r="AG340" s="4" t="str">
        <f>IF(SUM(Table1[[#This Row],[com_ghg_inventory]:[com_support_needed_and_received]])=0,1,"")</f>
        <v/>
      </c>
      <c r="AH340" s="4" cm="1">
        <f t="array" ref="AH340">IF(Table1[[#This Row],[com_ghg_inventory]]="",0,IF(Table1[[#This Row],[com_undefined]:[com_undefined]]=1,0,Table1[[#This Row],[o_gef_funding]:[o_gef_funding]]/SUM(Table1[[#This Row],[com_ghg_inventory]:[com_support_needed_and_received]])))</f>
        <v>0</v>
      </c>
      <c r="AI340" s="4" cm="1">
        <f t="array" ref="AI340">IF(Table1[[#This Row],[com_mitigation]]="",0,IF(Table1[[#This Row],[com_undefined]:[com_undefined]]=1,0,Table1[[#This Row],[o_gef_funding]:[o_gef_funding]]/SUM(Table1[[#This Row],[com_ghg_inventory]:[com_support_needed_and_received]])))</f>
        <v>0</v>
      </c>
      <c r="AJ340" s="4" cm="1">
        <f t="array" ref="AJ340">IF(Table1[[#This Row],[com_climate_change_impacts_and_adaptation]]="",0,IF(Table1[[#This Row],[com_undefined]:[com_undefined]]=1,0,Table1[[#This Row],[o_gef_funding]:[o_gef_funding]]/SUM(Table1[[#This Row],[com_ghg_inventory]:[com_support_needed_and_received]])))</f>
        <v>0</v>
      </c>
      <c r="AK340" s="4" cm="1">
        <f t="array" ref="AK340">IF(Table1[[#This Row],[com_support_needed_and_received]]="",0,IF(Table1[[#This Row],[com_undefined]:[com_undefined]]=1,0,Table1[[#This Row],[o_gef_funding]:[o_gef_funding]]/SUM(Table1[[#This Row],[com_ghg_inventory]:[com_support_needed_and_received]])))</f>
        <v>250000</v>
      </c>
      <c r="AL340" s="4">
        <f>IF(Table1[[#This Row],[com_undefined]]=1,Table1[[#This Row],[o_gef_funding]],0)</f>
        <v>0</v>
      </c>
      <c r="AM340" s="4" cm="1">
        <f t="array" ref="AM340">IF(Table1[[#This Row],[com_ghg_inventory]]="",0,IF(Table1[[#This Row],[com_undefined]:[com_undefined]]=1,0,Table1[[#This Row],[o_co_financing]:[o_co_financing]]/SUM(Table1[[#This Row],[com_ghg_inventory]:[com_support_needed_and_received]])))</f>
        <v>0</v>
      </c>
      <c r="AN340" s="4" cm="1">
        <f t="array" ref="AN340">IF(Table1[[#This Row],[com_mitigation]]="",0,IF(Table1[[#This Row],[com_undefined]:[com_undefined]]=1,0,Table1[[#This Row],[o_co_financing]:[o_co_financing]]/SUM(Table1[[#This Row],[com_ghg_inventory]:[com_support_needed_and_received]])))</f>
        <v>0</v>
      </c>
      <c r="AO340" s="4" cm="1">
        <f t="array" ref="AO340">IF(Table1[[#This Row],[com_climate_change_impacts_and_adaptation]]="",0,IF(Table1[[#This Row],[com_undefined]:[com_undefined]]=1,0,Table1[[#This Row],[o_co_financing]:[o_co_financing]]/SUM(Table1[[#This Row],[com_ghg_inventory]:[com_support_needed_and_received]])))</f>
        <v>0</v>
      </c>
      <c r="AP340" s="4" cm="1">
        <f t="array" ref="AP340">IF(Table1[[#This Row],[com_support_needed_and_received]]="",0,IF(Table1[[#This Row],[com_undefined]:[com_undefined]]=1,0,Table1[[#This Row],[o_co_financing]:[o_co_financing]]/SUM(Table1[[#This Row],[com_ghg_inventory]:[com_support_needed_and_received]])))</f>
        <v>100000</v>
      </c>
      <c r="AQ340" s="4">
        <f>IF(Table1[[#This Row],[com_undefined]]=1,Table1[[#This Row],[o_co_financing]],0)</f>
        <v>0</v>
      </c>
      <c r="AR340" s="4" t="str">
        <f>IF(Table1[[#This Row],[o_gef_funding]]=SUM(Table1[[#This Row],[ghg_inventory_gef]:[undefined_gef]]),"Good", "Problem")</f>
        <v>Good</v>
      </c>
      <c r="AS340" s="4" t="str">
        <f>IF(Table1[[#This Row],[o_co_financing]]=SUM(Table1[[#This Row],[ghg_inventory_co_finance]:[undefined_co_finance]]),"Good", "Problem")</f>
        <v>Good</v>
      </c>
    </row>
    <row r="341" spans="1:45">
      <c r="A341" s="17">
        <v>37</v>
      </c>
      <c r="B341" s="8" t="s">
        <v>62</v>
      </c>
      <c r="C341" t="str">
        <f>VLOOKUP(Table1[[#This Row],[pif_id]], Table7[#All],2,FALSE)</f>
        <v>Africa</v>
      </c>
      <c r="D341" t="str">
        <f>VLOOKUP(Table1[[#This Row],[pif_id]], Table7[#All],3,FALSE)</f>
        <v>UNEP</v>
      </c>
      <c r="E341" t="str">
        <f>VLOOKUP(Table1[[#This Row],[pif_id]], Table7[#All],4,FALSE)</f>
        <v>2018</v>
      </c>
      <c r="F341" t="e">
        <f>VLOOKUP(Table1[[#This Row],[pif_id]], Table7[#All],5,FALSE)</f>
        <v>#REF!</v>
      </c>
      <c r="G341">
        <v>85</v>
      </c>
      <c r="H341" t="s">
        <v>561</v>
      </c>
      <c r="J341">
        <v>1</v>
      </c>
      <c r="M341" t="str">
        <f>IF(SUM(Table1[[#This Row],[c_ghg_inventory]:[c_support_needed_and_received]])=0,1,"")</f>
        <v/>
      </c>
      <c r="N341" s="6">
        <v>910000</v>
      </c>
      <c r="O341" s="6">
        <v>220000</v>
      </c>
      <c r="P341" s="6">
        <f>N341/SUM(Table1[[#This Row],[c_ghg_inventory]:[c_undefined]])</f>
        <v>910000</v>
      </c>
      <c r="Q341" s="6">
        <f>O341/SUM(Table1[[#This Row],[c_ghg_inventory]:[c_undefined]])</f>
        <v>220000</v>
      </c>
      <c r="R341">
        <v>338</v>
      </c>
      <c r="S341" t="s">
        <v>562</v>
      </c>
      <c r="X341" s="4">
        <f>IF(SUM(Table1[[#This Row],[o_ghg_inventory ]:[o_support_needed_and_received]])=0,1,"")</f>
        <v>1</v>
      </c>
      <c r="Y341" s="34">
        <v>50000</v>
      </c>
      <c r="Z341" s="34">
        <v>10000</v>
      </c>
      <c r="AA341" s="34">
        <f>Table1[[#This Row],[o_gef_funding]]/SUM(Table1[[#This Row],[o_ghg_inventory ]:[o_undefined]])</f>
        <v>50000</v>
      </c>
      <c r="AB341" s="5">
        <f>Table1[[#This Row],[o_co_financing]]/SUM(Table1[[#This Row],[o_ghg_inventory ]:[o_undefined]])</f>
        <v>10000</v>
      </c>
      <c r="AC341" s="4" t="str" cm="1">
        <f t="array" ref="AC341">IF(Table1[[#This Row],[o_ghg_inventory ]]="",IF(AND(Table1[[#This Row],[o_undefined]:[o_undefined]]=1,Table1[[#This Row],[c_ghg_inventory]]=1),1,""),1)</f>
        <v/>
      </c>
      <c r="AD341" s="4" cm="1">
        <f t="array" ref="AD341">IF(Table1[[#This Row],[o_mitigation ]]="",IF(AND(Table1[[#This Row],[o_undefined]:[o_undefined]]=1,Table1[[#This Row],[c_mitigation]]=1),1,""),1)</f>
        <v>1</v>
      </c>
      <c r="AE341" s="4" t="str" cm="1">
        <f t="array" ref="AE341">IF(Table1[[#This Row],[o_climate_change_impacts_and_adaptation ]]="",IF(AND(Table1[[#This Row],[o_undefined]:[o_undefined]]=1,Table1[[#This Row],[c_climate_change_impacts_and_adaptation]]=1),1,""),1)</f>
        <v/>
      </c>
      <c r="AF341" s="4" t="str" cm="1">
        <f t="array" ref="AF341">IF(Table1[[#This Row],[o_support_needed_and_received]]="",IF(AND(Table1[[#This Row],[o_undefined]:[o_undefined]]=1,Table1[[#This Row],[c_support_needed_and_received]]=1),1,""),1)</f>
        <v/>
      </c>
      <c r="AG341" s="4" t="str">
        <f>IF(SUM(Table1[[#This Row],[com_ghg_inventory]:[com_support_needed_and_received]])=0,1,"")</f>
        <v/>
      </c>
      <c r="AH341" s="4" cm="1">
        <f t="array" ref="AH341">IF(Table1[[#This Row],[com_ghg_inventory]]="",0,IF(Table1[[#This Row],[com_undefined]:[com_undefined]]=1,0,Table1[[#This Row],[o_gef_funding]:[o_gef_funding]]/SUM(Table1[[#This Row],[com_ghg_inventory]:[com_support_needed_and_received]])))</f>
        <v>0</v>
      </c>
      <c r="AI341" s="4" cm="1">
        <f t="array" ref="AI341">IF(Table1[[#This Row],[com_mitigation]]="",0,IF(Table1[[#This Row],[com_undefined]:[com_undefined]]=1,0,Table1[[#This Row],[o_gef_funding]:[o_gef_funding]]/SUM(Table1[[#This Row],[com_ghg_inventory]:[com_support_needed_and_received]])))</f>
        <v>50000</v>
      </c>
      <c r="AJ341" s="4" cm="1">
        <f t="array" ref="AJ341">IF(Table1[[#This Row],[com_climate_change_impacts_and_adaptation]]="",0,IF(Table1[[#This Row],[com_undefined]:[com_undefined]]=1,0,Table1[[#This Row],[o_gef_funding]:[o_gef_funding]]/SUM(Table1[[#This Row],[com_ghg_inventory]:[com_support_needed_and_received]])))</f>
        <v>0</v>
      </c>
      <c r="AK341" s="4" cm="1">
        <f t="array" ref="AK341">IF(Table1[[#This Row],[com_support_needed_and_received]]="",0,IF(Table1[[#This Row],[com_undefined]:[com_undefined]]=1,0,Table1[[#This Row],[o_gef_funding]:[o_gef_funding]]/SUM(Table1[[#This Row],[com_ghg_inventory]:[com_support_needed_and_received]])))</f>
        <v>0</v>
      </c>
      <c r="AL341" s="4">
        <f>IF(Table1[[#This Row],[com_undefined]]=1,Table1[[#This Row],[o_gef_funding]],0)</f>
        <v>0</v>
      </c>
      <c r="AM341" s="4" cm="1">
        <f t="array" ref="AM341">IF(Table1[[#This Row],[com_ghg_inventory]]="",0,IF(Table1[[#This Row],[com_undefined]:[com_undefined]]=1,0,Table1[[#This Row],[o_co_financing]:[o_co_financing]]/SUM(Table1[[#This Row],[com_ghg_inventory]:[com_support_needed_and_received]])))</f>
        <v>0</v>
      </c>
      <c r="AN341" s="4" cm="1">
        <f t="array" ref="AN341">IF(Table1[[#This Row],[com_mitigation]]="",0,IF(Table1[[#This Row],[com_undefined]:[com_undefined]]=1,0,Table1[[#This Row],[o_co_financing]:[o_co_financing]]/SUM(Table1[[#This Row],[com_ghg_inventory]:[com_support_needed_and_received]])))</f>
        <v>10000</v>
      </c>
      <c r="AO341" s="4" cm="1">
        <f t="array" ref="AO341">IF(Table1[[#This Row],[com_climate_change_impacts_and_adaptation]]="",0,IF(Table1[[#This Row],[com_undefined]:[com_undefined]]=1,0,Table1[[#This Row],[o_co_financing]:[o_co_financing]]/SUM(Table1[[#This Row],[com_ghg_inventory]:[com_support_needed_and_received]])))</f>
        <v>0</v>
      </c>
      <c r="AP341" s="4" cm="1">
        <f t="array" ref="AP341">IF(Table1[[#This Row],[com_support_needed_and_received]]="",0,IF(Table1[[#This Row],[com_undefined]:[com_undefined]]=1,0,Table1[[#This Row],[o_co_financing]:[o_co_financing]]/SUM(Table1[[#This Row],[com_ghg_inventory]:[com_support_needed_and_received]])))</f>
        <v>0</v>
      </c>
      <c r="AQ341" s="4">
        <f>IF(Table1[[#This Row],[com_undefined]]=1,Table1[[#This Row],[o_co_financing]],0)</f>
        <v>0</v>
      </c>
      <c r="AR341" s="4" t="str">
        <f>IF(Table1[[#This Row],[o_gef_funding]]=SUM(Table1[[#This Row],[ghg_inventory_gef]:[undefined_gef]]),"Good", "Problem")</f>
        <v>Good</v>
      </c>
      <c r="AS341" s="4" t="str">
        <f>IF(Table1[[#This Row],[o_co_financing]]=SUM(Table1[[#This Row],[ghg_inventory_co_finance]:[undefined_co_finance]]),"Good", "Problem")</f>
        <v>Good</v>
      </c>
    </row>
    <row r="342" spans="1:45">
      <c r="A342" s="17">
        <v>37</v>
      </c>
      <c r="B342" s="8" t="s">
        <v>62</v>
      </c>
      <c r="C342" t="str">
        <f>VLOOKUP(Table1[[#This Row],[pif_id]], Table7[#All],2,FALSE)</f>
        <v>Africa</v>
      </c>
      <c r="D342" t="str">
        <f>VLOOKUP(Table1[[#This Row],[pif_id]], Table7[#All],3,FALSE)</f>
        <v>UNEP</v>
      </c>
      <c r="E342" t="str">
        <f>VLOOKUP(Table1[[#This Row],[pif_id]], Table7[#All],4,FALSE)</f>
        <v>2018</v>
      </c>
      <c r="F342" t="e">
        <f>VLOOKUP(Table1[[#This Row],[pif_id]], Table7[#All],5,FALSE)</f>
        <v>#REF!</v>
      </c>
      <c r="G342">
        <v>85</v>
      </c>
      <c r="H342" t="s">
        <v>561</v>
      </c>
      <c r="J342">
        <v>1</v>
      </c>
      <c r="M342" t="str">
        <f>IF(SUM(Table1[[#This Row],[c_ghg_inventory]:[c_support_needed_and_received]])=0,1,"")</f>
        <v/>
      </c>
      <c r="N342" s="6">
        <v>910000</v>
      </c>
      <c r="O342" s="6">
        <v>220000</v>
      </c>
      <c r="P342" s="6">
        <f>N342/SUM(Table1[[#This Row],[c_ghg_inventory]:[c_undefined]])</f>
        <v>910000</v>
      </c>
      <c r="Q342" s="6">
        <f>O342/SUM(Table1[[#This Row],[c_ghg_inventory]:[c_undefined]])</f>
        <v>220000</v>
      </c>
      <c r="R342">
        <v>339</v>
      </c>
      <c r="S342" t="s">
        <v>563</v>
      </c>
      <c r="X342" s="4">
        <f>IF(SUM(Table1[[#This Row],[o_ghg_inventory ]:[o_support_needed_and_received]])=0,1,"")</f>
        <v>1</v>
      </c>
      <c r="Y342" s="34">
        <v>70000</v>
      </c>
      <c r="Z342" s="34">
        <v>32000</v>
      </c>
      <c r="AA342" s="34">
        <f>Table1[[#This Row],[o_gef_funding]]/SUM(Table1[[#This Row],[o_ghg_inventory ]:[o_undefined]])</f>
        <v>70000</v>
      </c>
      <c r="AB342" s="5">
        <f>Table1[[#This Row],[o_co_financing]]/SUM(Table1[[#This Row],[o_ghg_inventory ]:[o_undefined]])</f>
        <v>32000</v>
      </c>
      <c r="AC342" s="4" t="str" cm="1">
        <f t="array" ref="AC342">IF(Table1[[#This Row],[o_ghg_inventory ]]="",IF(AND(Table1[[#This Row],[o_undefined]:[o_undefined]]=1,Table1[[#This Row],[c_ghg_inventory]]=1),1,""),1)</f>
        <v/>
      </c>
      <c r="AD342" s="4" cm="1">
        <f t="array" ref="AD342">IF(Table1[[#This Row],[o_mitigation ]]="",IF(AND(Table1[[#This Row],[o_undefined]:[o_undefined]]=1,Table1[[#This Row],[c_mitigation]]=1),1,""),1)</f>
        <v>1</v>
      </c>
      <c r="AE342" s="4" t="str" cm="1">
        <f t="array" ref="AE342">IF(Table1[[#This Row],[o_climate_change_impacts_and_adaptation ]]="",IF(AND(Table1[[#This Row],[o_undefined]:[o_undefined]]=1,Table1[[#This Row],[c_climate_change_impacts_and_adaptation]]=1),1,""),1)</f>
        <v/>
      </c>
      <c r="AF342" s="4" t="str" cm="1">
        <f t="array" ref="AF342">IF(Table1[[#This Row],[o_support_needed_and_received]]="",IF(AND(Table1[[#This Row],[o_undefined]:[o_undefined]]=1,Table1[[#This Row],[c_support_needed_and_received]]=1),1,""),1)</f>
        <v/>
      </c>
      <c r="AG342" s="4" t="str">
        <f>IF(SUM(Table1[[#This Row],[com_ghg_inventory]:[com_support_needed_and_received]])=0,1,"")</f>
        <v/>
      </c>
      <c r="AH342" s="4" cm="1">
        <f t="array" ref="AH342">IF(Table1[[#This Row],[com_ghg_inventory]]="",0,IF(Table1[[#This Row],[com_undefined]:[com_undefined]]=1,0,Table1[[#This Row],[o_gef_funding]:[o_gef_funding]]/SUM(Table1[[#This Row],[com_ghg_inventory]:[com_support_needed_and_received]])))</f>
        <v>0</v>
      </c>
      <c r="AI342" s="4" cm="1">
        <f t="array" ref="AI342">IF(Table1[[#This Row],[com_mitigation]]="",0,IF(Table1[[#This Row],[com_undefined]:[com_undefined]]=1,0,Table1[[#This Row],[o_gef_funding]:[o_gef_funding]]/SUM(Table1[[#This Row],[com_ghg_inventory]:[com_support_needed_and_received]])))</f>
        <v>70000</v>
      </c>
      <c r="AJ342" s="4" cm="1">
        <f t="array" ref="AJ342">IF(Table1[[#This Row],[com_climate_change_impacts_and_adaptation]]="",0,IF(Table1[[#This Row],[com_undefined]:[com_undefined]]=1,0,Table1[[#This Row],[o_gef_funding]:[o_gef_funding]]/SUM(Table1[[#This Row],[com_ghg_inventory]:[com_support_needed_and_received]])))</f>
        <v>0</v>
      </c>
      <c r="AK342" s="4" cm="1">
        <f t="array" ref="AK342">IF(Table1[[#This Row],[com_support_needed_and_received]]="",0,IF(Table1[[#This Row],[com_undefined]:[com_undefined]]=1,0,Table1[[#This Row],[o_gef_funding]:[o_gef_funding]]/SUM(Table1[[#This Row],[com_ghg_inventory]:[com_support_needed_and_received]])))</f>
        <v>0</v>
      </c>
      <c r="AL342" s="4">
        <f>IF(Table1[[#This Row],[com_undefined]]=1,Table1[[#This Row],[o_gef_funding]],0)</f>
        <v>0</v>
      </c>
      <c r="AM342" s="4" cm="1">
        <f t="array" ref="AM342">IF(Table1[[#This Row],[com_ghg_inventory]]="",0,IF(Table1[[#This Row],[com_undefined]:[com_undefined]]=1,0,Table1[[#This Row],[o_co_financing]:[o_co_financing]]/SUM(Table1[[#This Row],[com_ghg_inventory]:[com_support_needed_and_received]])))</f>
        <v>0</v>
      </c>
      <c r="AN342" s="4" cm="1">
        <f t="array" ref="AN342">IF(Table1[[#This Row],[com_mitigation]]="",0,IF(Table1[[#This Row],[com_undefined]:[com_undefined]]=1,0,Table1[[#This Row],[o_co_financing]:[o_co_financing]]/SUM(Table1[[#This Row],[com_ghg_inventory]:[com_support_needed_and_received]])))</f>
        <v>32000</v>
      </c>
      <c r="AO342" s="4" cm="1">
        <f t="array" ref="AO342">IF(Table1[[#This Row],[com_climate_change_impacts_and_adaptation]]="",0,IF(Table1[[#This Row],[com_undefined]:[com_undefined]]=1,0,Table1[[#This Row],[o_co_financing]:[o_co_financing]]/SUM(Table1[[#This Row],[com_ghg_inventory]:[com_support_needed_and_received]])))</f>
        <v>0</v>
      </c>
      <c r="AP342" s="4" cm="1">
        <f t="array" ref="AP342">IF(Table1[[#This Row],[com_support_needed_and_received]]="",0,IF(Table1[[#This Row],[com_undefined]:[com_undefined]]=1,0,Table1[[#This Row],[o_co_financing]:[o_co_financing]]/SUM(Table1[[#This Row],[com_ghg_inventory]:[com_support_needed_and_received]])))</f>
        <v>0</v>
      </c>
      <c r="AQ342" s="4">
        <f>IF(Table1[[#This Row],[com_undefined]]=1,Table1[[#This Row],[o_co_financing]],0)</f>
        <v>0</v>
      </c>
      <c r="AR342" s="4" t="str">
        <f>IF(Table1[[#This Row],[o_gef_funding]]=SUM(Table1[[#This Row],[ghg_inventory_gef]:[undefined_gef]]),"Good", "Problem")</f>
        <v>Good</v>
      </c>
      <c r="AS342" s="4" t="str">
        <f>IF(Table1[[#This Row],[o_co_financing]]=SUM(Table1[[#This Row],[ghg_inventory_co_finance]:[undefined_co_finance]]),"Good", "Problem")</f>
        <v>Good</v>
      </c>
    </row>
    <row r="343" spans="1:45">
      <c r="A343" s="17">
        <v>37</v>
      </c>
      <c r="B343" s="8" t="s">
        <v>62</v>
      </c>
      <c r="C343" t="str">
        <f>VLOOKUP(Table1[[#This Row],[pif_id]], Table7[#All],2,FALSE)</f>
        <v>Africa</v>
      </c>
      <c r="D343" t="str">
        <f>VLOOKUP(Table1[[#This Row],[pif_id]], Table7[#All],3,FALSE)</f>
        <v>UNEP</v>
      </c>
      <c r="E343" t="str">
        <f>VLOOKUP(Table1[[#This Row],[pif_id]], Table7[#All],4,FALSE)</f>
        <v>2018</v>
      </c>
      <c r="F343" t="e">
        <f>VLOOKUP(Table1[[#This Row],[pif_id]], Table7[#All],5,FALSE)</f>
        <v>#REF!</v>
      </c>
      <c r="G343">
        <v>85</v>
      </c>
      <c r="H343" t="s">
        <v>561</v>
      </c>
      <c r="J343">
        <v>1</v>
      </c>
      <c r="M343" t="str">
        <f>IF(SUM(Table1[[#This Row],[c_ghg_inventory]:[c_support_needed_and_received]])=0,1,"")</f>
        <v/>
      </c>
      <c r="N343" s="6">
        <v>910000</v>
      </c>
      <c r="O343" s="6">
        <v>220000</v>
      </c>
      <c r="P343" s="6">
        <f>N343/SUM(Table1[[#This Row],[c_ghg_inventory]:[c_undefined]])</f>
        <v>910000</v>
      </c>
      <c r="Q343" s="6">
        <f>O343/SUM(Table1[[#This Row],[c_ghg_inventory]:[c_undefined]])</f>
        <v>220000</v>
      </c>
      <c r="R343">
        <v>340</v>
      </c>
      <c r="S343" t="s">
        <v>564</v>
      </c>
      <c r="U343">
        <v>1</v>
      </c>
      <c r="X343" s="4" t="str">
        <f>IF(SUM(Table1[[#This Row],[o_ghg_inventory ]:[o_support_needed_and_received]])=0,1,"")</f>
        <v/>
      </c>
      <c r="Y343" s="34">
        <v>50000</v>
      </c>
      <c r="Z343" s="34">
        <v>5000</v>
      </c>
      <c r="AA343" s="34">
        <f>Table1[[#This Row],[o_gef_funding]]/SUM(Table1[[#This Row],[o_ghg_inventory ]:[o_undefined]])</f>
        <v>50000</v>
      </c>
      <c r="AB343" s="5">
        <f>Table1[[#This Row],[o_co_financing]]/SUM(Table1[[#This Row],[o_ghg_inventory ]:[o_undefined]])</f>
        <v>5000</v>
      </c>
      <c r="AC343" s="4" t="str" cm="1">
        <f t="array" ref="AC343">IF(Table1[[#This Row],[o_ghg_inventory ]]="",IF(AND(Table1[[#This Row],[o_undefined]:[o_undefined]]=1,Table1[[#This Row],[c_ghg_inventory]]=1),1,""),1)</f>
        <v/>
      </c>
      <c r="AD343" s="4" cm="1">
        <f t="array" ref="AD343">IF(Table1[[#This Row],[o_mitigation ]]="",IF(AND(Table1[[#This Row],[o_undefined]:[o_undefined]]=1,Table1[[#This Row],[c_mitigation]]=1),1,""),1)</f>
        <v>1</v>
      </c>
      <c r="AE343" s="4" t="str" cm="1">
        <f t="array" ref="AE343">IF(Table1[[#This Row],[o_climate_change_impacts_and_adaptation ]]="",IF(AND(Table1[[#This Row],[o_undefined]:[o_undefined]]=1,Table1[[#This Row],[c_climate_change_impacts_and_adaptation]]=1),1,""),1)</f>
        <v/>
      </c>
      <c r="AF343" s="4" t="str" cm="1">
        <f t="array" ref="AF343">IF(Table1[[#This Row],[o_support_needed_and_received]]="",IF(AND(Table1[[#This Row],[o_undefined]:[o_undefined]]=1,Table1[[#This Row],[c_support_needed_and_received]]=1),1,""),1)</f>
        <v/>
      </c>
      <c r="AG343" s="4" t="str">
        <f>IF(SUM(Table1[[#This Row],[com_ghg_inventory]:[com_support_needed_and_received]])=0,1,"")</f>
        <v/>
      </c>
      <c r="AH343" s="4" cm="1">
        <f t="array" ref="AH343">IF(Table1[[#This Row],[com_ghg_inventory]]="",0,IF(Table1[[#This Row],[com_undefined]:[com_undefined]]=1,0,Table1[[#This Row],[o_gef_funding]:[o_gef_funding]]/SUM(Table1[[#This Row],[com_ghg_inventory]:[com_support_needed_and_received]])))</f>
        <v>0</v>
      </c>
      <c r="AI343" s="4" cm="1">
        <f t="array" ref="AI343">IF(Table1[[#This Row],[com_mitigation]]="",0,IF(Table1[[#This Row],[com_undefined]:[com_undefined]]=1,0,Table1[[#This Row],[o_gef_funding]:[o_gef_funding]]/SUM(Table1[[#This Row],[com_ghg_inventory]:[com_support_needed_and_received]])))</f>
        <v>50000</v>
      </c>
      <c r="AJ343" s="4" cm="1">
        <f t="array" ref="AJ343">IF(Table1[[#This Row],[com_climate_change_impacts_and_adaptation]]="",0,IF(Table1[[#This Row],[com_undefined]:[com_undefined]]=1,0,Table1[[#This Row],[o_gef_funding]:[o_gef_funding]]/SUM(Table1[[#This Row],[com_ghg_inventory]:[com_support_needed_and_received]])))</f>
        <v>0</v>
      </c>
      <c r="AK343" s="4" cm="1">
        <f t="array" ref="AK343">IF(Table1[[#This Row],[com_support_needed_and_received]]="",0,IF(Table1[[#This Row],[com_undefined]:[com_undefined]]=1,0,Table1[[#This Row],[o_gef_funding]:[o_gef_funding]]/SUM(Table1[[#This Row],[com_ghg_inventory]:[com_support_needed_and_received]])))</f>
        <v>0</v>
      </c>
      <c r="AL343" s="4">
        <f>IF(Table1[[#This Row],[com_undefined]]=1,Table1[[#This Row],[o_gef_funding]],0)</f>
        <v>0</v>
      </c>
      <c r="AM343" s="4" cm="1">
        <f t="array" ref="AM343">IF(Table1[[#This Row],[com_ghg_inventory]]="",0,IF(Table1[[#This Row],[com_undefined]:[com_undefined]]=1,0,Table1[[#This Row],[o_co_financing]:[o_co_financing]]/SUM(Table1[[#This Row],[com_ghg_inventory]:[com_support_needed_and_received]])))</f>
        <v>0</v>
      </c>
      <c r="AN343" s="4" cm="1">
        <f t="array" ref="AN343">IF(Table1[[#This Row],[com_mitigation]]="",0,IF(Table1[[#This Row],[com_undefined]:[com_undefined]]=1,0,Table1[[#This Row],[o_co_financing]:[o_co_financing]]/SUM(Table1[[#This Row],[com_ghg_inventory]:[com_support_needed_and_received]])))</f>
        <v>5000</v>
      </c>
      <c r="AO343" s="4" cm="1">
        <f t="array" ref="AO343">IF(Table1[[#This Row],[com_climate_change_impacts_and_adaptation]]="",0,IF(Table1[[#This Row],[com_undefined]:[com_undefined]]=1,0,Table1[[#This Row],[o_co_financing]:[o_co_financing]]/SUM(Table1[[#This Row],[com_ghg_inventory]:[com_support_needed_and_received]])))</f>
        <v>0</v>
      </c>
      <c r="AP343" s="4" cm="1">
        <f t="array" ref="AP343">IF(Table1[[#This Row],[com_support_needed_and_received]]="",0,IF(Table1[[#This Row],[com_undefined]:[com_undefined]]=1,0,Table1[[#This Row],[o_co_financing]:[o_co_financing]]/SUM(Table1[[#This Row],[com_ghg_inventory]:[com_support_needed_and_received]])))</f>
        <v>0</v>
      </c>
      <c r="AQ343" s="4">
        <f>IF(Table1[[#This Row],[com_undefined]]=1,Table1[[#This Row],[o_co_financing]],0)</f>
        <v>0</v>
      </c>
      <c r="AR343" s="4" t="str">
        <f>IF(Table1[[#This Row],[o_gef_funding]]=SUM(Table1[[#This Row],[ghg_inventory_gef]:[undefined_gef]]),"Good", "Problem")</f>
        <v>Good</v>
      </c>
      <c r="AS343" s="4" t="str">
        <f>IF(Table1[[#This Row],[o_co_financing]]=SUM(Table1[[#This Row],[ghg_inventory_co_finance]:[undefined_co_finance]]),"Good", "Problem")</f>
        <v>Good</v>
      </c>
    </row>
    <row r="344" spans="1:45">
      <c r="A344" s="17">
        <v>37</v>
      </c>
      <c r="B344" s="8" t="s">
        <v>62</v>
      </c>
      <c r="C344" t="str">
        <f>VLOOKUP(Table1[[#This Row],[pif_id]], Table7[#All],2,FALSE)</f>
        <v>Africa</v>
      </c>
      <c r="D344" t="str">
        <f>VLOOKUP(Table1[[#This Row],[pif_id]], Table7[#All],3,FALSE)</f>
        <v>UNEP</v>
      </c>
      <c r="E344" t="str">
        <f>VLOOKUP(Table1[[#This Row],[pif_id]], Table7[#All],4,FALSE)</f>
        <v>2018</v>
      </c>
      <c r="F344" t="e">
        <f>VLOOKUP(Table1[[#This Row],[pif_id]], Table7[#All],5,FALSE)</f>
        <v>#REF!</v>
      </c>
      <c r="G344">
        <v>85</v>
      </c>
      <c r="H344" t="s">
        <v>561</v>
      </c>
      <c r="J344">
        <v>1</v>
      </c>
      <c r="M344" t="str">
        <f>IF(SUM(Table1[[#This Row],[c_ghg_inventory]:[c_support_needed_and_received]])=0,1,"")</f>
        <v/>
      </c>
      <c r="N344" s="6">
        <v>910000</v>
      </c>
      <c r="O344" s="6">
        <v>220000</v>
      </c>
      <c r="P344" s="6">
        <f>N344/SUM(Table1[[#This Row],[c_ghg_inventory]:[c_undefined]])</f>
        <v>910000</v>
      </c>
      <c r="Q344" s="6">
        <f>O344/SUM(Table1[[#This Row],[c_ghg_inventory]:[c_undefined]])</f>
        <v>220000</v>
      </c>
      <c r="R344">
        <v>341</v>
      </c>
      <c r="S344" t="s">
        <v>565</v>
      </c>
      <c r="U344">
        <v>1</v>
      </c>
      <c r="X344" s="4" t="str">
        <f>IF(SUM(Table1[[#This Row],[o_ghg_inventory ]:[o_support_needed_and_received]])=0,1,"")</f>
        <v/>
      </c>
      <c r="Y344" s="34">
        <v>260000</v>
      </c>
      <c r="Z344" s="34">
        <v>55000</v>
      </c>
      <c r="AA344" s="34">
        <f>Table1[[#This Row],[o_gef_funding]]/SUM(Table1[[#This Row],[o_ghg_inventory ]:[o_undefined]])</f>
        <v>260000</v>
      </c>
      <c r="AB344" s="5">
        <f>Table1[[#This Row],[o_co_financing]]/SUM(Table1[[#This Row],[o_ghg_inventory ]:[o_undefined]])</f>
        <v>55000</v>
      </c>
      <c r="AC344" s="4" t="str" cm="1">
        <f t="array" ref="AC344">IF(Table1[[#This Row],[o_ghg_inventory ]]="",IF(AND(Table1[[#This Row],[o_undefined]:[o_undefined]]=1,Table1[[#This Row],[c_ghg_inventory]]=1),1,""),1)</f>
        <v/>
      </c>
      <c r="AD344" s="4" cm="1">
        <f t="array" ref="AD344">IF(Table1[[#This Row],[o_mitigation ]]="",IF(AND(Table1[[#This Row],[o_undefined]:[o_undefined]]=1,Table1[[#This Row],[c_mitigation]]=1),1,""),1)</f>
        <v>1</v>
      </c>
      <c r="AE344" s="4" t="str" cm="1">
        <f t="array" ref="AE344">IF(Table1[[#This Row],[o_climate_change_impacts_and_adaptation ]]="",IF(AND(Table1[[#This Row],[o_undefined]:[o_undefined]]=1,Table1[[#This Row],[c_climate_change_impacts_and_adaptation]]=1),1,""),1)</f>
        <v/>
      </c>
      <c r="AF344" s="4" t="str" cm="1">
        <f t="array" ref="AF344">IF(Table1[[#This Row],[o_support_needed_and_received]]="",IF(AND(Table1[[#This Row],[o_undefined]:[o_undefined]]=1,Table1[[#This Row],[c_support_needed_and_received]]=1),1,""),1)</f>
        <v/>
      </c>
      <c r="AG344" s="4" t="str">
        <f>IF(SUM(Table1[[#This Row],[com_ghg_inventory]:[com_support_needed_and_received]])=0,1,"")</f>
        <v/>
      </c>
      <c r="AH344" s="4" cm="1">
        <f t="array" ref="AH344">IF(Table1[[#This Row],[com_ghg_inventory]]="",0,IF(Table1[[#This Row],[com_undefined]:[com_undefined]]=1,0,Table1[[#This Row],[o_gef_funding]:[o_gef_funding]]/SUM(Table1[[#This Row],[com_ghg_inventory]:[com_support_needed_and_received]])))</f>
        <v>0</v>
      </c>
      <c r="AI344" s="4" cm="1">
        <f t="array" ref="AI344">IF(Table1[[#This Row],[com_mitigation]]="",0,IF(Table1[[#This Row],[com_undefined]:[com_undefined]]=1,0,Table1[[#This Row],[o_gef_funding]:[o_gef_funding]]/SUM(Table1[[#This Row],[com_ghg_inventory]:[com_support_needed_and_received]])))</f>
        <v>260000</v>
      </c>
      <c r="AJ344" s="4" cm="1">
        <f t="array" ref="AJ344">IF(Table1[[#This Row],[com_climate_change_impacts_and_adaptation]]="",0,IF(Table1[[#This Row],[com_undefined]:[com_undefined]]=1,0,Table1[[#This Row],[o_gef_funding]:[o_gef_funding]]/SUM(Table1[[#This Row],[com_ghg_inventory]:[com_support_needed_and_received]])))</f>
        <v>0</v>
      </c>
      <c r="AK344" s="4" cm="1">
        <f t="array" ref="AK344">IF(Table1[[#This Row],[com_support_needed_and_received]]="",0,IF(Table1[[#This Row],[com_undefined]:[com_undefined]]=1,0,Table1[[#This Row],[o_gef_funding]:[o_gef_funding]]/SUM(Table1[[#This Row],[com_ghg_inventory]:[com_support_needed_and_received]])))</f>
        <v>0</v>
      </c>
      <c r="AL344" s="4">
        <f>IF(Table1[[#This Row],[com_undefined]]=1,Table1[[#This Row],[o_gef_funding]],0)</f>
        <v>0</v>
      </c>
      <c r="AM344" s="4" cm="1">
        <f t="array" ref="AM344">IF(Table1[[#This Row],[com_ghg_inventory]]="",0,IF(Table1[[#This Row],[com_undefined]:[com_undefined]]=1,0,Table1[[#This Row],[o_co_financing]:[o_co_financing]]/SUM(Table1[[#This Row],[com_ghg_inventory]:[com_support_needed_and_received]])))</f>
        <v>0</v>
      </c>
      <c r="AN344" s="4" cm="1">
        <f t="array" ref="AN344">IF(Table1[[#This Row],[com_mitigation]]="",0,IF(Table1[[#This Row],[com_undefined]:[com_undefined]]=1,0,Table1[[#This Row],[o_co_financing]:[o_co_financing]]/SUM(Table1[[#This Row],[com_ghg_inventory]:[com_support_needed_and_received]])))</f>
        <v>55000</v>
      </c>
      <c r="AO344" s="4" cm="1">
        <f t="array" ref="AO344">IF(Table1[[#This Row],[com_climate_change_impacts_and_adaptation]]="",0,IF(Table1[[#This Row],[com_undefined]:[com_undefined]]=1,0,Table1[[#This Row],[o_co_financing]:[o_co_financing]]/SUM(Table1[[#This Row],[com_ghg_inventory]:[com_support_needed_and_received]])))</f>
        <v>0</v>
      </c>
      <c r="AP344" s="4" cm="1">
        <f t="array" ref="AP344">IF(Table1[[#This Row],[com_support_needed_and_received]]="",0,IF(Table1[[#This Row],[com_undefined]:[com_undefined]]=1,0,Table1[[#This Row],[o_co_financing]:[o_co_financing]]/SUM(Table1[[#This Row],[com_ghg_inventory]:[com_support_needed_and_received]])))</f>
        <v>0</v>
      </c>
      <c r="AQ344" s="4">
        <f>IF(Table1[[#This Row],[com_undefined]]=1,Table1[[#This Row],[o_co_financing]],0)</f>
        <v>0</v>
      </c>
      <c r="AR344" s="4" t="str">
        <f>IF(Table1[[#This Row],[o_gef_funding]]=SUM(Table1[[#This Row],[ghg_inventory_gef]:[undefined_gef]]),"Good", "Problem")</f>
        <v>Good</v>
      </c>
      <c r="AS344" s="4" t="str">
        <f>IF(Table1[[#This Row],[o_co_financing]]=SUM(Table1[[#This Row],[ghg_inventory_co_finance]:[undefined_co_finance]]),"Good", "Problem")</f>
        <v>Good</v>
      </c>
    </row>
    <row r="345" spans="1:45">
      <c r="A345" s="17">
        <v>37</v>
      </c>
      <c r="B345" s="8" t="s">
        <v>62</v>
      </c>
      <c r="C345" t="str">
        <f>VLOOKUP(Table1[[#This Row],[pif_id]], Table7[#All],2,FALSE)</f>
        <v>Africa</v>
      </c>
      <c r="D345" t="str">
        <f>VLOOKUP(Table1[[#This Row],[pif_id]], Table7[#All],3,FALSE)</f>
        <v>UNEP</v>
      </c>
      <c r="E345" t="str">
        <f>VLOOKUP(Table1[[#This Row],[pif_id]], Table7[#All],4,FALSE)</f>
        <v>2018</v>
      </c>
      <c r="F345" t="e">
        <f>VLOOKUP(Table1[[#This Row],[pif_id]], Table7[#All],5,FALSE)</f>
        <v>#REF!</v>
      </c>
      <c r="G345">
        <v>85</v>
      </c>
      <c r="H345" t="s">
        <v>561</v>
      </c>
      <c r="J345">
        <v>1</v>
      </c>
      <c r="M345" t="str">
        <f>IF(SUM(Table1[[#This Row],[c_ghg_inventory]:[c_support_needed_and_received]])=0,1,"")</f>
        <v/>
      </c>
      <c r="N345" s="6">
        <v>910000</v>
      </c>
      <c r="O345" s="6">
        <v>220000</v>
      </c>
      <c r="P345" s="6">
        <f>N345/SUM(Table1[[#This Row],[c_ghg_inventory]:[c_undefined]])</f>
        <v>910000</v>
      </c>
      <c r="Q345" s="6">
        <f>O345/SUM(Table1[[#This Row],[c_ghg_inventory]:[c_undefined]])</f>
        <v>220000</v>
      </c>
      <c r="R345">
        <v>342</v>
      </c>
      <c r="S345" t="s">
        <v>566</v>
      </c>
      <c r="U345">
        <v>1</v>
      </c>
      <c r="X345" s="4" t="str">
        <f>IF(SUM(Table1[[#This Row],[o_ghg_inventory ]:[o_support_needed_and_received]])=0,1,"")</f>
        <v/>
      </c>
      <c r="Y345" s="34">
        <v>100000</v>
      </c>
      <c r="Z345" s="34">
        <v>20000</v>
      </c>
      <c r="AA345" s="34">
        <f>Table1[[#This Row],[o_gef_funding]]/SUM(Table1[[#This Row],[o_ghg_inventory ]:[o_undefined]])</f>
        <v>100000</v>
      </c>
      <c r="AB345" s="5">
        <f>Table1[[#This Row],[o_co_financing]]/SUM(Table1[[#This Row],[o_ghg_inventory ]:[o_undefined]])</f>
        <v>20000</v>
      </c>
      <c r="AC345" s="4" t="str" cm="1">
        <f t="array" ref="AC345">IF(Table1[[#This Row],[o_ghg_inventory ]]="",IF(AND(Table1[[#This Row],[o_undefined]:[o_undefined]]=1,Table1[[#This Row],[c_ghg_inventory]]=1),1,""),1)</f>
        <v/>
      </c>
      <c r="AD345" s="4" cm="1">
        <f t="array" ref="AD345">IF(Table1[[#This Row],[o_mitigation ]]="",IF(AND(Table1[[#This Row],[o_undefined]:[o_undefined]]=1,Table1[[#This Row],[c_mitigation]]=1),1,""),1)</f>
        <v>1</v>
      </c>
      <c r="AE345" s="4" t="str" cm="1">
        <f t="array" ref="AE345">IF(Table1[[#This Row],[o_climate_change_impacts_and_adaptation ]]="",IF(AND(Table1[[#This Row],[o_undefined]:[o_undefined]]=1,Table1[[#This Row],[c_climate_change_impacts_and_adaptation]]=1),1,""),1)</f>
        <v/>
      </c>
      <c r="AF345" s="4" t="str" cm="1">
        <f t="array" ref="AF345">IF(Table1[[#This Row],[o_support_needed_and_received]]="",IF(AND(Table1[[#This Row],[o_undefined]:[o_undefined]]=1,Table1[[#This Row],[c_support_needed_and_received]]=1),1,""),1)</f>
        <v/>
      </c>
      <c r="AG345" s="4" t="str">
        <f>IF(SUM(Table1[[#This Row],[com_ghg_inventory]:[com_support_needed_and_received]])=0,1,"")</f>
        <v/>
      </c>
      <c r="AH345" s="4" cm="1">
        <f t="array" ref="AH345">IF(Table1[[#This Row],[com_ghg_inventory]]="",0,IF(Table1[[#This Row],[com_undefined]:[com_undefined]]=1,0,Table1[[#This Row],[o_gef_funding]:[o_gef_funding]]/SUM(Table1[[#This Row],[com_ghg_inventory]:[com_support_needed_and_received]])))</f>
        <v>0</v>
      </c>
      <c r="AI345" s="4" cm="1">
        <f t="array" ref="AI345">IF(Table1[[#This Row],[com_mitigation]]="",0,IF(Table1[[#This Row],[com_undefined]:[com_undefined]]=1,0,Table1[[#This Row],[o_gef_funding]:[o_gef_funding]]/SUM(Table1[[#This Row],[com_ghg_inventory]:[com_support_needed_and_received]])))</f>
        <v>100000</v>
      </c>
      <c r="AJ345" s="4" cm="1">
        <f t="array" ref="AJ345">IF(Table1[[#This Row],[com_climate_change_impacts_and_adaptation]]="",0,IF(Table1[[#This Row],[com_undefined]:[com_undefined]]=1,0,Table1[[#This Row],[o_gef_funding]:[o_gef_funding]]/SUM(Table1[[#This Row],[com_ghg_inventory]:[com_support_needed_and_received]])))</f>
        <v>0</v>
      </c>
      <c r="AK345" s="4" cm="1">
        <f t="array" ref="AK345">IF(Table1[[#This Row],[com_support_needed_and_received]]="",0,IF(Table1[[#This Row],[com_undefined]:[com_undefined]]=1,0,Table1[[#This Row],[o_gef_funding]:[o_gef_funding]]/SUM(Table1[[#This Row],[com_ghg_inventory]:[com_support_needed_and_received]])))</f>
        <v>0</v>
      </c>
      <c r="AL345" s="4">
        <f>IF(Table1[[#This Row],[com_undefined]]=1,Table1[[#This Row],[o_gef_funding]],0)</f>
        <v>0</v>
      </c>
      <c r="AM345" s="4" cm="1">
        <f t="array" ref="AM345">IF(Table1[[#This Row],[com_ghg_inventory]]="",0,IF(Table1[[#This Row],[com_undefined]:[com_undefined]]=1,0,Table1[[#This Row],[o_co_financing]:[o_co_financing]]/SUM(Table1[[#This Row],[com_ghg_inventory]:[com_support_needed_and_received]])))</f>
        <v>0</v>
      </c>
      <c r="AN345" s="4" cm="1">
        <f t="array" ref="AN345">IF(Table1[[#This Row],[com_mitigation]]="",0,IF(Table1[[#This Row],[com_undefined]:[com_undefined]]=1,0,Table1[[#This Row],[o_co_financing]:[o_co_financing]]/SUM(Table1[[#This Row],[com_ghg_inventory]:[com_support_needed_and_received]])))</f>
        <v>20000</v>
      </c>
      <c r="AO345" s="4" cm="1">
        <f t="array" ref="AO345">IF(Table1[[#This Row],[com_climate_change_impacts_and_adaptation]]="",0,IF(Table1[[#This Row],[com_undefined]:[com_undefined]]=1,0,Table1[[#This Row],[o_co_financing]:[o_co_financing]]/SUM(Table1[[#This Row],[com_ghg_inventory]:[com_support_needed_and_received]])))</f>
        <v>0</v>
      </c>
      <c r="AP345" s="4" cm="1">
        <f t="array" ref="AP345">IF(Table1[[#This Row],[com_support_needed_and_received]]="",0,IF(Table1[[#This Row],[com_undefined]:[com_undefined]]=1,0,Table1[[#This Row],[o_co_financing]:[o_co_financing]]/SUM(Table1[[#This Row],[com_ghg_inventory]:[com_support_needed_and_received]])))</f>
        <v>0</v>
      </c>
      <c r="AQ345" s="4">
        <f>IF(Table1[[#This Row],[com_undefined]]=1,Table1[[#This Row],[o_co_financing]],0)</f>
        <v>0</v>
      </c>
      <c r="AR345" s="4" t="str">
        <f>IF(Table1[[#This Row],[o_gef_funding]]=SUM(Table1[[#This Row],[ghg_inventory_gef]:[undefined_gef]]),"Good", "Problem")</f>
        <v>Good</v>
      </c>
      <c r="AS345" s="4" t="str">
        <f>IF(Table1[[#This Row],[o_co_financing]]=SUM(Table1[[#This Row],[ghg_inventory_co_finance]:[undefined_co_finance]]),"Good", "Problem")</f>
        <v>Good</v>
      </c>
    </row>
    <row r="346" spans="1:45">
      <c r="A346" s="17">
        <v>37</v>
      </c>
      <c r="B346" s="8" t="s">
        <v>62</v>
      </c>
      <c r="C346" t="str">
        <f>VLOOKUP(Table1[[#This Row],[pif_id]], Table7[#All],2,FALSE)</f>
        <v>Africa</v>
      </c>
      <c r="D346" t="str">
        <f>VLOOKUP(Table1[[#This Row],[pif_id]], Table7[#All],3,FALSE)</f>
        <v>UNEP</v>
      </c>
      <c r="E346" t="str">
        <f>VLOOKUP(Table1[[#This Row],[pif_id]], Table7[#All],4,FALSE)</f>
        <v>2018</v>
      </c>
      <c r="F346" t="e">
        <f>VLOOKUP(Table1[[#This Row],[pif_id]], Table7[#All],5,FALSE)</f>
        <v>#REF!</v>
      </c>
      <c r="G346">
        <v>85</v>
      </c>
      <c r="H346" t="s">
        <v>561</v>
      </c>
      <c r="J346">
        <v>1</v>
      </c>
      <c r="M346" t="str">
        <f>IF(SUM(Table1[[#This Row],[c_ghg_inventory]:[c_support_needed_and_received]])=0,1,"")</f>
        <v/>
      </c>
      <c r="N346" s="6">
        <v>910000</v>
      </c>
      <c r="O346" s="6">
        <v>220000</v>
      </c>
      <c r="P346" s="6">
        <f>N346/SUM(Table1[[#This Row],[c_ghg_inventory]:[c_undefined]])</f>
        <v>910000</v>
      </c>
      <c r="Q346" s="6">
        <f>O346/SUM(Table1[[#This Row],[c_ghg_inventory]:[c_undefined]])</f>
        <v>220000</v>
      </c>
      <c r="R346">
        <v>343</v>
      </c>
      <c r="S346" t="s">
        <v>567</v>
      </c>
      <c r="U346">
        <v>1</v>
      </c>
      <c r="X346" s="4" t="str">
        <f>IF(SUM(Table1[[#This Row],[o_ghg_inventory ]:[o_support_needed_and_received]])=0,1,"")</f>
        <v/>
      </c>
      <c r="Y346" s="34">
        <v>90000</v>
      </c>
      <c r="Z346" s="34">
        <v>38000</v>
      </c>
      <c r="AA346" s="34">
        <f>Table1[[#This Row],[o_gef_funding]]/SUM(Table1[[#This Row],[o_ghg_inventory ]:[o_undefined]])</f>
        <v>90000</v>
      </c>
      <c r="AB346" s="5">
        <f>Table1[[#This Row],[o_co_financing]]/SUM(Table1[[#This Row],[o_ghg_inventory ]:[o_undefined]])</f>
        <v>38000</v>
      </c>
      <c r="AC346" s="4" t="str" cm="1">
        <f t="array" ref="AC346">IF(Table1[[#This Row],[o_ghg_inventory ]]="",IF(AND(Table1[[#This Row],[o_undefined]:[o_undefined]]=1,Table1[[#This Row],[c_ghg_inventory]]=1),1,""),1)</f>
        <v/>
      </c>
      <c r="AD346" s="4" cm="1">
        <f t="array" ref="AD346">IF(Table1[[#This Row],[o_mitigation ]]="",IF(AND(Table1[[#This Row],[o_undefined]:[o_undefined]]=1,Table1[[#This Row],[c_mitigation]]=1),1,""),1)</f>
        <v>1</v>
      </c>
      <c r="AE346" s="4" t="str" cm="1">
        <f t="array" ref="AE346">IF(Table1[[#This Row],[o_climate_change_impacts_and_adaptation ]]="",IF(AND(Table1[[#This Row],[o_undefined]:[o_undefined]]=1,Table1[[#This Row],[c_climate_change_impacts_and_adaptation]]=1),1,""),1)</f>
        <v/>
      </c>
      <c r="AF346" s="4" t="str" cm="1">
        <f t="array" ref="AF346">IF(Table1[[#This Row],[o_support_needed_and_received]]="",IF(AND(Table1[[#This Row],[o_undefined]:[o_undefined]]=1,Table1[[#This Row],[c_support_needed_and_received]]=1),1,""),1)</f>
        <v/>
      </c>
      <c r="AG346" s="4" t="str">
        <f>IF(SUM(Table1[[#This Row],[com_ghg_inventory]:[com_support_needed_and_received]])=0,1,"")</f>
        <v/>
      </c>
      <c r="AH346" s="4" cm="1">
        <f t="array" ref="AH346">IF(Table1[[#This Row],[com_ghg_inventory]]="",0,IF(Table1[[#This Row],[com_undefined]:[com_undefined]]=1,0,Table1[[#This Row],[o_gef_funding]:[o_gef_funding]]/SUM(Table1[[#This Row],[com_ghg_inventory]:[com_support_needed_and_received]])))</f>
        <v>0</v>
      </c>
      <c r="AI346" s="4" cm="1">
        <f t="array" ref="AI346">IF(Table1[[#This Row],[com_mitigation]]="",0,IF(Table1[[#This Row],[com_undefined]:[com_undefined]]=1,0,Table1[[#This Row],[o_gef_funding]:[o_gef_funding]]/SUM(Table1[[#This Row],[com_ghg_inventory]:[com_support_needed_and_received]])))</f>
        <v>90000</v>
      </c>
      <c r="AJ346" s="4" cm="1">
        <f t="array" ref="AJ346">IF(Table1[[#This Row],[com_climate_change_impacts_and_adaptation]]="",0,IF(Table1[[#This Row],[com_undefined]:[com_undefined]]=1,0,Table1[[#This Row],[o_gef_funding]:[o_gef_funding]]/SUM(Table1[[#This Row],[com_ghg_inventory]:[com_support_needed_and_received]])))</f>
        <v>0</v>
      </c>
      <c r="AK346" s="4" cm="1">
        <f t="array" ref="AK346">IF(Table1[[#This Row],[com_support_needed_and_received]]="",0,IF(Table1[[#This Row],[com_undefined]:[com_undefined]]=1,0,Table1[[#This Row],[o_gef_funding]:[o_gef_funding]]/SUM(Table1[[#This Row],[com_ghg_inventory]:[com_support_needed_and_received]])))</f>
        <v>0</v>
      </c>
      <c r="AL346" s="4">
        <f>IF(Table1[[#This Row],[com_undefined]]=1,Table1[[#This Row],[o_gef_funding]],0)</f>
        <v>0</v>
      </c>
      <c r="AM346" s="4" cm="1">
        <f t="array" ref="AM346">IF(Table1[[#This Row],[com_ghg_inventory]]="",0,IF(Table1[[#This Row],[com_undefined]:[com_undefined]]=1,0,Table1[[#This Row],[o_co_financing]:[o_co_financing]]/SUM(Table1[[#This Row],[com_ghg_inventory]:[com_support_needed_and_received]])))</f>
        <v>0</v>
      </c>
      <c r="AN346" s="4" cm="1">
        <f t="array" ref="AN346">IF(Table1[[#This Row],[com_mitigation]]="",0,IF(Table1[[#This Row],[com_undefined]:[com_undefined]]=1,0,Table1[[#This Row],[o_co_financing]:[o_co_financing]]/SUM(Table1[[#This Row],[com_ghg_inventory]:[com_support_needed_and_received]])))</f>
        <v>38000</v>
      </c>
      <c r="AO346" s="4" cm="1">
        <f t="array" ref="AO346">IF(Table1[[#This Row],[com_climate_change_impacts_and_adaptation]]="",0,IF(Table1[[#This Row],[com_undefined]:[com_undefined]]=1,0,Table1[[#This Row],[o_co_financing]:[o_co_financing]]/SUM(Table1[[#This Row],[com_ghg_inventory]:[com_support_needed_and_received]])))</f>
        <v>0</v>
      </c>
      <c r="AP346" s="4" cm="1">
        <f t="array" ref="AP346">IF(Table1[[#This Row],[com_support_needed_and_received]]="",0,IF(Table1[[#This Row],[com_undefined]:[com_undefined]]=1,0,Table1[[#This Row],[o_co_financing]:[o_co_financing]]/SUM(Table1[[#This Row],[com_ghg_inventory]:[com_support_needed_and_received]])))</f>
        <v>0</v>
      </c>
      <c r="AQ346" s="4">
        <f>IF(Table1[[#This Row],[com_undefined]]=1,Table1[[#This Row],[o_co_financing]],0)</f>
        <v>0</v>
      </c>
      <c r="AR346" s="4" t="str">
        <f>IF(Table1[[#This Row],[o_gef_funding]]=SUM(Table1[[#This Row],[ghg_inventory_gef]:[undefined_gef]]),"Good", "Problem")</f>
        <v>Good</v>
      </c>
      <c r="AS346" s="4" t="str">
        <f>IF(Table1[[#This Row],[o_co_financing]]=SUM(Table1[[#This Row],[ghg_inventory_co_finance]:[undefined_co_finance]]),"Good", "Problem")</f>
        <v>Good</v>
      </c>
    </row>
    <row r="347" spans="1:45">
      <c r="A347" s="17">
        <v>37</v>
      </c>
      <c r="B347" s="8" t="s">
        <v>62</v>
      </c>
      <c r="C347" t="str">
        <f>VLOOKUP(Table1[[#This Row],[pif_id]], Table7[#All],2,FALSE)</f>
        <v>Africa</v>
      </c>
      <c r="D347" t="str">
        <f>VLOOKUP(Table1[[#This Row],[pif_id]], Table7[#All],3,FALSE)</f>
        <v>UNEP</v>
      </c>
      <c r="E347" t="str">
        <f>VLOOKUP(Table1[[#This Row],[pif_id]], Table7[#All],4,FALSE)</f>
        <v>2018</v>
      </c>
      <c r="F347" t="e">
        <f>VLOOKUP(Table1[[#This Row],[pif_id]], Table7[#All],5,FALSE)</f>
        <v>#REF!</v>
      </c>
      <c r="G347">
        <v>85</v>
      </c>
      <c r="H347" t="s">
        <v>561</v>
      </c>
      <c r="J347">
        <v>1</v>
      </c>
      <c r="M347" t="str">
        <f>IF(SUM(Table1[[#This Row],[c_ghg_inventory]:[c_support_needed_and_received]])=0,1,"")</f>
        <v/>
      </c>
      <c r="N347" s="6">
        <v>910000</v>
      </c>
      <c r="O347" s="6">
        <v>220000</v>
      </c>
      <c r="P347" s="6">
        <f>N347/SUM(Table1[[#This Row],[c_ghg_inventory]:[c_undefined]])</f>
        <v>910000</v>
      </c>
      <c r="Q347" s="6">
        <f>O347/SUM(Table1[[#This Row],[c_ghg_inventory]:[c_undefined]])</f>
        <v>220000</v>
      </c>
      <c r="R347">
        <v>344</v>
      </c>
      <c r="S347" t="s">
        <v>568</v>
      </c>
      <c r="U347">
        <v>1</v>
      </c>
      <c r="X347" s="4" t="str">
        <f>IF(SUM(Table1[[#This Row],[o_ghg_inventory ]:[o_support_needed_and_received]])=0,1,"")</f>
        <v/>
      </c>
      <c r="Y347" s="34">
        <v>290000</v>
      </c>
      <c r="Z347" s="34">
        <v>60000</v>
      </c>
      <c r="AA347" s="34">
        <f>Table1[[#This Row],[o_gef_funding]]/SUM(Table1[[#This Row],[o_ghg_inventory ]:[o_undefined]])</f>
        <v>290000</v>
      </c>
      <c r="AB347" s="5">
        <f>Table1[[#This Row],[o_co_financing]]/SUM(Table1[[#This Row],[o_ghg_inventory ]:[o_undefined]])</f>
        <v>60000</v>
      </c>
      <c r="AC347" s="4" t="str" cm="1">
        <f t="array" ref="AC347">IF(Table1[[#This Row],[o_ghg_inventory ]]="",IF(AND(Table1[[#This Row],[o_undefined]:[o_undefined]]=1,Table1[[#This Row],[c_ghg_inventory]]=1),1,""),1)</f>
        <v/>
      </c>
      <c r="AD347" s="4" cm="1">
        <f t="array" ref="AD347">IF(Table1[[#This Row],[o_mitigation ]]="",IF(AND(Table1[[#This Row],[o_undefined]:[o_undefined]]=1,Table1[[#This Row],[c_mitigation]]=1),1,""),1)</f>
        <v>1</v>
      </c>
      <c r="AE347" s="4" t="str" cm="1">
        <f t="array" ref="AE347">IF(Table1[[#This Row],[o_climate_change_impacts_and_adaptation ]]="",IF(AND(Table1[[#This Row],[o_undefined]:[o_undefined]]=1,Table1[[#This Row],[c_climate_change_impacts_and_adaptation]]=1),1,""),1)</f>
        <v/>
      </c>
      <c r="AF347" s="4" t="str" cm="1">
        <f t="array" ref="AF347">IF(Table1[[#This Row],[o_support_needed_and_received]]="",IF(AND(Table1[[#This Row],[o_undefined]:[o_undefined]]=1,Table1[[#This Row],[c_support_needed_and_received]]=1),1,""),1)</f>
        <v/>
      </c>
      <c r="AG347" s="4" t="str">
        <f>IF(SUM(Table1[[#This Row],[com_ghg_inventory]:[com_support_needed_and_received]])=0,1,"")</f>
        <v/>
      </c>
      <c r="AH347" s="4" cm="1">
        <f t="array" ref="AH347">IF(Table1[[#This Row],[com_ghg_inventory]]="",0,IF(Table1[[#This Row],[com_undefined]:[com_undefined]]=1,0,Table1[[#This Row],[o_gef_funding]:[o_gef_funding]]/SUM(Table1[[#This Row],[com_ghg_inventory]:[com_support_needed_and_received]])))</f>
        <v>0</v>
      </c>
      <c r="AI347" s="4" cm="1">
        <f t="array" ref="AI347">IF(Table1[[#This Row],[com_mitigation]]="",0,IF(Table1[[#This Row],[com_undefined]:[com_undefined]]=1,0,Table1[[#This Row],[o_gef_funding]:[o_gef_funding]]/SUM(Table1[[#This Row],[com_ghg_inventory]:[com_support_needed_and_received]])))</f>
        <v>290000</v>
      </c>
      <c r="AJ347" s="4" cm="1">
        <f t="array" ref="AJ347">IF(Table1[[#This Row],[com_climate_change_impacts_and_adaptation]]="",0,IF(Table1[[#This Row],[com_undefined]:[com_undefined]]=1,0,Table1[[#This Row],[o_gef_funding]:[o_gef_funding]]/SUM(Table1[[#This Row],[com_ghg_inventory]:[com_support_needed_and_received]])))</f>
        <v>0</v>
      </c>
      <c r="AK347" s="4" cm="1">
        <f t="array" ref="AK347">IF(Table1[[#This Row],[com_support_needed_and_received]]="",0,IF(Table1[[#This Row],[com_undefined]:[com_undefined]]=1,0,Table1[[#This Row],[o_gef_funding]:[o_gef_funding]]/SUM(Table1[[#This Row],[com_ghg_inventory]:[com_support_needed_and_received]])))</f>
        <v>0</v>
      </c>
      <c r="AL347" s="4">
        <f>IF(Table1[[#This Row],[com_undefined]]=1,Table1[[#This Row],[o_gef_funding]],0)</f>
        <v>0</v>
      </c>
      <c r="AM347" s="4" cm="1">
        <f t="array" ref="AM347">IF(Table1[[#This Row],[com_ghg_inventory]]="",0,IF(Table1[[#This Row],[com_undefined]:[com_undefined]]=1,0,Table1[[#This Row],[o_co_financing]:[o_co_financing]]/SUM(Table1[[#This Row],[com_ghg_inventory]:[com_support_needed_and_received]])))</f>
        <v>0</v>
      </c>
      <c r="AN347" s="4" cm="1">
        <f t="array" ref="AN347">IF(Table1[[#This Row],[com_mitigation]]="",0,IF(Table1[[#This Row],[com_undefined]:[com_undefined]]=1,0,Table1[[#This Row],[o_co_financing]:[o_co_financing]]/SUM(Table1[[#This Row],[com_ghg_inventory]:[com_support_needed_and_received]])))</f>
        <v>60000</v>
      </c>
      <c r="AO347" s="4" cm="1">
        <f t="array" ref="AO347">IF(Table1[[#This Row],[com_climate_change_impacts_and_adaptation]]="",0,IF(Table1[[#This Row],[com_undefined]:[com_undefined]]=1,0,Table1[[#This Row],[o_co_financing]:[o_co_financing]]/SUM(Table1[[#This Row],[com_ghg_inventory]:[com_support_needed_and_received]])))</f>
        <v>0</v>
      </c>
      <c r="AP347" s="4" cm="1">
        <f t="array" ref="AP347">IF(Table1[[#This Row],[com_support_needed_and_received]]="",0,IF(Table1[[#This Row],[com_undefined]:[com_undefined]]=1,0,Table1[[#This Row],[o_co_financing]:[o_co_financing]]/SUM(Table1[[#This Row],[com_ghg_inventory]:[com_support_needed_and_received]])))</f>
        <v>0</v>
      </c>
      <c r="AQ347" s="4">
        <f>IF(Table1[[#This Row],[com_undefined]]=1,Table1[[#This Row],[o_co_financing]],0)</f>
        <v>0</v>
      </c>
      <c r="AR347" s="4" t="str">
        <f>IF(Table1[[#This Row],[o_gef_funding]]=SUM(Table1[[#This Row],[ghg_inventory_gef]:[undefined_gef]]),"Good", "Problem")</f>
        <v>Good</v>
      </c>
      <c r="AS347" s="4" t="str">
        <f>IF(Table1[[#This Row],[o_co_financing]]=SUM(Table1[[#This Row],[ghg_inventory_co_finance]:[undefined_co_finance]]),"Good", "Problem")</f>
        <v>Good</v>
      </c>
    </row>
    <row r="348" spans="1:45">
      <c r="A348" s="11">
        <v>38</v>
      </c>
      <c r="B348" s="8" t="s">
        <v>63</v>
      </c>
      <c r="C348" t="str">
        <f>VLOOKUP(Table1[[#This Row],[pif_id]], Table7[#All],2,FALSE)</f>
        <v>America</v>
      </c>
      <c r="D348" t="str">
        <f>VLOOKUP(Table1[[#This Row],[pif_id]], Table7[#All],3,FALSE)</f>
        <v>UNEP</v>
      </c>
      <c r="E348" t="str">
        <f>VLOOKUP(Table1[[#This Row],[pif_id]], Table7[#All],4,FALSE)</f>
        <v>2016</v>
      </c>
      <c r="F348" t="e">
        <f>VLOOKUP(Table1[[#This Row],[pif_id]], Table7[#All],5,FALSE)</f>
        <v>#REF!</v>
      </c>
      <c r="G348">
        <v>86</v>
      </c>
      <c r="H348" t="s">
        <v>569</v>
      </c>
      <c r="M348">
        <f>IF(SUM(Table1[[#This Row],[c_ghg_inventory]:[c_support_needed_and_received]])=0,1,"")</f>
        <v>1</v>
      </c>
      <c r="N348" s="6">
        <v>880000</v>
      </c>
      <c r="O348" s="6">
        <v>3000000</v>
      </c>
      <c r="P348" s="6">
        <f>N348/SUM(Table1[[#This Row],[c_ghg_inventory]:[c_undefined]])</f>
        <v>880000</v>
      </c>
      <c r="Q348" s="6">
        <f>O348/SUM(Table1[[#This Row],[c_ghg_inventory]:[c_undefined]])</f>
        <v>3000000</v>
      </c>
      <c r="R348">
        <v>345</v>
      </c>
      <c r="S348" s="9" t="s">
        <v>570</v>
      </c>
      <c r="X348" s="4">
        <f>IF(SUM(Table1[[#This Row],[o_ghg_inventory ]:[o_support_needed_and_received]])=0,1,"")</f>
        <v>1</v>
      </c>
      <c r="Y348" s="34">
        <v>293333.33333333331</v>
      </c>
      <c r="Z348" s="34">
        <v>1000000</v>
      </c>
      <c r="AA348" s="34">
        <f>Table1[[#This Row],[o_gef_funding]]/SUM(Table1[[#This Row],[o_ghg_inventory ]:[o_undefined]])</f>
        <v>293333.33333333331</v>
      </c>
      <c r="AB348" s="5">
        <f>Table1[[#This Row],[o_co_financing]]/SUM(Table1[[#This Row],[o_ghg_inventory ]:[o_undefined]])</f>
        <v>1000000</v>
      </c>
      <c r="AC348" s="4" t="str" cm="1">
        <f t="array" ref="AC348">IF(Table1[[#This Row],[o_ghg_inventory ]]="",IF(AND(Table1[[#This Row],[o_undefined]:[o_undefined]]=1,Table1[[#This Row],[c_ghg_inventory]]=1),1,""),1)</f>
        <v/>
      </c>
      <c r="AD348" s="4" t="str" cm="1">
        <f t="array" ref="AD348">IF(Table1[[#This Row],[o_mitigation ]]="",IF(AND(Table1[[#This Row],[o_undefined]:[o_undefined]]=1,Table1[[#This Row],[c_mitigation]]=1),1,""),1)</f>
        <v/>
      </c>
      <c r="AE348" s="4" t="str" cm="1">
        <f t="array" ref="AE348">IF(Table1[[#This Row],[o_climate_change_impacts_and_adaptation ]]="",IF(AND(Table1[[#This Row],[o_undefined]:[o_undefined]]=1,Table1[[#This Row],[c_climate_change_impacts_and_adaptation]]=1),1,""),1)</f>
        <v/>
      </c>
      <c r="AF348" s="4" t="str" cm="1">
        <f t="array" ref="AF348">IF(Table1[[#This Row],[o_support_needed_and_received]]="",IF(AND(Table1[[#This Row],[o_undefined]:[o_undefined]]=1,Table1[[#This Row],[c_support_needed_and_received]]=1),1,""),1)</f>
        <v/>
      </c>
      <c r="AG348" s="4">
        <f>IF(SUM(Table1[[#This Row],[com_ghg_inventory]:[com_support_needed_and_received]])=0,1,"")</f>
        <v>1</v>
      </c>
      <c r="AH348" s="4" cm="1">
        <f t="array" ref="AH348">IF(Table1[[#This Row],[com_ghg_inventory]]="",0,IF(Table1[[#This Row],[com_undefined]:[com_undefined]]=1,0,Table1[[#This Row],[o_gef_funding]:[o_gef_funding]]/SUM(Table1[[#This Row],[com_ghg_inventory]:[com_support_needed_and_received]])))</f>
        <v>0</v>
      </c>
      <c r="AI348" s="4" cm="1">
        <f t="array" ref="AI348">IF(Table1[[#This Row],[com_mitigation]]="",0,IF(Table1[[#This Row],[com_undefined]:[com_undefined]]=1,0,Table1[[#This Row],[o_gef_funding]:[o_gef_funding]]/SUM(Table1[[#This Row],[com_ghg_inventory]:[com_support_needed_and_received]])))</f>
        <v>0</v>
      </c>
      <c r="AJ348" s="4" cm="1">
        <f t="array" ref="AJ348">IF(Table1[[#This Row],[com_climate_change_impacts_and_adaptation]]="",0,IF(Table1[[#This Row],[com_undefined]:[com_undefined]]=1,0,Table1[[#This Row],[o_gef_funding]:[o_gef_funding]]/SUM(Table1[[#This Row],[com_ghg_inventory]:[com_support_needed_and_received]])))</f>
        <v>0</v>
      </c>
      <c r="AK348" s="4" cm="1">
        <f t="array" ref="AK348">IF(Table1[[#This Row],[com_support_needed_and_received]]="",0,IF(Table1[[#This Row],[com_undefined]:[com_undefined]]=1,0,Table1[[#This Row],[o_gef_funding]:[o_gef_funding]]/SUM(Table1[[#This Row],[com_ghg_inventory]:[com_support_needed_and_received]])))</f>
        <v>0</v>
      </c>
      <c r="AL348" s="4">
        <f>IF(Table1[[#This Row],[com_undefined]]=1,Table1[[#This Row],[o_gef_funding]],0)</f>
        <v>293333.33333333331</v>
      </c>
      <c r="AM348" s="4" cm="1">
        <f t="array" ref="AM348">IF(Table1[[#This Row],[com_ghg_inventory]]="",0,IF(Table1[[#This Row],[com_undefined]:[com_undefined]]=1,0,Table1[[#This Row],[o_co_financing]:[o_co_financing]]/SUM(Table1[[#This Row],[com_ghg_inventory]:[com_support_needed_and_received]])))</f>
        <v>0</v>
      </c>
      <c r="AN348" s="4" cm="1">
        <f t="array" ref="AN348">IF(Table1[[#This Row],[com_mitigation]]="",0,IF(Table1[[#This Row],[com_undefined]:[com_undefined]]=1,0,Table1[[#This Row],[o_co_financing]:[o_co_financing]]/SUM(Table1[[#This Row],[com_ghg_inventory]:[com_support_needed_and_received]])))</f>
        <v>0</v>
      </c>
      <c r="AO348" s="4" cm="1">
        <f t="array" ref="AO348">IF(Table1[[#This Row],[com_climate_change_impacts_and_adaptation]]="",0,IF(Table1[[#This Row],[com_undefined]:[com_undefined]]=1,0,Table1[[#This Row],[o_co_financing]:[o_co_financing]]/SUM(Table1[[#This Row],[com_ghg_inventory]:[com_support_needed_and_received]])))</f>
        <v>0</v>
      </c>
      <c r="AP348" s="4" cm="1">
        <f t="array" ref="AP348">IF(Table1[[#This Row],[com_support_needed_and_received]]="",0,IF(Table1[[#This Row],[com_undefined]:[com_undefined]]=1,0,Table1[[#This Row],[o_co_financing]:[o_co_financing]]/SUM(Table1[[#This Row],[com_ghg_inventory]:[com_support_needed_and_received]])))</f>
        <v>0</v>
      </c>
      <c r="AQ348" s="4">
        <f>IF(Table1[[#This Row],[com_undefined]]=1,Table1[[#This Row],[o_co_financing]],0)</f>
        <v>1000000</v>
      </c>
      <c r="AR348" s="4" t="str">
        <f>IF(Table1[[#This Row],[o_gef_funding]]=SUM(Table1[[#This Row],[ghg_inventory_gef]:[undefined_gef]]),"Good", "Problem")</f>
        <v>Good</v>
      </c>
      <c r="AS348" s="4" t="str">
        <f>IF(Table1[[#This Row],[o_co_financing]]=SUM(Table1[[#This Row],[ghg_inventory_co_finance]:[undefined_co_finance]]),"Good", "Problem")</f>
        <v>Good</v>
      </c>
    </row>
    <row r="349" spans="1:45">
      <c r="A349" s="11">
        <v>38</v>
      </c>
      <c r="B349" s="8" t="s">
        <v>63</v>
      </c>
      <c r="C349" t="str">
        <f>VLOOKUP(Table1[[#This Row],[pif_id]], Table7[#All],2,FALSE)</f>
        <v>America</v>
      </c>
      <c r="D349" t="str">
        <f>VLOOKUP(Table1[[#This Row],[pif_id]], Table7[#All],3,FALSE)</f>
        <v>UNEP</v>
      </c>
      <c r="E349" t="str">
        <f>VLOOKUP(Table1[[#This Row],[pif_id]], Table7[#All],4,FALSE)</f>
        <v>2016</v>
      </c>
      <c r="F349" t="e">
        <f>VLOOKUP(Table1[[#This Row],[pif_id]], Table7[#All],5,FALSE)</f>
        <v>#REF!</v>
      </c>
      <c r="G349">
        <v>86</v>
      </c>
      <c r="H349" t="s">
        <v>569</v>
      </c>
      <c r="M349">
        <f>IF(SUM(Table1[[#This Row],[c_ghg_inventory]:[c_support_needed_and_received]])=0,1,"")</f>
        <v>1</v>
      </c>
      <c r="N349" s="6">
        <v>880000</v>
      </c>
      <c r="O349" s="6">
        <v>3000000</v>
      </c>
      <c r="P349" s="6">
        <f>N349/SUM(Table1[[#This Row],[c_ghg_inventory]:[c_undefined]])</f>
        <v>880000</v>
      </c>
      <c r="Q349" s="6">
        <f>O349/SUM(Table1[[#This Row],[c_ghg_inventory]:[c_undefined]])</f>
        <v>3000000</v>
      </c>
      <c r="R349">
        <v>346</v>
      </c>
      <c r="S349" s="9" t="s">
        <v>571</v>
      </c>
      <c r="X349" s="4">
        <f>IF(SUM(Table1[[#This Row],[o_ghg_inventory ]:[o_support_needed_and_received]])=0,1,"")</f>
        <v>1</v>
      </c>
      <c r="Y349" s="10">
        <v>293333.33333333331</v>
      </c>
      <c r="Z349" s="10">
        <v>1000000</v>
      </c>
      <c r="AA349" s="5">
        <f>Table1[[#This Row],[o_gef_funding]]/SUM(Table1[[#This Row],[o_ghg_inventory ]:[o_undefined]])</f>
        <v>293333.33333333331</v>
      </c>
      <c r="AB349" s="5">
        <f>Table1[[#This Row],[o_co_financing]]/SUM(Table1[[#This Row],[o_ghg_inventory ]:[o_undefined]])</f>
        <v>1000000</v>
      </c>
      <c r="AC349" s="4" t="str" cm="1">
        <f t="array" ref="AC349">IF(Table1[[#This Row],[o_ghg_inventory ]]="",IF(AND(Table1[[#This Row],[o_undefined]:[o_undefined]]=1,Table1[[#This Row],[c_ghg_inventory]]=1),1,""),1)</f>
        <v/>
      </c>
      <c r="AD349" s="4" t="str" cm="1">
        <f t="array" ref="AD349">IF(Table1[[#This Row],[o_mitigation ]]="",IF(AND(Table1[[#This Row],[o_undefined]:[o_undefined]]=1,Table1[[#This Row],[c_mitigation]]=1),1,""),1)</f>
        <v/>
      </c>
      <c r="AE349" s="4" t="str" cm="1">
        <f t="array" ref="AE349">IF(Table1[[#This Row],[o_climate_change_impacts_and_adaptation ]]="",IF(AND(Table1[[#This Row],[o_undefined]:[o_undefined]]=1,Table1[[#This Row],[c_climate_change_impacts_and_adaptation]]=1),1,""),1)</f>
        <v/>
      </c>
      <c r="AF349" s="4" t="str" cm="1">
        <f t="array" ref="AF349">IF(Table1[[#This Row],[o_support_needed_and_received]]="",IF(AND(Table1[[#This Row],[o_undefined]:[o_undefined]]=1,Table1[[#This Row],[c_support_needed_and_received]]=1),1,""),1)</f>
        <v/>
      </c>
      <c r="AG349" s="4">
        <f>IF(SUM(Table1[[#This Row],[com_ghg_inventory]:[com_support_needed_and_received]])=0,1,"")</f>
        <v>1</v>
      </c>
      <c r="AH349" s="4" cm="1">
        <f t="array" ref="AH349">IF(Table1[[#This Row],[com_ghg_inventory]]="",0,IF(Table1[[#This Row],[com_undefined]:[com_undefined]]=1,0,Table1[[#This Row],[o_gef_funding]:[o_gef_funding]]/SUM(Table1[[#This Row],[com_ghg_inventory]:[com_support_needed_and_received]])))</f>
        <v>0</v>
      </c>
      <c r="AI349" s="4" cm="1">
        <f t="array" ref="AI349">IF(Table1[[#This Row],[com_mitigation]]="",0,IF(Table1[[#This Row],[com_undefined]:[com_undefined]]=1,0,Table1[[#This Row],[o_gef_funding]:[o_gef_funding]]/SUM(Table1[[#This Row],[com_ghg_inventory]:[com_support_needed_and_received]])))</f>
        <v>0</v>
      </c>
      <c r="AJ349" s="4" cm="1">
        <f t="array" ref="AJ349">IF(Table1[[#This Row],[com_climate_change_impacts_and_adaptation]]="",0,IF(Table1[[#This Row],[com_undefined]:[com_undefined]]=1,0,Table1[[#This Row],[o_gef_funding]:[o_gef_funding]]/SUM(Table1[[#This Row],[com_ghg_inventory]:[com_support_needed_and_received]])))</f>
        <v>0</v>
      </c>
      <c r="AK349" s="4" cm="1">
        <f t="array" ref="AK349">IF(Table1[[#This Row],[com_support_needed_and_received]]="",0,IF(Table1[[#This Row],[com_undefined]:[com_undefined]]=1,0,Table1[[#This Row],[o_gef_funding]:[o_gef_funding]]/SUM(Table1[[#This Row],[com_ghg_inventory]:[com_support_needed_and_received]])))</f>
        <v>0</v>
      </c>
      <c r="AL349" s="4">
        <f>IF(Table1[[#This Row],[com_undefined]]=1,Table1[[#This Row],[o_gef_funding]],0)</f>
        <v>293333.33333333331</v>
      </c>
      <c r="AM349" s="4" cm="1">
        <f t="array" ref="AM349">IF(Table1[[#This Row],[com_ghg_inventory]]="",0,IF(Table1[[#This Row],[com_undefined]:[com_undefined]]=1,0,Table1[[#This Row],[o_co_financing]:[o_co_financing]]/SUM(Table1[[#This Row],[com_ghg_inventory]:[com_support_needed_and_received]])))</f>
        <v>0</v>
      </c>
      <c r="AN349" s="4" cm="1">
        <f t="array" ref="AN349">IF(Table1[[#This Row],[com_mitigation]]="",0,IF(Table1[[#This Row],[com_undefined]:[com_undefined]]=1,0,Table1[[#This Row],[o_co_financing]:[o_co_financing]]/SUM(Table1[[#This Row],[com_ghg_inventory]:[com_support_needed_and_received]])))</f>
        <v>0</v>
      </c>
      <c r="AO349" s="4" cm="1">
        <f t="array" ref="AO349">IF(Table1[[#This Row],[com_climate_change_impacts_and_adaptation]]="",0,IF(Table1[[#This Row],[com_undefined]:[com_undefined]]=1,0,Table1[[#This Row],[o_co_financing]:[o_co_financing]]/SUM(Table1[[#This Row],[com_ghg_inventory]:[com_support_needed_and_received]])))</f>
        <v>0</v>
      </c>
      <c r="AP349" s="4" cm="1">
        <f t="array" ref="AP349">IF(Table1[[#This Row],[com_support_needed_and_received]]="",0,IF(Table1[[#This Row],[com_undefined]:[com_undefined]]=1,0,Table1[[#This Row],[o_co_financing]:[o_co_financing]]/SUM(Table1[[#This Row],[com_ghg_inventory]:[com_support_needed_and_received]])))</f>
        <v>0</v>
      </c>
      <c r="AQ349" s="4">
        <f>IF(Table1[[#This Row],[com_undefined]]=1,Table1[[#This Row],[o_co_financing]],0)</f>
        <v>1000000</v>
      </c>
      <c r="AR349" s="4" t="str">
        <f>IF(Table1[[#This Row],[o_gef_funding]]=SUM(Table1[[#This Row],[ghg_inventory_gef]:[undefined_gef]]),"Good", "Problem")</f>
        <v>Good</v>
      </c>
      <c r="AS349" s="4" t="str">
        <f>IF(Table1[[#This Row],[o_co_financing]]=SUM(Table1[[#This Row],[ghg_inventory_co_finance]:[undefined_co_finance]]),"Good", "Problem")</f>
        <v>Good</v>
      </c>
    </row>
    <row r="350" spans="1:45">
      <c r="A350" s="11">
        <v>38</v>
      </c>
      <c r="B350" s="8" t="s">
        <v>63</v>
      </c>
      <c r="C350" t="str">
        <f>VLOOKUP(Table1[[#This Row],[pif_id]], Table7[#All],2,FALSE)</f>
        <v>America</v>
      </c>
      <c r="D350" t="str">
        <f>VLOOKUP(Table1[[#This Row],[pif_id]], Table7[#All],3,FALSE)</f>
        <v>UNEP</v>
      </c>
      <c r="E350" t="str">
        <f>VLOOKUP(Table1[[#This Row],[pif_id]], Table7[#All],4,FALSE)</f>
        <v>2016</v>
      </c>
      <c r="F350" t="e">
        <f>VLOOKUP(Table1[[#This Row],[pif_id]], Table7[#All],5,FALSE)</f>
        <v>#REF!</v>
      </c>
      <c r="G350">
        <v>86</v>
      </c>
      <c r="H350" t="s">
        <v>569</v>
      </c>
      <c r="M350">
        <f>IF(SUM(Table1[[#This Row],[c_ghg_inventory]:[c_support_needed_and_received]])=0,1,"")</f>
        <v>1</v>
      </c>
      <c r="N350" s="6">
        <v>880000</v>
      </c>
      <c r="O350" s="6">
        <v>3000000</v>
      </c>
      <c r="P350" s="6">
        <f>N350/SUM(Table1[[#This Row],[c_ghg_inventory]:[c_undefined]])</f>
        <v>880000</v>
      </c>
      <c r="Q350" s="6">
        <f>O350/SUM(Table1[[#This Row],[c_ghg_inventory]:[c_undefined]])</f>
        <v>3000000</v>
      </c>
      <c r="R350">
        <v>347</v>
      </c>
      <c r="S350" s="9" t="s">
        <v>572</v>
      </c>
      <c r="U350">
        <v>1</v>
      </c>
      <c r="X350" s="4" t="str">
        <f>IF(SUM(Table1[[#This Row],[o_ghg_inventory ]:[o_support_needed_and_received]])=0,1,"")</f>
        <v/>
      </c>
      <c r="Y350" s="10">
        <v>293333.33333333331</v>
      </c>
      <c r="Z350" s="10">
        <v>1000000</v>
      </c>
      <c r="AA350" s="5">
        <f>Table1[[#This Row],[o_gef_funding]]/SUM(Table1[[#This Row],[o_ghg_inventory ]:[o_undefined]])</f>
        <v>293333.33333333331</v>
      </c>
      <c r="AB350" s="5">
        <f>Table1[[#This Row],[o_co_financing]]/SUM(Table1[[#This Row],[o_ghg_inventory ]:[o_undefined]])</f>
        <v>1000000</v>
      </c>
      <c r="AC350" s="4" t="str" cm="1">
        <f t="array" ref="AC350">IF(Table1[[#This Row],[o_ghg_inventory ]]="",IF(AND(Table1[[#This Row],[o_undefined]:[o_undefined]]=1,Table1[[#This Row],[c_ghg_inventory]]=1),1,""),1)</f>
        <v/>
      </c>
      <c r="AD350" s="4" cm="1">
        <f t="array" ref="AD350">IF(Table1[[#This Row],[o_mitigation ]]="",IF(AND(Table1[[#This Row],[o_undefined]:[o_undefined]]=1,Table1[[#This Row],[c_mitigation]]=1),1,""),1)</f>
        <v>1</v>
      </c>
      <c r="AE350" s="4" t="str" cm="1">
        <f t="array" ref="AE350">IF(Table1[[#This Row],[o_climate_change_impacts_and_adaptation ]]="",IF(AND(Table1[[#This Row],[o_undefined]:[o_undefined]]=1,Table1[[#This Row],[c_climate_change_impacts_and_adaptation]]=1),1,""),1)</f>
        <v/>
      </c>
      <c r="AF350" s="4" t="str" cm="1">
        <f t="array" ref="AF350">IF(Table1[[#This Row],[o_support_needed_and_received]]="",IF(AND(Table1[[#This Row],[o_undefined]:[o_undefined]]=1,Table1[[#This Row],[c_support_needed_and_received]]=1),1,""),1)</f>
        <v/>
      </c>
      <c r="AG350" s="4" t="str">
        <f>IF(SUM(Table1[[#This Row],[com_ghg_inventory]:[com_support_needed_and_received]])=0,1,"")</f>
        <v/>
      </c>
      <c r="AH350" s="4" cm="1">
        <f t="array" ref="AH350">IF(Table1[[#This Row],[com_ghg_inventory]]="",0,IF(Table1[[#This Row],[com_undefined]:[com_undefined]]=1,0,Table1[[#This Row],[o_gef_funding]:[o_gef_funding]]/SUM(Table1[[#This Row],[com_ghg_inventory]:[com_support_needed_and_received]])))</f>
        <v>0</v>
      </c>
      <c r="AI350" s="4" cm="1">
        <f t="array" ref="AI350">IF(Table1[[#This Row],[com_mitigation]]="",0,IF(Table1[[#This Row],[com_undefined]:[com_undefined]]=1,0,Table1[[#This Row],[o_gef_funding]:[o_gef_funding]]/SUM(Table1[[#This Row],[com_ghg_inventory]:[com_support_needed_and_received]])))</f>
        <v>293333.33333333331</v>
      </c>
      <c r="AJ350" s="4" cm="1">
        <f t="array" ref="AJ350">IF(Table1[[#This Row],[com_climate_change_impacts_and_adaptation]]="",0,IF(Table1[[#This Row],[com_undefined]:[com_undefined]]=1,0,Table1[[#This Row],[o_gef_funding]:[o_gef_funding]]/SUM(Table1[[#This Row],[com_ghg_inventory]:[com_support_needed_and_received]])))</f>
        <v>0</v>
      </c>
      <c r="AK350" s="4" cm="1">
        <f t="array" ref="AK350">IF(Table1[[#This Row],[com_support_needed_and_received]]="",0,IF(Table1[[#This Row],[com_undefined]:[com_undefined]]=1,0,Table1[[#This Row],[o_gef_funding]:[o_gef_funding]]/SUM(Table1[[#This Row],[com_ghg_inventory]:[com_support_needed_and_received]])))</f>
        <v>0</v>
      </c>
      <c r="AL350" s="4">
        <f>IF(Table1[[#This Row],[com_undefined]]=1,Table1[[#This Row],[o_gef_funding]],0)</f>
        <v>0</v>
      </c>
      <c r="AM350" s="4" cm="1">
        <f t="array" ref="AM350">IF(Table1[[#This Row],[com_ghg_inventory]]="",0,IF(Table1[[#This Row],[com_undefined]:[com_undefined]]=1,0,Table1[[#This Row],[o_co_financing]:[o_co_financing]]/SUM(Table1[[#This Row],[com_ghg_inventory]:[com_support_needed_and_received]])))</f>
        <v>0</v>
      </c>
      <c r="AN350" s="4" cm="1">
        <f t="array" ref="AN350">IF(Table1[[#This Row],[com_mitigation]]="",0,IF(Table1[[#This Row],[com_undefined]:[com_undefined]]=1,0,Table1[[#This Row],[o_co_financing]:[o_co_financing]]/SUM(Table1[[#This Row],[com_ghg_inventory]:[com_support_needed_and_received]])))</f>
        <v>1000000</v>
      </c>
      <c r="AO350" s="4" cm="1">
        <f t="array" ref="AO350">IF(Table1[[#This Row],[com_climate_change_impacts_and_adaptation]]="",0,IF(Table1[[#This Row],[com_undefined]:[com_undefined]]=1,0,Table1[[#This Row],[o_co_financing]:[o_co_financing]]/SUM(Table1[[#This Row],[com_ghg_inventory]:[com_support_needed_and_received]])))</f>
        <v>0</v>
      </c>
      <c r="AP350" s="4" cm="1">
        <f t="array" ref="AP350">IF(Table1[[#This Row],[com_support_needed_and_received]]="",0,IF(Table1[[#This Row],[com_undefined]:[com_undefined]]=1,0,Table1[[#This Row],[o_co_financing]:[o_co_financing]]/SUM(Table1[[#This Row],[com_ghg_inventory]:[com_support_needed_and_received]])))</f>
        <v>0</v>
      </c>
      <c r="AQ350" s="4">
        <f>IF(Table1[[#This Row],[com_undefined]]=1,Table1[[#This Row],[o_co_financing]],0)</f>
        <v>0</v>
      </c>
      <c r="AR350" s="4" t="str">
        <f>IF(Table1[[#This Row],[o_gef_funding]]=SUM(Table1[[#This Row],[ghg_inventory_gef]:[undefined_gef]]),"Good", "Problem")</f>
        <v>Good</v>
      </c>
      <c r="AS350" s="4" t="str">
        <f>IF(Table1[[#This Row],[o_co_financing]]=SUM(Table1[[#This Row],[ghg_inventory_co_finance]:[undefined_co_finance]]),"Good", "Problem")</f>
        <v>Good</v>
      </c>
    </row>
    <row r="351" spans="1:45">
      <c r="A351" s="11">
        <v>39</v>
      </c>
      <c r="B351" s="3" t="s">
        <v>64</v>
      </c>
      <c r="C351" s="4" t="str">
        <f>VLOOKUP(Table1[[#This Row],[pif_id]], Table7[#All],2,FALSE)</f>
        <v>Asia</v>
      </c>
      <c r="D351" s="4" t="str">
        <f>VLOOKUP(Table1[[#This Row],[pif_id]], Table7[#All],3,FALSE)</f>
        <v>UNEP</v>
      </c>
      <c r="E351" s="4" t="str">
        <f>VLOOKUP(Table1[[#This Row],[pif_id]], Table7[#All],4,FALSE)</f>
        <v>2018</v>
      </c>
      <c r="F351" s="4" t="e">
        <f>VLOOKUP(Table1[[#This Row],[pif_id]], Table7[#All],5,FALSE)</f>
        <v>#REF!</v>
      </c>
      <c r="G351">
        <v>87</v>
      </c>
      <c r="H351" t="s">
        <v>573</v>
      </c>
      <c r="M351">
        <f>IF(SUM(Table1[[#This Row],[c_ghg_inventory]:[c_support_needed_and_received]])=0,1,"")</f>
        <v>1</v>
      </c>
      <c r="N351" s="6">
        <v>300000</v>
      </c>
      <c r="O351" s="6">
        <v>30000</v>
      </c>
      <c r="P351" s="6">
        <f>N351/SUM(Table1[[#This Row],[c_ghg_inventory]:[c_undefined]])</f>
        <v>300000</v>
      </c>
      <c r="Q351" s="6">
        <f>O351/SUM(Table1[[#This Row],[c_ghg_inventory]:[c_undefined]])</f>
        <v>30000</v>
      </c>
      <c r="R351">
        <v>348</v>
      </c>
      <c r="S351" s="4" t="s">
        <v>574</v>
      </c>
      <c r="T351" s="4"/>
      <c r="U351" s="4"/>
      <c r="V351" s="4"/>
      <c r="W351" s="4"/>
      <c r="X351" s="4">
        <f>IF(SUM(Table1[[#This Row],[o_ghg_inventory ]:[o_support_needed_and_received]])=0,1,"")</f>
        <v>1</v>
      </c>
      <c r="Y351" s="5">
        <v>60000</v>
      </c>
      <c r="Z351" s="5">
        <v>6000</v>
      </c>
      <c r="AA351" s="5">
        <f>Table1[[#This Row],[o_gef_funding]]/SUM(Table1[[#This Row],[o_ghg_inventory ]:[o_undefined]])</f>
        <v>60000</v>
      </c>
      <c r="AB351" s="5">
        <f>Table1[[#This Row],[o_co_financing]]/SUM(Table1[[#This Row],[o_ghg_inventory ]:[o_undefined]])</f>
        <v>6000</v>
      </c>
      <c r="AC351" s="4" t="str" cm="1">
        <f t="array" ref="AC351">IF(Table1[[#This Row],[o_ghg_inventory ]]="",IF(AND(Table1[[#This Row],[o_undefined]:[o_undefined]]=1,Table1[[#This Row],[c_ghg_inventory]]=1),1,""),1)</f>
        <v/>
      </c>
      <c r="AD351" s="4" t="str" cm="1">
        <f t="array" ref="AD351">IF(Table1[[#This Row],[o_mitigation ]]="",IF(AND(Table1[[#This Row],[o_undefined]:[o_undefined]]=1,Table1[[#This Row],[c_mitigation]]=1),1,""),1)</f>
        <v/>
      </c>
      <c r="AE351" s="4" t="str" cm="1">
        <f t="array" ref="AE351">IF(Table1[[#This Row],[o_climate_change_impacts_and_adaptation ]]="",IF(AND(Table1[[#This Row],[o_undefined]:[o_undefined]]=1,Table1[[#This Row],[c_climate_change_impacts_and_adaptation]]=1),1,""),1)</f>
        <v/>
      </c>
      <c r="AF351" s="4" t="str" cm="1">
        <f t="array" ref="AF351">IF(Table1[[#This Row],[o_support_needed_and_received]]="",IF(AND(Table1[[#This Row],[o_undefined]:[o_undefined]]=1,Table1[[#This Row],[c_support_needed_and_received]]=1),1,""),1)</f>
        <v/>
      </c>
      <c r="AG351" s="4">
        <f>IF(SUM(Table1[[#This Row],[com_ghg_inventory]:[com_support_needed_and_received]])=0,1,"")</f>
        <v>1</v>
      </c>
      <c r="AH351" s="4" cm="1">
        <f t="array" ref="AH351">IF(Table1[[#This Row],[com_ghg_inventory]]="",0,IF(Table1[[#This Row],[com_undefined]:[com_undefined]]=1,0,Table1[[#This Row],[o_gef_funding]:[o_gef_funding]]/SUM(Table1[[#This Row],[com_ghg_inventory]:[com_support_needed_and_received]])))</f>
        <v>0</v>
      </c>
      <c r="AI351" s="4" cm="1">
        <f t="array" ref="AI351">IF(Table1[[#This Row],[com_mitigation]]="",0,IF(Table1[[#This Row],[com_undefined]:[com_undefined]]=1,0,Table1[[#This Row],[o_gef_funding]:[o_gef_funding]]/SUM(Table1[[#This Row],[com_ghg_inventory]:[com_support_needed_and_received]])))</f>
        <v>0</v>
      </c>
      <c r="AJ351" s="4" cm="1">
        <f t="array" ref="AJ351">IF(Table1[[#This Row],[com_climate_change_impacts_and_adaptation]]="",0,IF(Table1[[#This Row],[com_undefined]:[com_undefined]]=1,0,Table1[[#This Row],[o_gef_funding]:[o_gef_funding]]/SUM(Table1[[#This Row],[com_ghg_inventory]:[com_support_needed_and_received]])))</f>
        <v>0</v>
      </c>
      <c r="AK351" s="4" cm="1">
        <f t="array" ref="AK351">IF(Table1[[#This Row],[com_support_needed_and_received]]="",0,IF(Table1[[#This Row],[com_undefined]:[com_undefined]]=1,0,Table1[[#This Row],[o_gef_funding]:[o_gef_funding]]/SUM(Table1[[#This Row],[com_ghg_inventory]:[com_support_needed_and_received]])))</f>
        <v>0</v>
      </c>
      <c r="AL351" s="4">
        <f>IF(Table1[[#This Row],[com_undefined]]=1,Table1[[#This Row],[o_gef_funding]],0)</f>
        <v>60000</v>
      </c>
      <c r="AM351" s="4" cm="1">
        <f t="array" ref="AM351">IF(Table1[[#This Row],[com_ghg_inventory]]="",0,IF(Table1[[#This Row],[com_undefined]:[com_undefined]]=1,0,Table1[[#This Row],[o_co_financing]:[o_co_financing]]/SUM(Table1[[#This Row],[com_ghg_inventory]:[com_support_needed_and_received]])))</f>
        <v>0</v>
      </c>
      <c r="AN351" s="4" cm="1">
        <f t="array" ref="AN351">IF(Table1[[#This Row],[com_mitigation]]="",0,IF(Table1[[#This Row],[com_undefined]:[com_undefined]]=1,0,Table1[[#This Row],[o_co_financing]:[o_co_financing]]/SUM(Table1[[#This Row],[com_ghg_inventory]:[com_support_needed_and_received]])))</f>
        <v>0</v>
      </c>
      <c r="AO351" s="4" cm="1">
        <f t="array" ref="AO351">IF(Table1[[#This Row],[com_climate_change_impacts_and_adaptation]]="",0,IF(Table1[[#This Row],[com_undefined]:[com_undefined]]=1,0,Table1[[#This Row],[o_co_financing]:[o_co_financing]]/SUM(Table1[[#This Row],[com_ghg_inventory]:[com_support_needed_and_received]])))</f>
        <v>0</v>
      </c>
      <c r="AP351" s="4" cm="1">
        <f t="array" ref="AP351">IF(Table1[[#This Row],[com_support_needed_and_received]]="",0,IF(Table1[[#This Row],[com_undefined]:[com_undefined]]=1,0,Table1[[#This Row],[o_co_financing]:[o_co_financing]]/SUM(Table1[[#This Row],[com_ghg_inventory]:[com_support_needed_and_received]])))</f>
        <v>0</v>
      </c>
      <c r="AQ351" s="4">
        <f>IF(Table1[[#This Row],[com_undefined]]=1,Table1[[#This Row],[o_co_financing]],0)</f>
        <v>6000</v>
      </c>
      <c r="AR351" s="4" t="str">
        <f>IF(Table1[[#This Row],[o_gef_funding]]=SUM(Table1[[#This Row],[ghg_inventory_gef]:[undefined_gef]]),"Good", "Problem")</f>
        <v>Good</v>
      </c>
      <c r="AS351" s="4" t="str">
        <f>IF(Table1[[#This Row],[o_co_financing]]=SUM(Table1[[#This Row],[ghg_inventory_co_finance]:[undefined_co_finance]]),"Good", "Problem")</f>
        <v>Good</v>
      </c>
    </row>
    <row r="352" spans="1:45">
      <c r="A352" s="11">
        <v>39</v>
      </c>
      <c r="B352" s="3" t="s">
        <v>64</v>
      </c>
      <c r="C352" s="4" t="str">
        <f>VLOOKUP(Table1[[#This Row],[pif_id]], Table7[#All],2,FALSE)</f>
        <v>Asia</v>
      </c>
      <c r="D352" s="4" t="str">
        <f>VLOOKUP(Table1[[#This Row],[pif_id]], Table7[#All],3,FALSE)</f>
        <v>UNEP</v>
      </c>
      <c r="E352" s="4" t="str">
        <f>VLOOKUP(Table1[[#This Row],[pif_id]], Table7[#All],4,FALSE)</f>
        <v>2018</v>
      </c>
      <c r="F352" s="4" t="e">
        <f>VLOOKUP(Table1[[#This Row],[pif_id]], Table7[#All],5,FALSE)</f>
        <v>#REF!</v>
      </c>
      <c r="G352">
        <v>87</v>
      </c>
      <c r="H352" t="s">
        <v>573</v>
      </c>
      <c r="M352">
        <f>IF(SUM(Table1[[#This Row],[c_ghg_inventory]:[c_support_needed_and_received]])=0,1,"")</f>
        <v>1</v>
      </c>
      <c r="N352" s="6">
        <v>300000</v>
      </c>
      <c r="O352" s="6">
        <v>30000</v>
      </c>
      <c r="P352" s="6">
        <f>N352/SUM(Table1[[#This Row],[c_ghg_inventory]:[c_undefined]])</f>
        <v>300000</v>
      </c>
      <c r="Q352" s="6">
        <f>O352/SUM(Table1[[#This Row],[c_ghg_inventory]:[c_undefined]])</f>
        <v>30000</v>
      </c>
      <c r="R352">
        <v>349</v>
      </c>
      <c r="S352" s="4" t="s">
        <v>575</v>
      </c>
      <c r="T352" s="4"/>
      <c r="U352" s="4"/>
      <c r="V352" s="4"/>
      <c r="W352" s="4"/>
      <c r="X352" s="4">
        <f>IF(SUM(Table1[[#This Row],[o_ghg_inventory ]:[o_support_needed_and_received]])=0,1,"")</f>
        <v>1</v>
      </c>
      <c r="Y352" s="5">
        <v>60000</v>
      </c>
      <c r="Z352" s="5">
        <v>6000</v>
      </c>
      <c r="AA352" s="5">
        <f>Table1[[#This Row],[o_gef_funding]]/SUM(Table1[[#This Row],[o_ghg_inventory ]:[o_undefined]])</f>
        <v>60000</v>
      </c>
      <c r="AB352" s="5">
        <f>Table1[[#This Row],[o_co_financing]]/SUM(Table1[[#This Row],[o_ghg_inventory ]:[o_undefined]])</f>
        <v>6000</v>
      </c>
      <c r="AC352" s="4" t="str" cm="1">
        <f t="array" ref="AC352">IF(Table1[[#This Row],[o_ghg_inventory ]]="",IF(AND(Table1[[#This Row],[o_undefined]:[o_undefined]]=1,Table1[[#This Row],[c_ghg_inventory]]=1),1,""),1)</f>
        <v/>
      </c>
      <c r="AD352" s="4" t="str" cm="1">
        <f t="array" ref="AD352">IF(Table1[[#This Row],[o_mitigation ]]="",IF(AND(Table1[[#This Row],[o_undefined]:[o_undefined]]=1,Table1[[#This Row],[c_mitigation]]=1),1,""),1)</f>
        <v/>
      </c>
      <c r="AE352" s="4" t="str" cm="1">
        <f t="array" ref="AE352">IF(Table1[[#This Row],[o_climate_change_impacts_and_adaptation ]]="",IF(AND(Table1[[#This Row],[o_undefined]:[o_undefined]]=1,Table1[[#This Row],[c_climate_change_impacts_and_adaptation]]=1),1,""),1)</f>
        <v/>
      </c>
      <c r="AF352" s="4" t="str" cm="1">
        <f t="array" ref="AF352">IF(Table1[[#This Row],[o_support_needed_and_received]]="",IF(AND(Table1[[#This Row],[o_undefined]:[o_undefined]]=1,Table1[[#This Row],[c_support_needed_and_received]]=1),1,""),1)</f>
        <v/>
      </c>
      <c r="AG352" s="4">
        <f>IF(SUM(Table1[[#This Row],[com_ghg_inventory]:[com_support_needed_and_received]])=0,1,"")</f>
        <v>1</v>
      </c>
      <c r="AH352" s="4" cm="1">
        <f t="array" ref="AH352">IF(Table1[[#This Row],[com_ghg_inventory]]="",0,IF(Table1[[#This Row],[com_undefined]:[com_undefined]]=1,0,Table1[[#This Row],[o_gef_funding]:[o_gef_funding]]/SUM(Table1[[#This Row],[com_ghg_inventory]:[com_support_needed_and_received]])))</f>
        <v>0</v>
      </c>
      <c r="AI352" s="4" cm="1">
        <f t="array" ref="AI352">IF(Table1[[#This Row],[com_mitigation]]="",0,IF(Table1[[#This Row],[com_undefined]:[com_undefined]]=1,0,Table1[[#This Row],[o_gef_funding]:[o_gef_funding]]/SUM(Table1[[#This Row],[com_ghg_inventory]:[com_support_needed_and_received]])))</f>
        <v>0</v>
      </c>
      <c r="AJ352" s="4" cm="1">
        <f t="array" ref="AJ352">IF(Table1[[#This Row],[com_climate_change_impacts_and_adaptation]]="",0,IF(Table1[[#This Row],[com_undefined]:[com_undefined]]=1,0,Table1[[#This Row],[o_gef_funding]:[o_gef_funding]]/SUM(Table1[[#This Row],[com_ghg_inventory]:[com_support_needed_and_received]])))</f>
        <v>0</v>
      </c>
      <c r="AK352" s="4" cm="1">
        <f t="array" ref="AK352">IF(Table1[[#This Row],[com_support_needed_and_received]]="",0,IF(Table1[[#This Row],[com_undefined]:[com_undefined]]=1,0,Table1[[#This Row],[o_gef_funding]:[o_gef_funding]]/SUM(Table1[[#This Row],[com_ghg_inventory]:[com_support_needed_and_received]])))</f>
        <v>0</v>
      </c>
      <c r="AL352" s="4">
        <f>IF(Table1[[#This Row],[com_undefined]]=1,Table1[[#This Row],[o_gef_funding]],0)</f>
        <v>60000</v>
      </c>
      <c r="AM352" s="4" cm="1">
        <f t="array" ref="AM352">IF(Table1[[#This Row],[com_ghg_inventory]]="",0,IF(Table1[[#This Row],[com_undefined]:[com_undefined]]=1,0,Table1[[#This Row],[o_co_financing]:[o_co_financing]]/SUM(Table1[[#This Row],[com_ghg_inventory]:[com_support_needed_and_received]])))</f>
        <v>0</v>
      </c>
      <c r="AN352" s="4" cm="1">
        <f t="array" ref="AN352">IF(Table1[[#This Row],[com_mitigation]]="",0,IF(Table1[[#This Row],[com_undefined]:[com_undefined]]=1,0,Table1[[#This Row],[o_co_financing]:[o_co_financing]]/SUM(Table1[[#This Row],[com_ghg_inventory]:[com_support_needed_and_received]])))</f>
        <v>0</v>
      </c>
      <c r="AO352" s="4" cm="1">
        <f t="array" ref="AO352">IF(Table1[[#This Row],[com_climate_change_impacts_and_adaptation]]="",0,IF(Table1[[#This Row],[com_undefined]:[com_undefined]]=1,0,Table1[[#This Row],[o_co_financing]:[o_co_financing]]/SUM(Table1[[#This Row],[com_ghg_inventory]:[com_support_needed_and_received]])))</f>
        <v>0</v>
      </c>
      <c r="AP352" s="4" cm="1">
        <f t="array" ref="AP352">IF(Table1[[#This Row],[com_support_needed_and_received]]="",0,IF(Table1[[#This Row],[com_undefined]:[com_undefined]]=1,0,Table1[[#This Row],[o_co_financing]:[o_co_financing]]/SUM(Table1[[#This Row],[com_ghg_inventory]:[com_support_needed_and_received]])))</f>
        <v>0</v>
      </c>
      <c r="AQ352" s="4">
        <f>IF(Table1[[#This Row],[com_undefined]]=1,Table1[[#This Row],[o_co_financing]],0)</f>
        <v>6000</v>
      </c>
      <c r="AR352" s="4" t="str">
        <f>IF(Table1[[#This Row],[o_gef_funding]]=SUM(Table1[[#This Row],[ghg_inventory_gef]:[undefined_gef]]),"Good", "Problem")</f>
        <v>Good</v>
      </c>
      <c r="AS352" s="4" t="str">
        <f>IF(Table1[[#This Row],[o_co_financing]]=SUM(Table1[[#This Row],[ghg_inventory_co_finance]:[undefined_co_finance]]),"Good", "Problem")</f>
        <v>Good</v>
      </c>
    </row>
    <row r="353" spans="1:45">
      <c r="A353" s="11">
        <v>39</v>
      </c>
      <c r="B353" s="3" t="s">
        <v>64</v>
      </c>
      <c r="C353" s="4" t="str">
        <f>VLOOKUP(Table1[[#This Row],[pif_id]], Table7[#All],2,FALSE)</f>
        <v>Asia</v>
      </c>
      <c r="D353" s="4" t="str">
        <f>VLOOKUP(Table1[[#This Row],[pif_id]], Table7[#All],3,FALSE)</f>
        <v>UNEP</v>
      </c>
      <c r="E353" s="4" t="str">
        <f>VLOOKUP(Table1[[#This Row],[pif_id]], Table7[#All],4,FALSE)</f>
        <v>2018</v>
      </c>
      <c r="F353" s="4" t="e">
        <f>VLOOKUP(Table1[[#This Row],[pif_id]], Table7[#All],5,FALSE)</f>
        <v>#REF!</v>
      </c>
      <c r="G353">
        <v>87</v>
      </c>
      <c r="H353" t="s">
        <v>573</v>
      </c>
      <c r="M353">
        <f>IF(SUM(Table1[[#This Row],[c_ghg_inventory]:[c_support_needed_and_received]])=0,1,"")</f>
        <v>1</v>
      </c>
      <c r="N353" s="6">
        <v>300000</v>
      </c>
      <c r="O353" s="6">
        <v>30000</v>
      </c>
      <c r="P353" s="6">
        <f>N353/SUM(Table1[[#This Row],[c_ghg_inventory]:[c_undefined]])</f>
        <v>300000</v>
      </c>
      <c r="Q353" s="6">
        <f>O353/SUM(Table1[[#This Row],[c_ghg_inventory]:[c_undefined]])</f>
        <v>30000</v>
      </c>
      <c r="R353">
        <v>350</v>
      </c>
      <c r="S353" s="4" t="s">
        <v>576</v>
      </c>
      <c r="T353" s="4"/>
      <c r="U353" s="4">
        <v>1</v>
      </c>
      <c r="V353" s="4"/>
      <c r="W353" s="4"/>
      <c r="X353" s="4" t="str">
        <f>IF(SUM(Table1[[#This Row],[o_ghg_inventory ]:[o_support_needed_and_received]])=0,1,"")</f>
        <v/>
      </c>
      <c r="Y353" s="5">
        <v>60000</v>
      </c>
      <c r="Z353" s="5">
        <v>6000</v>
      </c>
      <c r="AA353" s="5">
        <f>Table1[[#This Row],[o_gef_funding]]/SUM(Table1[[#This Row],[o_ghg_inventory ]:[o_undefined]])</f>
        <v>60000</v>
      </c>
      <c r="AB353" s="5">
        <f>Table1[[#This Row],[o_co_financing]]/SUM(Table1[[#This Row],[o_ghg_inventory ]:[o_undefined]])</f>
        <v>6000</v>
      </c>
      <c r="AC353" s="4" t="str" cm="1">
        <f t="array" ref="AC353">IF(Table1[[#This Row],[o_ghg_inventory ]]="",IF(AND(Table1[[#This Row],[o_undefined]:[o_undefined]]=1,Table1[[#This Row],[c_ghg_inventory]]=1),1,""),1)</f>
        <v/>
      </c>
      <c r="AD353" s="4" cm="1">
        <f t="array" ref="AD353">IF(Table1[[#This Row],[o_mitigation ]]="",IF(AND(Table1[[#This Row],[o_undefined]:[o_undefined]]=1,Table1[[#This Row],[c_mitigation]]=1),1,""),1)</f>
        <v>1</v>
      </c>
      <c r="AE353" s="4" t="str" cm="1">
        <f t="array" ref="AE353">IF(Table1[[#This Row],[o_climate_change_impacts_and_adaptation ]]="",IF(AND(Table1[[#This Row],[o_undefined]:[o_undefined]]=1,Table1[[#This Row],[c_climate_change_impacts_and_adaptation]]=1),1,""),1)</f>
        <v/>
      </c>
      <c r="AF353" s="4" t="str" cm="1">
        <f t="array" ref="AF353">IF(Table1[[#This Row],[o_support_needed_and_received]]="",IF(AND(Table1[[#This Row],[o_undefined]:[o_undefined]]=1,Table1[[#This Row],[c_support_needed_and_received]]=1),1,""),1)</f>
        <v/>
      </c>
      <c r="AG353" s="4" t="str">
        <f>IF(SUM(Table1[[#This Row],[com_ghg_inventory]:[com_support_needed_and_received]])=0,1,"")</f>
        <v/>
      </c>
      <c r="AH353" s="4" cm="1">
        <f t="array" ref="AH353">IF(Table1[[#This Row],[com_ghg_inventory]]="",0,IF(Table1[[#This Row],[com_undefined]:[com_undefined]]=1,0,Table1[[#This Row],[o_gef_funding]:[o_gef_funding]]/SUM(Table1[[#This Row],[com_ghg_inventory]:[com_support_needed_and_received]])))</f>
        <v>0</v>
      </c>
      <c r="AI353" s="4" cm="1">
        <f t="array" ref="AI353">IF(Table1[[#This Row],[com_mitigation]]="",0,IF(Table1[[#This Row],[com_undefined]:[com_undefined]]=1,0,Table1[[#This Row],[o_gef_funding]:[o_gef_funding]]/SUM(Table1[[#This Row],[com_ghg_inventory]:[com_support_needed_and_received]])))</f>
        <v>60000</v>
      </c>
      <c r="AJ353" s="4" cm="1">
        <f t="array" ref="AJ353">IF(Table1[[#This Row],[com_climate_change_impacts_and_adaptation]]="",0,IF(Table1[[#This Row],[com_undefined]:[com_undefined]]=1,0,Table1[[#This Row],[o_gef_funding]:[o_gef_funding]]/SUM(Table1[[#This Row],[com_ghg_inventory]:[com_support_needed_and_received]])))</f>
        <v>0</v>
      </c>
      <c r="AK353" s="4" cm="1">
        <f t="array" ref="AK353">IF(Table1[[#This Row],[com_support_needed_and_received]]="",0,IF(Table1[[#This Row],[com_undefined]:[com_undefined]]=1,0,Table1[[#This Row],[o_gef_funding]:[o_gef_funding]]/SUM(Table1[[#This Row],[com_ghg_inventory]:[com_support_needed_and_received]])))</f>
        <v>0</v>
      </c>
      <c r="AL353" s="4">
        <f>IF(Table1[[#This Row],[com_undefined]]=1,Table1[[#This Row],[o_gef_funding]],0)</f>
        <v>0</v>
      </c>
      <c r="AM353" s="4" cm="1">
        <f t="array" ref="AM353">IF(Table1[[#This Row],[com_ghg_inventory]]="",0,IF(Table1[[#This Row],[com_undefined]:[com_undefined]]=1,0,Table1[[#This Row],[o_co_financing]:[o_co_financing]]/SUM(Table1[[#This Row],[com_ghg_inventory]:[com_support_needed_and_received]])))</f>
        <v>0</v>
      </c>
      <c r="AN353" s="4" cm="1">
        <f t="array" ref="AN353">IF(Table1[[#This Row],[com_mitigation]]="",0,IF(Table1[[#This Row],[com_undefined]:[com_undefined]]=1,0,Table1[[#This Row],[o_co_financing]:[o_co_financing]]/SUM(Table1[[#This Row],[com_ghg_inventory]:[com_support_needed_and_received]])))</f>
        <v>6000</v>
      </c>
      <c r="AO353" s="4" cm="1">
        <f t="array" ref="AO353">IF(Table1[[#This Row],[com_climate_change_impacts_and_adaptation]]="",0,IF(Table1[[#This Row],[com_undefined]:[com_undefined]]=1,0,Table1[[#This Row],[o_co_financing]:[o_co_financing]]/SUM(Table1[[#This Row],[com_ghg_inventory]:[com_support_needed_and_received]])))</f>
        <v>0</v>
      </c>
      <c r="AP353" s="4" cm="1">
        <f t="array" ref="AP353">IF(Table1[[#This Row],[com_support_needed_and_received]]="",0,IF(Table1[[#This Row],[com_undefined]:[com_undefined]]=1,0,Table1[[#This Row],[o_co_financing]:[o_co_financing]]/SUM(Table1[[#This Row],[com_ghg_inventory]:[com_support_needed_and_received]])))</f>
        <v>0</v>
      </c>
      <c r="AQ353" s="4">
        <f>IF(Table1[[#This Row],[com_undefined]]=1,Table1[[#This Row],[o_co_financing]],0)</f>
        <v>0</v>
      </c>
      <c r="AR353" s="4" t="str">
        <f>IF(Table1[[#This Row],[o_gef_funding]]=SUM(Table1[[#This Row],[ghg_inventory_gef]:[undefined_gef]]),"Good", "Problem")</f>
        <v>Good</v>
      </c>
      <c r="AS353" s="4" t="str">
        <f>IF(Table1[[#This Row],[o_co_financing]]=SUM(Table1[[#This Row],[ghg_inventory_co_finance]:[undefined_co_finance]]),"Good", "Problem")</f>
        <v>Good</v>
      </c>
    </row>
    <row r="354" spans="1:45">
      <c r="A354" s="11">
        <v>39</v>
      </c>
      <c r="B354" s="3" t="s">
        <v>64</v>
      </c>
      <c r="C354" s="4" t="str">
        <f>VLOOKUP(Table1[[#This Row],[pif_id]], Table7[#All],2,FALSE)</f>
        <v>Asia</v>
      </c>
      <c r="D354" s="4" t="str">
        <f>VLOOKUP(Table1[[#This Row],[pif_id]], Table7[#All],3,FALSE)</f>
        <v>UNEP</v>
      </c>
      <c r="E354" s="4" t="str">
        <f>VLOOKUP(Table1[[#This Row],[pif_id]], Table7[#All],4,FALSE)</f>
        <v>2018</v>
      </c>
      <c r="F354" s="4" t="e">
        <f>VLOOKUP(Table1[[#This Row],[pif_id]], Table7[#All],5,FALSE)</f>
        <v>#REF!</v>
      </c>
      <c r="G354">
        <v>87</v>
      </c>
      <c r="H354" t="s">
        <v>573</v>
      </c>
      <c r="M354">
        <f>IF(SUM(Table1[[#This Row],[c_ghg_inventory]:[c_support_needed_and_received]])=0,1,"")</f>
        <v>1</v>
      </c>
      <c r="N354" s="6">
        <v>300000</v>
      </c>
      <c r="O354" s="6">
        <v>30000</v>
      </c>
      <c r="P354" s="6">
        <f>N354/SUM(Table1[[#This Row],[c_ghg_inventory]:[c_undefined]])</f>
        <v>300000</v>
      </c>
      <c r="Q354" s="6">
        <f>O354/SUM(Table1[[#This Row],[c_ghg_inventory]:[c_undefined]])</f>
        <v>30000</v>
      </c>
      <c r="R354">
        <v>351</v>
      </c>
      <c r="S354" s="4" t="s">
        <v>577</v>
      </c>
      <c r="T354" s="4"/>
      <c r="U354" s="4">
        <v>1</v>
      </c>
      <c r="V354" s="4"/>
      <c r="W354" s="4"/>
      <c r="X354" s="4" t="str">
        <f>IF(SUM(Table1[[#This Row],[o_ghg_inventory ]:[o_support_needed_and_received]])=0,1,"")</f>
        <v/>
      </c>
      <c r="Y354" s="5">
        <v>60000</v>
      </c>
      <c r="Z354" s="5">
        <v>6000</v>
      </c>
      <c r="AA354" s="5">
        <f>Table1[[#This Row],[o_gef_funding]]/SUM(Table1[[#This Row],[o_ghg_inventory ]:[o_undefined]])</f>
        <v>60000</v>
      </c>
      <c r="AB354" s="5">
        <f>Table1[[#This Row],[o_co_financing]]/SUM(Table1[[#This Row],[o_ghg_inventory ]:[o_undefined]])</f>
        <v>6000</v>
      </c>
      <c r="AC354" s="4" t="str" cm="1">
        <f t="array" ref="AC354">IF(Table1[[#This Row],[o_ghg_inventory ]]="",IF(AND(Table1[[#This Row],[o_undefined]:[o_undefined]]=1,Table1[[#This Row],[c_ghg_inventory]]=1),1,""),1)</f>
        <v/>
      </c>
      <c r="AD354" s="4" cm="1">
        <f t="array" ref="AD354">IF(Table1[[#This Row],[o_mitigation ]]="",IF(AND(Table1[[#This Row],[o_undefined]:[o_undefined]]=1,Table1[[#This Row],[c_mitigation]]=1),1,""),1)</f>
        <v>1</v>
      </c>
      <c r="AE354" s="4" t="str" cm="1">
        <f t="array" ref="AE354">IF(Table1[[#This Row],[o_climate_change_impacts_and_adaptation ]]="",IF(AND(Table1[[#This Row],[o_undefined]:[o_undefined]]=1,Table1[[#This Row],[c_climate_change_impacts_and_adaptation]]=1),1,""),1)</f>
        <v/>
      </c>
      <c r="AF354" s="4" t="str" cm="1">
        <f t="array" ref="AF354">IF(Table1[[#This Row],[o_support_needed_and_received]]="",IF(AND(Table1[[#This Row],[o_undefined]:[o_undefined]]=1,Table1[[#This Row],[c_support_needed_and_received]]=1),1,""),1)</f>
        <v/>
      </c>
      <c r="AG354" s="4" t="str">
        <f>IF(SUM(Table1[[#This Row],[com_ghg_inventory]:[com_support_needed_and_received]])=0,1,"")</f>
        <v/>
      </c>
      <c r="AH354" s="4" cm="1">
        <f t="array" ref="AH354">IF(Table1[[#This Row],[com_ghg_inventory]]="",0,IF(Table1[[#This Row],[com_undefined]:[com_undefined]]=1,0,Table1[[#This Row],[o_gef_funding]:[o_gef_funding]]/SUM(Table1[[#This Row],[com_ghg_inventory]:[com_support_needed_and_received]])))</f>
        <v>0</v>
      </c>
      <c r="AI354" s="4" cm="1">
        <f t="array" ref="AI354">IF(Table1[[#This Row],[com_mitigation]]="",0,IF(Table1[[#This Row],[com_undefined]:[com_undefined]]=1,0,Table1[[#This Row],[o_gef_funding]:[o_gef_funding]]/SUM(Table1[[#This Row],[com_ghg_inventory]:[com_support_needed_and_received]])))</f>
        <v>60000</v>
      </c>
      <c r="AJ354" s="4" cm="1">
        <f t="array" ref="AJ354">IF(Table1[[#This Row],[com_climate_change_impacts_and_adaptation]]="",0,IF(Table1[[#This Row],[com_undefined]:[com_undefined]]=1,0,Table1[[#This Row],[o_gef_funding]:[o_gef_funding]]/SUM(Table1[[#This Row],[com_ghg_inventory]:[com_support_needed_and_received]])))</f>
        <v>0</v>
      </c>
      <c r="AK354" s="4" cm="1">
        <f t="array" ref="AK354">IF(Table1[[#This Row],[com_support_needed_and_received]]="",0,IF(Table1[[#This Row],[com_undefined]:[com_undefined]]=1,0,Table1[[#This Row],[o_gef_funding]:[o_gef_funding]]/SUM(Table1[[#This Row],[com_ghg_inventory]:[com_support_needed_and_received]])))</f>
        <v>0</v>
      </c>
      <c r="AL354" s="4">
        <f>IF(Table1[[#This Row],[com_undefined]]=1,Table1[[#This Row],[o_gef_funding]],0)</f>
        <v>0</v>
      </c>
      <c r="AM354" s="4" cm="1">
        <f t="array" ref="AM354">IF(Table1[[#This Row],[com_ghg_inventory]]="",0,IF(Table1[[#This Row],[com_undefined]:[com_undefined]]=1,0,Table1[[#This Row],[o_co_financing]:[o_co_financing]]/SUM(Table1[[#This Row],[com_ghg_inventory]:[com_support_needed_and_received]])))</f>
        <v>0</v>
      </c>
      <c r="AN354" s="4" cm="1">
        <f t="array" ref="AN354">IF(Table1[[#This Row],[com_mitigation]]="",0,IF(Table1[[#This Row],[com_undefined]:[com_undefined]]=1,0,Table1[[#This Row],[o_co_financing]:[o_co_financing]]/SUM(Table1[[#This Row],[com_ghg_inventory]:[com_support_needed_and_received]])))</f>
        <v>6000</v>
      </c>
      <c r="AO354" s="4" cm="1">
        <f t="array" ref="AO354">IF(Table1[[#This Row],[com_climate_change_impacts_and_adaptation]]="",0,IF(Table1[[#This Row],[com_undefined]:[com_undefined]]=1,0,Table1[[#This Row],[o_co_financing]:[o_co_financing]]/SUM(Table1[[#This Row],[com_ghg_inventory]:[com_support_needed_and_received]])))</f>
        <v>0</v>
      </c>
      <c r="AP354" s="4" cm="1">
        <f t="array" ref="AP354">IF(Table1[[#This Row],[com_support_needed_and_received]]="",0,IF(Table1[[#This Row],[com_undefined]:[com_undefined]]=1,0,Table1[[#This Row],[o_co_financing]:[o_co_financing]]/SUM(Table1[[#This Row],[com_ghg_inventory]:[com_support_needed_and_received]])))</f>
        <v>0</v>
      </c>
      <c r="AQ354" s="4">
        <f>IF(Table1[[#This Row],[com_undefined]]=1,Table1[[#This Row],[o_co_financing]],0)</f>
        <v>0</v>
      </c>
      <c r="AR354" s="4" t="str">
        <f>IF(Table1[[#This Row],[o_gef_funding]]=SUM(Table1[[#This Row],[ghg_inventory_gef]:[undefined_gef]]),"Good", "Problem")</f>
        <v>Good</v>
      </c>
      <c r="AS354" s="4" t="str">
        <f>IF(Table1[[#This Row],[o_co_financing]]=SUM(Table1[[#This Row],[ghg_inventory_co_finance]:[undefined_co_finance]]),"Good", "Problem")</f>
        <v>Good</v>
      </c>
    </row>
    <row r="355" spans="1:45">
      <c r="A355" s="11">
        <v>39</v>
      </c>
      <c r="B355" s="3" t="s">
        <v>64</v>
      </c>
      <c r="C355" s="4" t="str">
        <f>VLOOKUP(Table1[[#This Row],[pif_id]], Table7[#All],2,FALSE)</f>
        <v>Asia</v>
      </c>
      <c r="D355" s="4" t="str">
        <f>VLOOKUP(Table1[[#This Row],[pif_id]], Table7[#All],3,FALSE)</f>
        <v>UNEP</v>
      </c>
      <c r="E355" s="4" t="str">
        <f>VLOOKUP(Table1[[#This Row],[pif_id]], Table7[#All],4,FALSE)</f>
        <v>2018</v>
      </c>
      <c r="F355" s="4" t="e">
        <f>VLOOKUP(Table1[[#This Row],[pif_id]], Table7[#All],5,FALSE)</f>
        <v>#REF!</v>
      </c>
      <c r="G355">
        <v>87</v>
      </c>
      <c r="H355" t="s">
        <v>573</v>
      </c>
      <c r="M355">
        <f>IF(SUM(Table1[[#This Row],[c_ghg_inventory]:[c_support_needed_and_received]])=0,1,"")</f>
        <v>1</v>
      </c>
      <c r="N355" s="6">
        <v>300000</v>
      </c>
      <c r="O355" s="6">
        <v>30000</v>
      </c>
      <c r="P355" s="6">
        <f>N355/SUM(Table1[[#This Row],[c_ghg_inventory]:[c_undefined]])</f>
        <v>300000</v>
      </c>
      <c r="Q355" s="6">
        <f>O355/SUM(Table1[[#This Row],[c_ghg_inventory]:[c_undefined]])</f>
        <v>30000</v>
      </c>
      <c r="R355">
        <v>352</v>
      </c>
      <c r="S355" s="4" t="s">
        <v>578</v>
      </c>
      <c r="T355" s="4"/>
      <c r="U355" s="4">
        <v>1</v>
      </c>
      <c r="V355" s="4"/>
      <c r="W355" s="4"/>
      <c r="X355" s="4" t="str">
        <f>IF(SUM(Table1[[#This Row],[o_ghg_inventory ]:[o_support_needed_and_received]])=0,1,"")</f>
        <v/>
      </c>
      <c r="Y355" s="5">
        <v>60000</v>
      </c>
      <c r="Z355" s="5">
        <v>6000</v>
      </c>
      <c r="AA355" s="5">
        <f>Table1[[#This Row],[o_gef_funding]]/SUM(Table1[[#This Row],[o_ghg_inventory ]:[o_undefined]])</f>
        <v>60000</v>
      </c>
      <c r="AB355" s="5">
        <f>Table1[[#This Row],[o_co_financing]]/SUM(Table1[[#This Row],[o_ghg_inventory ]:[o_undefined]])</f>
        <v>6000</v>
      </c>
      <c r="AC355" s="4" t="str" cm="1">
        <f t="array" ref="AC355">IF(Table1[[#This Row],[o_ghg_inventory ]]="",IF(AND(Table1[[#This Row],[o_undefined]:[o_undefined]]=1,Table1[[#This Row],[c_ghg_inventory]]=1),1,""),1)</f>
        <v/>
      </c>
      <c r="AD355" s="4" cm="1">
        <f t="array" ref="AD355">IF(Table1[[#This Row],[o_mitigation ]]="",IF(AND(Table1[[#This Row],[o_undefined]:[o_undefined]]=1,Table1[[#This Row],[c_mitigation]]=1),1,""),1)</f>
        <v>1</v>
      </c>
      <c r="AE355" s="4" t="str" cm="1">
        <f t="array" ref="AE355">IF(Table1[[#This Row],[o_climate_change_impacts_and_adaptation ]]="",IF(AND(Table1[[#This Row],[o_undefined]:[o_undefined]]=1,Table1[[#This Row],[c_climate_change_impacts_and_adaptation]]=1),1,""),1)</f>
        <v/>
      </c>
      <c r="AF355" s="4" t="str" cm="1">
        <f t="array" ref="AF355">IF(Table1[[#This Row],[o_support_needed_and_received]]="",IF(AND(Table1[[#This Row],[o_undefined]:[o_undefined]]=1,Table1[[#This Row],[c_support_needed_and_received]]=1),1,""),1)</f>
        <v/>
      </c>
      <c r="AG355" s="4" t="str">
        <f>IF(SUM(Table1[[#This Row],[com_ghg_inventory]:[com_support_needed_and_received]])=0,1,"")</f>
        <v/>
      </c>
      <c r="AH355" s="4" cm="1">
        <f t="array" ref="AH355">IF(Table1[[#This Row],[com_ghg_inventory]]="",0,IF(Table1[[#This Row],[com_undefined]:[com_undefined]]=1,0,Table1[[#This Row],[o_gef_funding]:[o_gef_funding]]/SUM(Table1[[#This Row],[com_ghg_inventory]:[com_support_needed_and_received]])))</f>
        <v>0</v>
      </c>
      <c r="AI355" s="4" cm="1">
        <f t="array" ref="AI355">IF(Table1[[#This Row],[com_mitigation]]="",0,IF(Table1[[#This Row],[com_undefined]:[com_undefined]]=1,0,Table1[[#This Row],[o_gef_funding]:[o_gef_funding]]/SUM(Table1[[#This Row],[com_ghg_inventory]:[com_support_needed_and_received]])))</f>
        <v>60000</v>
      </c>
      <c r="AJ355" s="4" cm="1">
        <f t="array" ref="AJ355">IF(Table1[[#This Row],[com_climate_change_impacts_and_adaptation]]="",0,IF(Table1[[#This Row],[com_undefined]:[com_undefined]]=1,0,Table1[[#This Row],[o_gef_funding]:[o_gef_funding]]/SUM(Table1[[#This Row],[com_ghg_inventory]:[com_support_needed_and_received]])))</f>
        <v>0</v>
      </c>
      <c r="AK355" s="4" cm="1">
        <f t="array" ref="AK355">IF(Table1[[#This Row],[com_support_needed_and_received]]="",0,IF(Table1[[#This Row],[com_undefined]:[com_undefined]]=1,0,Table1[[#This Row],[o_gef_funding]:[o_gef_funding]]/SUM(Table1[[#This Row],[com_ghg_inventory]:[com_support_needed_and_received]])))</f>
        <v>0</v>
      </c>
      <c r="AL355" s="4">
        <f>IF(Table1[[#This Row],[com_undefined]]=1,Table1[[#This Row],[o_gef_funding]],0)</f>
        <v>0</v>
      </c>
      <c r="AM355" s="4" cm="1">
        <f t="array" ref="AM355">IF(Table1[[#This Row],[com_ghg_inventory]]="",0,IF(Table1[[#This Row],[com_undefined]:[com_undefined]]=1,0,Table1[[#This Row],[o_co_financing]:[o_co_financing]]/SUM(Table1[[#This Row],[com_ghg_inventory]:[com_support_needed_and_received]])))</f>
        <v>0</v>
      </c>
      <c r="AN355" s="4" cm="1">
        <f t="array" ref="AN355">IF(Table1[[#This Row],[com_mitigation]]="",0,IF(Table1[[#This Row],[com_undefined]:[com_undefined]]=1,0,Table1[[#This Row],[o_co_financing]:[o_co_financing]]/SUM(Table1[[#This Row],[com_ghg_inventory]:[com_support_needed_and_received]])))</f>
        <v>6000</v>
      </c>
      <c r="AO355" s="4" cm="1">
        <f t="array" ref="AO355">IF(Table1[[#This Row],[com_climate_change_impacts_and_adaptation]]="",0,IF(Table1[[#This Row],[com_undefined]:[com_undefined]]=1,0,Table1[[#This Row],[o_co_financing]:[o_co_financing]]/SUM(Table1[[#This Row],[com_ghg_inventory]:[com_support_needed_and_received]])))</f>
        <v>0</v>
      </c>
      <c r="AP355" s="4" cm="1">
        <f t="array" ref="AP355">IF(Table1[[#This Row],[com_support_needed_and_received]]="",0,IF(Table1[[#This Row],[com_undefined]:[com_undefined]]=1,0,Table1[[#This Row],[o_co_financing]:[o_co_financing]]/SUM(Table1[[#This Row],[com_ghg_inventory]:[com_support_needed_and_received]])))</f>
        <v>0</v>
      </c>
      <c r="AQ355" s="4">
        <f>IF(Table1[[#This Row],[com_undefined]]=1,Table1[[#This Row],[o_co_financing]],0)</f>
        <v>0</v>
      </c>
      <c r="AR355" s="4" t="str">
        <f>IF(Table1[[#This Row],[o_gef_funding]]=SUM(Table1[[#This Row],[ghg_inventory_gef]:[undefined_gef]]),"Good", "Problem")</f>
        <v>Good</v>
      </c>
      <c r="AS355" s="4" t="str">
        <f>IF(Table1[[#This Row],[o_co_financing]]=SUM(Table1[[#This Row],[ghg_inventory_co_finance]:[undefined_co_finance]]),"Good", "Problem")</f>
        <v>Good</v>
      </c>
    </row>
    <row r="356" spans="1:45">
      <c r="A356" s="11">
        <v>39</v>
      </c>
      <c r="B356" s="3" t="s">
        <v>64</v>
      </c>
      <c r="C356" s="4" t="str">
        <f>VLOOKUP(Table1[[#This Row],[pif_id]], Table7[#All],2,FALSE)</f>
        <v>Asia</v>
      </c>
      <c r="D356" s="4" t="str">
        <f>VLOOKUP(Table1[[#This Row],[pif_id]], Table7[#All],3,FALSE)</f>
        <v>UNEP</v>
      </c>
      <c r="E356" s="4" t="str">
        <f>VLOOKUP(Table1[[#This Row],[pif_id]], Table7[#All],4,FALSE)</f>
        <v>2018</v>
      </c>
      <c r="F356" s="4" t="e">
        <f>VLOOKUP(Table1[[#This Row],[pif_id]], Table7[#All],5,FALSE)</f>
        <v>#REF!</v>
      </c>
      <c r="G356">
        <v>88</v>
      </c>
      <c r="H356" t="s">
        <v>579</v>
      </c>
      <c r="I356">
        <v>1</v>
      </c>
      <c r="M356" t="str">
        <f>IF(SUM(Table1[[#This Row],[c_ghg_inventory]:[c_support_needed_and_received]])=0,1,"")</f>
        <v/>
      </c>
      <c r="N356" s="6">
        <v>410000</v>
      </c>
      <c r="O356" s="6">
        <v>45000</v>
      </c>
      <c r="P356" s="6">
        <f>N356/SUM(Table1[[#This Row],[c_ghg_inventory]:[c_undefined]])</f>
        <v>410000</v>
      </c>
      <c r="Q356" s="6">
        <f>O356/SUM(Table1[[#This Row],[c_ghg_inventory]:[c_undefined]])</f>
        <v>45000</v>
      </c>
      <c r="R356">
        <v>353</v>
      </c>
      <c r="S356" s="4" t="s">
        <v>580</v>
      </c>
      <c r="T356" s="4">
        <v>1</v>
      </c>
      <c r="U356" s="4"/>
      <c r="V356" s="4"/>
      <c r="W356" s="4"/>
      <c r="X356" s="4" t="str">
        <f>IF(SUM(Table1[[#This Row],[o_ghg_inventory ]:[o_support_needed_and_received]])=0,1,"")</f>
        <v/>
      </c>
      <c r="Y356" s="5">
        <v>68333.333333333328</v>
      </c>
      <c r="Z356" s="5">
        <v>7500</v>
      </c>
      <c r="AA356" s="5">
        <f>Table1[[#This Row],[o_gef_funding]]/SUM(Table1[[#This Row],[o_ghg_inventory ]:[o_undefined]])</f>
        <v>68333.333333333328</v>
      </c>
      <c r="AB356" s="5">
        <f>Table1[[#This Row],[o_co_financing]]/SUM(Table1[[#This Row],[o_ghg_inventory ]:[o_undefined]])</f>
        <v>7500</v>
      </c>
      <c r="AC356" s="4" cm="1">
        <f t="array" ref="AC356">IF(Table1[[#This Row],[o_ghg_inventory ]]="",IF(AND(Table1[[#This Row],[o_undefined]:[o_undefined]]=1,Table1[[#This Row],[c_ghg_inventory]]=1),1,""),1)</f>
        <v>1</v>
      </c>
      <c r="AD356" s="4" t="str" cm="1">
        <f t="array" ref="AD356">IF(Table1[[#This Row],[o_mitigation ]]="",IF(AND(Table1[[#This Row],[o_undefined]:[o_undefined]]=1,Table1[[#This Row],[c_mitigation]]=1),1,""),1)</f>
        <v/>
      </c>
      <c r="AE356" s="4" t="str" cm="1">
        <f t="array" ref="AE356">IF(Table1[[#This Row],[o_climate_change_impacts_and_adaptation ]]="",IF(AND(Table1[[#This Row],[o_undefined]:[o_undefined]]=1,Table1[[#This Row],[c_climate_change_impacts_and_adaptation]]=1),1,""),1)</f>
        <v/>
      </c>
      <c r="AF356" s="4" t="str" cm="1">
        <f t="array" ref="AF356">IF(Table1[[#This Row],[o_support_needed_and_received]]="",IF(AND(Table1[[#This Row],[o_undefined]:[o_undefined]]=1,Table1[[#This Row],[c_support_needed_and_received]]=1),1,""),1)</f>
        <v/>
      </c>
      <c r="AG356" s="4" t="str">
        <f>IF(SUM(Table1[[#This Row],[com_ghg_inventory]:[com_support_needed_and_received]])=0,1,"")</f>
        <v/>
      </c>
      <c r="AH356" s="4" cm="1">
        <f t="array" ref="AH356">IF(Table1[[#This Row],[com_ghg_inventory]]="",0,IF(Table1[[#This Row],[com_undefined]:[com_undefined]]=1,0,Table1[[#This Row],[o_gef_funding]:[o_gef_funding]]/SUM(Table1[[#This Row],[com_ghg_inventory]:[com_support_needed_and_received]])))</f>
        <v>68333.333333333328</v>
      </c>
      <c r="AI356" s="4" cm="1">
        <f t="array" ref="AI356">IF(Table1[[#This Row],[com_mitigation]]="",0,IF(Table1[[#This Row],[com_undefined]:[com_undefined]]=1,0,Table1[[#This Row],[o_gef_funding]:[o_gef_funding]]/SUM(Table1[[#This Row],[com_ghg_inventory]:[com_support_needed_and_received]])))</f>
        <v>0</v>
      </c>
      <c r="AJ356" s="4" cm="1">
        <f t="array" ref="AJ356">IF(Table1[[#This Row],[com_climate_change_impacts_and_adaptation]]="",0,IF(Table1[[#This Row],[com_undefined]:[com_undefined]]=1,0,Table1[[#This Row],[o_gef_funding]:[o_gef_funding]]/SUM(Table1[[#This Row],[com_ghg_inventory]:[com_support_needed_and_received]])))</f>
        <v>0</v>
      </c>
      <c r="AK356" s="4" cm="1">
        <f t="array" ref="AK356">IF(Table1[[#This Row],[com_support_needed_and_received]]="",0,IF(Table1[[#This Row],[com_undefined]:[com_undefined]]=1,0,Table1[[#This Row],[o_gef_funding]:[o_gef_funding]]/SUM(Table1[[#This Row],[com_ghg_inventory]:[com_support_needed_and_received]])))</f>
        <v>0</v>
      </c>
      <c r="AL356" s="4">
        <f>IF(Table1[[#This Row],[com_undefined]]=1,Table1[[#This Row],[o_gef_funding]],0)</f>
        <v>0</v>
      </c>
      <c r="AM356" s="4" cm="1">
        <f t="array" ref="AM356">IF(Table1[[#This Row],[com_ghg_inventory]]="",0,IF(Table1[[#This Row],[com_undefined]:[com_undefined]]=1,0,Table1[[#This Row],[o_co_financing]:[o_co_financing]]/SUM(Table1[[#This Row],[com_ghg_inventory]:[com_support_needed_and_received]])))</f>
        <v>7500</v>
      </c>
      <c r="AN356" s="4" cm="1">
        <f t="array" ref="AN356">IF(Table1[[#This Row],[com_mitigation]]="",0,IF(Table1[[#This Row],[com_undefined]:[com_undefined]]=1,0,Table1[[#This Row],[o_co_financing]:[o_co_financing]]/SUM(Table1[[#This Row],[com_ghg_inventory]:[com_support_needed_and_received]])))</f>
        <v>0</v>
      </c>
      <c r="AO356" s="4" cm="1">
        <f t="array" ref="AO356">IF(Table1[[#This Row],[com_climate_change_impacts_and_adaptation]]="",0,IF(Table1[[#This Row],[com_undefined]:[com_undefined]]=1,0,Table1[[#This Row],[o_co_financing]:[o_co_financing]]/SUM(Table1[[#This Row],[com_ghg_inventory]:[com_support_needed_and_received]])))</f>
        <v>0</v>
      </c>
      <c r="AP356" s="4" cm="1">
        <f t="array" ref="AP356">IF(Table1[[#This Row],[com_support_needed_and_received]]="",0,IF(Table1[[#This Row],[com_undefined]:[com_undefined]]=1,0,Table1[[#This Row],[o_co_financing]:[o_co_financing]]/SUM(Table1[[#This Row],[com_ghg_inventory]:[com_support_needed_and_received]])))</f>
        <v>0</v>
      </c>
      <c r="AQ356" s="4">
        <f>IF(Table1[[#This Row],[com_undefined]]=1,Table1[[#This Row],[o_co_financing]],0)</f>
        <v>0</v>
      </c>
      <c r="AR356" s="4" t="str">
        <f>IF(Table1[[#This Row],[o_gef_funding]]=SUM(Table1[[#This Row],[ghg_inventory_gef]:[undefined_gef]]),"Good", "Problem")</f>
        <v>Good</v>
      </c>
      <c r="AS356" s="4" t="str">
        <f>IF(Table1[[#This Row],[o_co_financing]]=SUM(Table1[[#This Row],[ghg_inventory_co_finance]:[undefined_co_finance]]),"Good", "Problem")</f>
        <v>Good</v>
      </c>
    </row>
    <row r="357" spans="1:45">
      <c r="A357" s="11">
        <v>39</v>
      </c>
      <c r="B357" s="3" t="s">
        <v>64</v>
      </c>
      <c r="C357" s="4" t="str">
        <f>VLOOKUP(Table1[[#This Row],[pif_id]], Table7[#All],2,FALSE)</f>
        <v>Asia</v>
      </c>
      <c r="D357" s="4" t="str">
        <f>VLOOKUP(Table1[[#This Row],[pif_id]], Table7[#All],3,FALSE)</f>
        <v>UNEP</v>
      </c>
      <c r="E357" s="4" t="str">
        <f>VLOOKUP(Table1[[#This Row],[pif_id]], Table7[#All],4,FALSE)</f>
        <v>2018</v>
      </c>
      <c r="F357" s="4" t="e">
        <f>VLOOKUP(Table1[[#This Row],[pif_id]], Table7[#All],5,FALSE)</f>
        <v>#REF!</v>
      </c>
      <c r="G357">
        <v>88</v>
      </c>
      <c r="H357" t="s">
        <v>579</v>
      </c>
      <c r="I357">
        <v>1</v>
      </c>
      <c r="M357" t="str">
        <f>IF(SUM(Table1[[#This Row],[c_ghg_inventory]:[c_support_needed_and_received]])=0,1,"")</f>
        <v/>
      </c>
      <c r="N357" s="6">
        <v>410000</v>
      </c>
      <c r="O357" s="6">
        <v>45000</v>
      </c>
      <c r="P357" s="6">
        <f>N357/SUM(Table1[[#This Row],[c_ghg_inventory]:[c_undefined]])</f>
        <v>410000</v>
      </c>
      <c r="Q357" s="6">
        <f>O357/SUM(Table1[[#This Row],[c_ghg_inventory]:[c_undefined]])</f>
        <v>45000</v>
      </c>
      <c r="R357">
        <v>354</v>
      </c>
      <c r="S357" s="4" t="s">
        <v>581</v>
      </c>
      <c r="T357" s="4">
        <v>1</v>
      </c>
      <c r="U357" s="4"/>
      <c r="V357" s="4"/>
      <c r="W357" s="4"/>
      <c r="X357" s="4" t="str">
        <f>IF(SUM(Table1[[#This Row],[o_ghg_inventory ]:[o_support_needed_and_received]])=0,1,"")</f>
        <v/>
      </c>
      <c r="Y357" s="5">
        <v>68333.333333333328</v>
      </c>
      <c r="Z357" s="5">
        <v>7500</v>
      </c>
      <c r="AA357" s="5">
        <f>Table1[[#This Row],[o_gef_funding]]/SUM(Table1[[#This Row],[o_ghg_inventory ]:[o_undefined]])</f>
        <v>68333.333333333328</v>
      </c>
      <c r="AB357" s="5">
        <f>Table1[[#This Row],[o_co_financing]]/SUM(Table1[[#This Row],[o_ghg_inventory ]:[o_undefined]])</f>
        <v>7500</v>
      </c>
      <c r="AC357" s="4" cm="1">
        <f t="array" ref="AC357">IF(Table1[[#This Row],[o_ghg_inventory ]]="",IF(AND(Table1[[#This Row],[o_undefined]:[o_undefined]]=1,Table1[[#This Row],[c_ghg_inventory]]=1),1,""),1)</f>
        <v>1</v>
      </c>
      <c r="AD357" s="4" t="str" cm="1">
        <f t="array" ref="AD357">IF(Table1[[#This Row],[o_mitigation ]]="",IF(AND(Table1[[#This Row],[o_undefined]:[o_undefined]]=1,Table1[[#This Row],[c_mitigation]]=1),1,""),1)</f>
        <v/>
      </c>
      <c r="AE357" s="4" t="str" cm="1">
        <f t="array" ref="AE357">IF(Table1[[#This Row],[o_climate_change_impacts_and_adaptation ]]="",IF(AND(Table1[[#This Row],[o_undefined]:[o_undefined]]=1,Table1[[#This Row],[c_climate_change_impacts_and_adaptation]]=1),1,""),1)</f>
        <v/>
      </c>
      <c r="AF357" s="4" t="str" cm="1">
        <f t="array" ref="AF357">IF(Table1[[#This Row],[o_support_needed_and_received]]="",IF(AND(Table1[[#This Row],[o_undefined]:[o_undefined]]=1,Table1[[#This Row],[c_support_needed_and_received]]=1),1,""),1)</f>
        <v/>
      </c>
      <c r="AG357" s="4" t="str">
        <f>IF(SUM(Table1[[#This Row],[com_ghg_inventory]:[com_support_needed_and_received]])=0,1,"")</f>
        <v/>
      </c>
      <c r="AH357" s="4" cm="1">
        <f t="array" ref="AH357">IF(Table1[[#This Row],[com_ghg_inventory]]="",0,IF(Table1[[#This Row],[com_undefined]:[com_undefined]]=1,0,Table1[[#This Row],[o_gef_funding]:[o_gef_funding]]/SUM(Table1[[#This Row],[com_ghg_inventory]:[com_support_needed_and_received]])))</f>
        <v>68333.333333333328</v>
      </c>
      <c r="AI357" s="4" cm="1">
        <f t="array" ref="AI357">IF(Table1[[#This Row],[com_mitigation]]="",0,IF(Table1[[#This Row],[com_undefined]:[com_undefined]]=1,0,Table1[[#This Row],[o_gef_funding]:[o_gef_funding]]/SUM(Table1[[#This Row],[com_ghg_inventory]:[com_support_needed_and_received]])))</f>
        <v>0</v>
      </c>
      <c r="AJ357" s="4" cm="1">
        <f t="array" ref="AJ357">IF(Table1[[#This Row],[com_climate_change_impacts_and_adaptation]]="",0,IF(Table1[[#This Row],[com_undefined]:[com_undefined]]=1,0,Table1[[#This Row],[o_gef_funding]:[o_gef_funding]]/SUM(Table1[[#This Row],[com_ghg_inventory]:[com_support_needed_and_received]])))</f>
        <v>0</v>
      </c>
      <c r="AK357" s="4" cm="1">
        <f t="array" ref="AK357">IF(Table1[[#This Row],[com_support_needed_and_received]]="",0,IF(Table1[[#This Row],[com_undefined]:[com_undefined]]=1,0,Table1[[#This Row],[o_gef_funding]:[o_gef_funding]]/SUM(Table1[[#This Row],[com_ghg_inventory]:[com_support_needed_and_received]])))</f>
        <v>0</v>
      </c>
      <c r="AL357" s="4">
        <f>IF(Table1[[#This Row],[com_undefined]]=1,Table1[[#This Row],[o_gef_funding]],0)</f>
        <v>0</v>
      </c>
      <c r="AM357" s="4" cm="1">
        <f t="array" ref="AM357">IF(Table1[[#This Row],[com_ghg_inventory]]="",0,IF(Table1[[#This Row],[com_undefined]:[com_undefined]]=1,0,Table1[[#This Row],[o_co_financing]:[o_co_financing]]/SUM(Table1[[#This Row],[com_ghg_inventory]:[com_support_needed_and_received]])))</f>
        <v>7500</v>
      </c>
      <c r="AN357" s="4" cm="1">
        <f t="array" ref="AN357">IF(Table1[[#This Row],[com_mitigation]]="",0,IF(Table1[[#This Row],[com_undefined]:[com_undefined]]=1,0,Table1[[#This Row],[o_co_financing]:[o_co_financing]]/SUM(Table1[[#This Row],[com_ghg_inventory]:[com_support_needed_and_received]])))</f>
        <v>0</v>
      </c>
      <c r="AO357" s="4" cm="1">
        <f t="array" ref="AO357">IF(Table1[[#This Row],[com_climate_change_impacts_and_adaptation]]="",0,IF(Table1[[#This Row],[com_undefined]:[com_undefined]]=1,0,Table1[[#This Row],[o_co_financing]:[o_co_financing]]/SUM(Table1[[#This Row],[com_ghg_inventory]:[com_support_needed_and_received]])))</f>
        <v>0</v>
      </c>
      <c r="AP357" s="4" cm="1">
        <f t="array" ref="AP357">IF(Table1[[#This Row],[com_support_needed_and_received]]="",0,IF(Table1[[#This Row],[com_undefined]:[com_undefined]]=1,0,Table1[[#This Row],[o_co_financing]:[o_co_financing]]/SUM(Table1[[#This Row],[com_ghg_inventory]:[com_support_needed_and_received]])))</f>
        <v>0</v>
      </c>
      <c r="AQ357" s="4">
        <f>IF(Table1[[#This Row],[com_undefined]]=1,Table1[[#This Row],[o_co_financing]],0)</f>
        <v>0</v>
      </c>
      <c r="AR357" s="4" t="str">
        <f>IF(Table1[[#This Row],[o_gef_funding]]=SUM(Table1[[#This Row],[ghg_inventory_gef]:[undefined_gef]]),"Good", "Problem")</f>
        <v>Good</v>
      </c>
      <c r="AS357" s="4" t="str">
        <f>IF(Table1[[#This Row],[o_co_financing]]=SUM(Table1[[#This Row],[ghg_inventory_co_finance]:[undefined_co_finance]]),"Good", "Problem")</f>
        <v>Good</v>
      </c>
    </row>
    <row r="358" spans="1:45">
      <c r="A358" s="11">
        <v>39</v>
      </c>
      <c r="B358" s="3" t="s">
        <v>64</v>
      </c>
      <c r="C358" s="4" t="str">
        <f>VLOOKUP(Table1[[#This Row],[pif_id]], Table7[#All],2,FALSE)</f>
        <v>Asia</v>
      </c>
      <c r="D358" s="4" t="str">
        <f>VLOOKUP(Table1[[#This Row],[pif_id]], Table7[#All],3,FALSE)</f>
        <v>UNEP</v>
      </c>
      <c r="E358" s="4" t="str">
        <f>VLOOKUP(Table1[[#This Row],[pif_id]], Table7[#All],4,FALSE)</f>
        <v>2018</v>
      </c>
      <c r="F358" s="4" t="e">
        <f>VLOOKUP(Table1[[#This Row],[pif_id]], Table7[#All],5,FALSE)</f>
        <v>#REF!</v>
      </c>
      <c r="G358">
        <v>88</v>
      </c>
      <c r="H358" t="s">
        <v>579</v>
      </c>
      <c r="I358">
        <v>1</v>
      </c>
      <c r="M358" t="str">
        <f>IF(SUM(Table1[[#This Row],[c_ghg_inventory]:[c_support_needed_and_received]])=0,1,"")</f>
        <v/>
      </c>
      <c r="N358" s="6">
        <v>410000</v>
      </c>
      <c r="O358" s="6">
        <v>45000</v>
      </c>
      <c r="P358" s="6">
        <f>N358/SUM(Table1[[#This Row],[c_ghg_inventory]:[c_undefined]])</f>
        <v>410000</v>
      </c>
      <c r="Q358" s="6">
        <f>O358/SUM(Table1[[#This Row],[c_ghg_inventory]:[c_undefined]])</f>
        <v>45000</v>
      </c>
      <c r="R358">
        <v>355</v>
      </c>
      <c r="S358" s="4" t="s">
        <v>582</v>
      </c>
      <c r="T358" s="4">
        <v>1</v>
      </c>
      <c r="U358" s="4"/>
      <c r="V358" s="4"/>
      <c r="W358" s="4"/>
      <c r="X358" s="4" t="str">
        <f>IF(SUM(Table1[[#This Row],[o_ghg_inventory ]:[o_support_needed_and_received]])=0,1,"")</f>
        <v/>
      </c>
      <c r="Y358" s="5">
        <v>68333.333333333328</v>
      </c>
      <c r="Z358" s="5">
        <v>7500</v>
      </c>
      <c r="AA358" s="5">
        <f>Table1[[#This Row],[o_gef_funding]]/SUM(Table1[[#This Row],[o_ghg_inventory ]:[o_undefined]])</f>
        <v>68333.333333333328</v>
      </c>
      <c r="AB358" s="5">
        <f>Table1[[#This Row],[o_co_financing]]/SUM(Table1[[#This Row],[o_ghg_inventory ]:[o_undefined]])</f>
        <v>7500</v>
      </c>
      <c r="AC358" s="4" cm="1">
        <f t="array" ref="AC358">IF(Table1[[#This Row],[o_ghg_inventory ]]="",IF(AND(Table1[[#This Row],[o_undefined]:[o_undefined]]=1,Table1[[#This Row],[c_ghg_inventory]]=1),1,""),1)</f>
        <v>1</v>
      </c>
      <c r="AD358" s="4" t="str" cm="1">
        <f t="array" ref="AD358">IF(Table1[[#This Row],[o_mitigation ]]="",IF(AND(Table1[[#This Row],[o_undefined]:[o_undefined]]=1,Table1[[#This Row],[c_mitigation]]=1),1,""),1)</f>
        <v/>
      </c>
      <c r="AE358" s="4" t="str" cm="1">
        <f t="array" ref="AE358">IF(Table1[[#This Row],[o_climate_change_impacts_and_adaptation ]]="",IF(AND(Table1[[#This Row],[o_undefined]:[o_undefined]]=1,Table1[[#This Row],[c_climate_change_impacts_and_adaptation]]=1),1,""),1)</f>
        <v/>
      </c>
      <c r="AF358" s="4" t="str" cm="1">
        <f t="array" ref="AF358">IF(Table1[[#This Row],[o_support_needed_and_received]]="",IF(AND(Table1[[#This Row],[o_undefined]:[o_undefined]]=1,Table1[[#This Row],[c_support_needed_and_received]]=1),1,""),1)</f>
        <v/>
      </c>
      <c r="AG358" s="4" t="str">
        <f>IF(SUM(Table1[[#This Row],[com_ghg_inventory]:[com_support_needed_and_received]])=0,1,"")</f>
        <v/>
      </c>
      <c r="AH358" s="4" cm="1">
        <f t="array" ref="AH358">IF(Table1[[#This Row],[com_ghg_inventory]]="",0,IF(Table1[[#This Row],[com_undefined]:[com_undefined]]=1,0,Table1[[#This Row],[o_gef_funding]:[o_gef_funding]]/SUM(Table1[[#This Row],[com_ghg_inventory]:[com_support_needed_and_received]])))</f>
        <v>68333.333333333328</v>
      </c>
      <c r="AI358" s="4" cm="1">
        <f t="array" ref="AI358">IF(Table1[[#This Row],[com_mitigation]]="",0,IF(Table1[[#This Row],[com_undefined]:[com_undefined]]=1,0,Table1[[#This Row],[o_gef_funding]:[o_gef_funding]]/SUM(Table1[[#This Row],[com_ghg_inventory]:[com_support_needed_and_received]])))</f>
        <v>0</v>
      </c>
      <c r="AJ358" s="4" cm="1">
        <f t="array" ref="AJ358">IF(Table1[[#This Row],[com_climate_change_impacts_and_adaptation]]="",0,IF(Table1[[#This Row],[com_undefined]:[com_undefined]]=1,0,Table1[[#This Row],[o_gef_funding]:[o_gef_funding]]/SUM(Table1[[#This Row],[com_ghg_inventory]:[com_support_needed_and_received]])))</f>
        <v>0</v>
      </c>
      <c r="AK358" s="4" cm="1">
        <f t="array" ref="AK358">IF(Table1[[#This Row],[com_support_needed_and_received]]="",0,IF(Table1[[#This Row],[com_undefined]:[com_undefined]]=1,0,Table1[[#This Row],[o_gef_funding]:[o_gef_funding]]/SUM(Table1[[#This Row],[com_ghg_inventory]:[com_support_needed_and_received]])))</f>
        <v>0</v>
      </c>
      <c r="AL358" s="4">
        <f>IF(Table1[[#This Row],[com_undefined]]=1,Table1[[#This Row],[o_gef_funding]],0)</f>
        <v>0</v>
      </c>
      <c r="AM358" s="4" cm="1">
        <f t="array" ref="AM358">IF(Table1[[#This Row],[com_ghg_inventory]]="",0,IF(Table1[[#This Row],[com_undefined]:[com_undefined]]=1,0,Table1[[#This Row],[o_co_financing]:[o_co_financing]]/SUM(Table1[[#This Row],[com_ghg_inventory]:[com_support_needed_and_received]])))</f>
        <v>7500</v>
      </c>
      <c r="AN358" s="4" cm="1">
        <f t="array" ref="AN358">IF(Table1[[#This Row],[com_mitigation]]="",0,IF(Table1[[#This Row],[com_undefined]:[com_undefined]]=1,0,Table1[[#This Row],[o_co_financing]:[o_co_financing]]/SUM(Table1[[#This Row],[com_ghg_inventory]:[com_support_needed_and_received]])))</f>
        <v>0</v>
      </c>
      <c r="AO358" s="4" cm="1">
        <f t="array" ref="AO358">IF(Table1[[#This Row],[com_climate_change_impacts_and_adaptation]]="",0,IF(Table1[[#This Row],[com_undefined]:[com_undefined]]=1,0,Table1[[#This Row],[o_co_financing]:[o_co_financing]]/SUM(Table1[[#This Row],[com_ghg_inventory]:[com_support_needed_and_received]])))</f>
        <v>0</v>
      </c>
      <c r="AP358" s="4" cm="1">
        <f t="array" ref="AP358">IF(Table1[[#This Row],[com_support_needed_and_received]]="",0,IF(Table1[[#This Row],[com_undefined]:[com_undefined]]=1,0,Table1[[#This Row],[o_co_financing]:[o_co_financing]]/SUM(Table1[[#This Row],[com_ghg_inventory]:[com_support_needed_and_received]])))</f>
        <v>0</v>
      </c>
      <c r="AQ358" s="4">
        <f>IF(Table1[[#This Row],[com_undefined]]=1,Table1[[#This Row],[o_co_financing]],0)</f>
        <v>0</v>
      </c>
      <c r="AR358" s="4" t="str">
        <f>IF(Table1[[#This Row],[o_gef_funding]]=SUM(Table1[[#This Row],[ghg_inventory_gef]:[undefined_gef]]),"Good", "Problem")</f>
        <v>Good</v>
      </c>
      <c r="AS358" s="4" t="str">
        <f>IF(Table1[[#This Row],[o_co_financing]]=SUM(Table1[[#This Row],[ghg_inventory_co_finance]:[undefined_co_finance]]),"Good", "Problem")</f>
        <v>Good</v>
      </c>
    </row>
    <row r="359" spans="1:45">
      <c r="A359" s="11">
        <v>39</v>
      </c>
      <c r="B359" s="3" t="s">
        <v>64</v>
      </c>
      <c r="C359" s="4" t="str">
        <f>VLOOKUP(Table1[[#This Row],[pif_id]], Table7[#All],2,FALSE)</f>
        <v>Asia</v>
      </c>
      <c r="D359" s="4" t="str">
        <f>VLOOKUP(Table1[[#This Row],[pif_id]], Table7[#All],3,FALSE)</f>
        <v>UNEP</v>
      </c>
      <c r="E359" s="4" t="str">
        <f>VLOOKUP(Table1[[#This Row],[pif_id]], Table7[#All],4,FALSE)</f>
        <v>2018</v>
      </c>
      <c r="F359" s="4" t="e">
        <f>VLOOKUP(Table1[[#This Row],[pif_id]], Table7[#All],5,FALSE)</f>
        <v>#REF!</v>
      </c>
      <c r="G359">
        <v>88</v>
      </c>
      <c r="H359" t="s">
        <v>579</v>
      </c>
      <c r="I359">
        <v>1</v>
      </c>
      <c r="M359" t="str">
        <f>IF(SUM(Table1[[#This Row],[c_ghg_inventory]:[c_support_needed_and_received]])=0,1,"")</f>
        <v/>
      </c>
      <c r="N359" s="6">
        <v>410000</v>
      </c>
      <c r="O359" s="6">
        <v>45000</v>
      </c>
      <c r="P359" s="6">
        <f>N359/SUM(Table1[[#This Row],[c_ghg_inventory]:[c_undefined]])</f>
        <v>410000</v>
      </c>
      <c r="Q359" s="6">
        <f>O359/SUM(Table1[[#This Row],[c_ghg_inventory]:[c_undefined]])</f>
        <v>45000</v>
      </c>
      <c r="R359">
        <v>356</v>
      </c>
      <c r="S359" s="4" t="s">
        <v>583</v>
      </c>
      <c r="T359" s="4">
        <v>1</v>
      </c>
      <c r="U359" s="4"/>
      <c r="V359" s="4"/>
      <c r="W359" s="4"/>
      <c r="X359" s="4" t="str">
        <f>IF(SUM(Table1[[#This Row],[o_ghg_inventory ]:[o_support_needed_and_received]])=0,1,"")</f>
        <v/>
      </c>
      <c r="Y359" s="5">
        <v>68333.333333333328</v>
      </c>
      <c r="Z359" s="5">
        <v>7500</v>
      </c>
      <c r="AA359" s="5">
        <f>Table1[[#This Row],[o_gef_funding]]/SUM(Table1[[#This Row],[o_ghg_inventory ]:[o_undefined]])</f>
        <v>68333.333333333328</v>
      </c>
      <c r="AB359" s="5">
        <f>Table1[[#This Row],[o_co_financing]]/SUM(Table1[[#This Row],[o_ghg_inventory ]:[o_undefined]])</f>
        <v>7500</v>
      </c>
      <c r="AC359" s="4" cm="1">
        <f t="array" ref="AC359">IF(Table1[[#This Row],[o_ghg_inventory ]]="",IF(AND(Table1[[#This Row],[o_undefined]:[o_undefined]]=1,Table1[[#This Row],[c_ghg_inventory]]=1),1,""),1)</f>
        <v>1</v>
      </c>
      <c r="AD359" s="4" t="str" cm="1">
        <f t="array" ref="AD359">IF(Table1[[#This Row],[o_mitigation ]]="",IF(AND(Table1[[#This Row],[o_undefined]:[o_undefined]]=1,Table1[[#This Row],[c_mitigation]]=1),1,""),1)</f>
        <v/>
      </c>
      <c r="AE359" s="4" t="str" cm="1">
        <f t="array" ref="AE359">IF(Table1[[#This Row],[o_climate_change_impacts_and_adaptation ]]="",IF(AND(Table1[[#This Row],[o_undefined]:[o_undefined]]=1,Table1[[#This Row],[c_climate_change_impacts_and_adaptation]]=1),1,""),1)</f>
        <v/>
      </c>
      <c r="AF359" s="4" t="str" cm="1">
        <f t="array" ref="AF359">IF(Table1[[#This Row],[o_support_needed_and_received]]="",IF(AND(Table1[[#This Row],[o_undefined]:[o_undefined]]=1,Table1[[#This Row],[c_support_needed_and_received]]=1),1,""),1)</f>
        <v/>
      </c>
      <c r="AG359" s="4" t="str">
        <f>IF(SUM(Table1[[#This Row],[com_ghg_inventory]:[com_support_needed_and_received]])=0,1,"")</f>
        <v/>
      </c>
      <c r="AH359" s="4" cm="1">
        <f t="array" ref="AH359">IF(Table1[[#This Row],[com_ghg_inventory]]="",0,IF(Table1[[#This Row],[com_undefined]:[com_undefined]]=1,0,Table1[[#This Row],[o_gef_funding]:[o_gef_funding]]/SUM(Table1[[#This Row],[com_ghg_inventory]:[com_support_needed_and_received]])))</f>
        <v>68333.333333333328</v>
      </c>
      <c r="AI359" s="4" cm="1">
        <f t="array" ref="AI359">IF(Table1[[#This Row],[com_mitigation]]="",0,IF(Table1[[#This Row],[com_undefined]:[com_undefined]]=1,0,Table1[[#This Row],[o_gef_funding]:[o_gef_funding]]/SUM(Table1[[#This Row],[com_ghg_inventory]:[com_support_needed_and_received]])))</f>
        <v>0</v>
      </c>
      <c r="AJ359" s="4" cm="1">
        <f t="array" ref="AJ359">IF(Table1[[#This Row],[com_climate_change_impacts_and_adaptation]]="",0,IF(Table1[[#This Row],[com_undefined]:[com_undefined]]=1,0,Table1[[#This Row],[o_gef_funding]:[o_gef_funding]]/SUM(Table1[[#This Row],[com_ghg_inventory]:[com_support_needed_and_received]])))</f>
        <v>0</v>
      </c>
      <c r="AK359" s="4" cm="1">
        <f t="array" ref="AK359">IF(Table1[[#This Row],[com_support_needed_and_received]]="",0,IF(Table1[[#This Row],[com_undefined]:[com_undefined]]=1,0,Table1[[#This Row],[o_gef_funding]:[o_gef_funding]]/SUM(Table1[[#This Row],[com_ghg_inventory]:[com_support_needed_and_received]])))</f>
        <v>0</v>
      </c>
      <c r="AL359" s="4">
        <f>IF(Table1[[#This Row],[com_undefined]]=1,Table1[[#This Row],[o_gef_funding]],0)</f>
        <v>0</v>
      </c>
      <c r="AM359" s="4" cm="1">
        <f t="array" ref="AM359">IF(Table1[[#This Row],[com_ghg_inventory]]="",0,IF(Table1[[#This Row],[com_undefined]:[com_undefined]]=1,0,Table1[[#This Row],[o_co_financing]:[o_co_financing]]/SUM(Table1[[#This Row],[com_ghg_inventory]:[com_support_needed_and_received]])))</f>
        <v>7500</v>
      </c>
      <c r="AN359" s="4" cm="1">
        <f t="array" ref="AN359">IF(Table1[[#This Row],[com_mitigation]]="",0,IF(Table1[[#This Row],[com_undefined]:[com_undefined]]=1,0,Table1[[#This Row],[o_co_financing]:[o_co_financing]]/SUM(Table1[[#This Row],[com_ghg_inventory]:[com_support_needed_and_received]])))</f>
        <v>0</v>
      </c>
      <c r="AO359" s="4" cm="1">
        <f t="array" ref="AO359">IF(Table1[[#This Row],[com_climate_change_impacts_and_adaptation]]="",0,IF(Table1[[#This Row],[com_undefined]:[com_undefined]]=1,0,Table1[[#This Row],[o_co_financing]:[o_co_financing]]/SUM(Table1[[#This Row],[com_ghg_inventory]:[com_support_needed_and_received]])))</f>
        <v>0</v>
      </c>
      <c r="AP359" s="4" cm="1">
        <f t="array" ref="AP359">IF(Table1[[#This Row],[com_support_needed_and_received]]="",0,IF(Table1[[#This Row],[com_undefined]:[com_undefined]]=1,0,Table1[[#This Row],[o_co_financing]:[o_co_financing]]/SUM(Table1[[#This Row],[com_ghg_inventory]:[com_support_needed_and_received]])))</f>
        <v>0</v>
      </c>
      <c r="AQ359" s="4">
        <f>IF(Table1[[#This Row],[com_undefined]]=1,Table1[[#This Row],[o_co_financing]],0)</f>
        <v>0</v>
      </c>
      <c r="AR359" s="4" t="str">
        <f>IF(Table1[[#This Row],[o_gef_funding]]=SUM(Table1[[#This Row],[ghg_inventory_gef]:[undefined_gef]]),"Good", "Problem")</f>
        <v>Good</v>
      </c>
      <c r="AS359" s="4" t="str">
        <f>IF(Table1[[#This Row],[o_co_financing]]=SUM(Table1[[#This Row],[ghg_inventory_co_finance]:[undefined_co_finance]]),"Good", "Problem")</f>
        <v>Good</v>
      </c>
    </row>
    <row r="360" spans="1:45">
      <c r="A360" s="11">
        <v>39</v>
      </c>
      <c r="B360" s="3" t="s">
        <v>64</v>
      </c>
      <c r="C360" s="4" t="str">
        <f>VLOOKUP(Table1[[#This Row],[pif_id]], Table7[#All],2,FALSE)</f>
        <v>Asia</v>
      </c>
      <c r="D360" s="4" t="str">
        <f>VLOOKUP(Table1[[#This Row],[pif_id]], Table7[#All],3,FALSE)</f>
        <v>UNEP</v>
      </c>
      <c r="E360" s="4" t="str">
        <f>VLOOKUP(Table1[[#This Row],[pif_id]], Table7[#All],4,FALSE)</f>
        <v>2018</v>
      </c>
      <c r="F360" s="4" t="e">
        <f>VLOOKUP(Table1[[#This Row],[pif_id]], Table7[#All],5,FALSE)</f>
        <v>#REF!</v>
      </c>
      <c r="G360">
        <v>88</v>
      </c>
      <c r="H360" t="s">
        <v>579</v>
      </c>
      <c r="I360">
        <v>1</v>
      </c>
      <c r="M360" t="str">
        <f>IF(SUM(Table1[[#This Row],[c_ghg_inventory]:[c_support_needed_and_received]])=0,1,"")</f>
        <v/>
      </c>
      <c r="N360" s="6">
        <v>410000</v>
      </c>
      <c r="O360" s="6">
        <v>45000</v>
      </c>
      <c r="P360" s="6">
        <f>N360/SUM(Table1[[#This Row],[c_ghg_inventory]:[c_undefined]])</f>
        <v>410000</v>
      </c>
      <c r="Q360" s="6">
        <f>O360/SUM(Table1[[#This Row],[c_ghg_inventory]:[c_undefined]])</f>
        <v>45000</v>
      </c>
      <c r="R360">
        <v>357</v>
      </c>
      <c r="S360" s="4" t="s">
        <v>584</v>
      </c>
      <c r="T360" s="4">
        <v>1</v>
      </c>
      <c r="U360" s="4"/>
      <c r="V360" s="4"/>
      <c r="W360" s="4"/>
      <c r="X360" s="4" t="str">
        <f>IF(SUM(Table1[[#This Row],[o_ghg_inventory ]:[o_support_needed_and_received]])=0,1,"")</f>
        <v/>
      </c>
      <c r="Y360" s="5">
        <v>68333.333333333328</v>
      </c>
      <c r="Z360" s="5">
        <v>7500</v>
      </c>
      <c r="AA360" s="5">
        <f>Table1[[#This Row],[o_gef_funding]]/SUM(Table1[[#This Row],[o_ghg_inventory ]:[o_undefined]])</f>
        <v>68333.333333333328</v>
      </c>
      <c r="AB360" s="5">
        <f>Table1[[#This Row],[o_co_financing]]/SUM(Table1[[#This Row],[o_ghg_inventory ]:[o_undefined]])</f>
        <v>7500</v>
      </c>
      <c r="AC360" s="4" cm="1">
        <f t="array" ref="AC360">IF(Table1[[#This Row],[o_ghg_inventory ]]="",IF(AND(Table1[[#This Row],[o_undefined]:[o_undefined]]=1,Table1[[#This Row],[c_ghg_inventory]]=1),1,""),1)</f>
        <v>1</v>
      </c>
      <c r="AD360" s="4" t="str" cm="1">
        <f t="array" ref="AD360">IF(Table1[[#This Row],[o_mitigation ]]="",IF(AND(Table1[[#This Row],[o_undefined]:[o_undefined]]=1,Table1[[#This Row],[c_mitigation]]=1),1,""),1)</f>
        <v/>
      </c>
      <c r="AE360" s="4" t="str" cm="1">
        <f t="array" ref="AE360">IF(Table1[[#This Row],[o_climate_change_impacts_and_adaptation ]]="",IF(AND(Table1[[#This Row],[o_undefined]:[o_undefined]]=1,Table1[[#This Row],[c_climate_change_impacts_and_adaptation]]=1),1,""),1)</f>
        <v/>
      </c>
      <c r="AF360" s="4" t="str" cm="1">
        <f t="array" ref="AF360">IF(Table1[[#This Row],[o_support_needed_and_received]]="",IF(AND(Table1[[#This Row],[o_undefined]:[o_undefined]]=1,Table1[[#This Row],[c_support_needed_and_received]]=1),1,""),1)</f>
        <v/>
      </c>
      <c r="AG360" s="4" t="str">
        <f>IF(SUM(Table1[[#This Row],[com_ghg_inventory]:[com_support_needed_and_received]])=0,1,"")</f>
        <v/>
      </c>
      <c r="AH360" s="4" cm="1">
        <f t="array" ref="AH360">IF(Table1[[#This Row],[com_ghg_inventory]]="",0,IF(Table1[[#This Row],[com_undefined]:[com_undefined]]=1,0,Table1[[#This Row],[o_gef_funding]:[o_gef_funding]]/SUM(Table1[[#This Row],[com_ghg_inventory]:[com_support_needed_and_received]])))</f>
        <v>68333.333333333328</v>
      </c>
      <c r="AI360" s="4" cm="1">
        <f t="array" ref="AI360">IF(Table1[[#This Row],[com_mitigation]]="",0,IF(Table1[[#This Row],[com_undefined]:[com_undefined]]=1,0,Table1[[#This Row],[o_gef_funding]:[o_gef_funding]]/SUM(Table1[[#This Row],[com_ghg_inventory]:[com_support_needed_and_received]])))</f>
        <v>0</v>
      </c>
      <c r="AJ360" s="4" cm="1">
        <f t="array" ref="AJ360">IF(Table1[[#This Row],[com_climate_change_impacts_and_adaptation]]="",0,IF(Table1[[#This Row],[com_undefined]:[com_undefined]]=1,0,Table1[[#This Row],[o_gef_funding]:[o_gef_funding]]/SUM(Table1[[#This Row],[com_ghg_inventory]:[com_support_needed_and_received]])))</f>
        <v>0</v>
      </c>
      <c r="AK360" s="4" cm="1">
        <f t="array" ref="AK360">IF(Table1[[#This Row],[com_support_needed_and_received]]="",0,IF(Table1[[#This Row],[com_undefined]:[com_undefined]]=1,0,Table1[[#This Row],[o_gef_funding]:[o_gef_funding]]/SUM(Table1[[#This Row],[com_ghg_inventory]:[com_support_needed_and_received]])))</f>
        <v>0</v>
      </c>
      <c r="AL360" s="4">
        <f>IF(Table1[[#This Row],[com_undefined]]=1,Table1[[#This Row],[o_gef_funding]],0)</f>
        <v>0</v>
      </c>
      <c r="AM360" s="4" cm="1">
        <f t="array" ref="AM360">IF(Table1[[#This Row],[com_ghg_inventory]]="",0,IF(Table1[[#This Row],[com_undefined]:[com_undefined]]=1,0,Table1[[#This Row],[o_co_financing]:[o_co_financing]]/SUM(Table1[[#This Row],[com_ghg_inventory]:[com_support_needed_and_received]])))</f>
        <v>7500</v>
      </c>
      <c r="AN360" s="4" cm="1">
        <f t="array" ref="AN360">IF(Table1[[#This Row],[com_mitigation]]="",0,IF(Table1[[#This Row],[com_undefined]:[com_undefined]]=1,0,Table1[[#This Row],[o_co_financing]:[o_co_financing]]/SUM(Table1[[#This Row],[com_ghg_inventory]:[com_support_needed_and_received]])))</f>
        <v>0</v>
      </c>
      <c r="AO360" s="4" cm="1">
        <f t="array" ref="AO360">IF(Table1[[#This Row],[com_climate_change_impacts_and_adaptation]]="",0,IF(Table1[[#This Row],[com_undefined]:[com_undefined]]=1,0,Table1[[#This Row],[o_co_financing]:[o_co_financing]]/SUM(Table1[[#This Row],[com_ghg_inventory]:[com_support_needed_and_received]])))</f>
        <v>0</v>
      </c>
      <c r="AP360" s="4" cm="1">
        <f t="array" ref="AP360">IF(Table1[[#This Row],[com_support_needed_and_received]]="",0,IF(Table1[[#This Row],[com_undefined]:[com_undefined]]=1,0,Table1[[#This Row],[o_co_financing]:[o_co_financing]]/SUM(Table1[[#This Row],[com_ghg_inventory]:[com_support_needed_and_received]])))</f>
        <v>0</v>
      </c>
      <c r="AQ360" s="4">
        <f>IF(Table1[[#This Row],[com_undefined]]=1,Table1[[#This Row],[o_co_financing]],0)</f>
        <v>0</v>
      </c>
      <c r="AR360" s="4" t="str">
        <f>IF(Table1[[#This Row],[o_gef_funding]]=SUM(Table1[[#This Row],[ghg_inventory_gef]:[undefined_gef]]),"Good", "Problem")</f>
        <v>Good</v>
      </c>
      <c r="AS360" s="4" t="str">
        <f>IF(Table1[[#This Row],[o_co_financing]]=SUM(Table1[[#This Row],[ghg_inventory_co_finance]:[undefined_co_finance]]),"Good", "Problem")</f>
        <v>Good</v>
      </c>
    </row>
    <row r="361" spans="1:45">
      <c r="A361" s="11">
        <v>39</v>
      </c>
      <c r="B361" s="3" t="s">
        <v>64</v>
      </c>
      <c r="C361" s="4" t="str">
        <f>VLOOKUP(Table1[[#This Row],[pif_id]], Table7[#All],2,FALSE)</f>
        <v>Asia</v>
      </c>
      <c r="D361" s="4" t="str">
        <f>VLOOKUP(Table1[[#This Row],[pif_id]], Table7[#All],3,FALSE)</f>
        <v>UNEP</v>
      </c>
      <c r="E361" s="4" t="str">
        <f>VLOOKUP(Table1[[#This Row],[pif_id]], Table7[#All],4,FALSE)</f>
        <v>2018</v>
      </c>
      <c r="F361" s="4" t="e">
        <f>VLOOKUP(Table1[[#This Row],[pif_id]], Table7[#All],5,FALSE)</f>
        <v>#REF!</v>
      </c>
      <c r="G361">
        <v>88</v>
      </c>
      <c r="H361" t="s">
        <v>579</v>
      </c>
      <c r="I361">
        <v>1</v>
      </c>
      <c r="M361" t="str">
        <f>IF(SUM(Table1[[#This Row],[c_ghg_inventory]:[c_support_needed_and_received]])=0,1,"")</f>
        <v/>
      </c>
      <c r="N361" s="6">
        <v>410000</v>
      </c>
      <c r="O361" s="6">
        <v>45000</v>
      </c>
      <c r="P361" s="6">
        <f>N361/SUM(Table1[[#This Row],[c_ghg_inventory]:[c_undefined]])</f>
        <v>410000</v>
      </c>
      <c r="Q361" s="6">
        <f>O361/SUM(Table1[[#This Row],[c_ghg_inventory]:[c_undefined]])</f>
        <v>45000</v>
      </c>
      <c r="R361">
        <v>358</v>
      </c>
      <c r="S361" s="4" t="s">
        <v>585</v>
      </c>
      <c r="T361" s="4">
        <v>1</v>
      </c>
      <c r="U361" s="4"/>
      <c r="V361" s="4"/>
      <c r="W361" s="4"/>
      <c r="X361" s="4" t="str">
        <f>IF(SUM(Table1[[#This Row],[o_ghg_inventory ]:[o_support_needed_and_received]])=0,1,"")</f>
        <v/>
      </c>
      <c r="Y361" s="5">
        <v>68333.333333333328</v>
      </c>
      <c r="Z361" s="5">
        <v>7500</v>
      </c>
      <c r="AA361" s="5">
        <f>Table1[[#This Row],[o_gef_funding]]/SUM(Table1[[#This Row],[o_ghg_inventory ]:[o_undefined]])</f>
        <v>68333.333333333328</v>
      </c>
      <c r="AB361" s="5">
        <f>Table1[[#This Row],[o_co_financing]]/SUM(Table1[[#This Row],[o_ghg_inventory ]:[o_undefined]])</f>
        <v>7500</v>
      </c>
      <c r="AC361" s="4" cm="1">
        <f t="array" ref="AC361">IF(Table1[[#This Row],[o_ghg_inventory ]]="",IF(AND(Table1[[#This Row],[o_undefined]:[o_undefined]]=1,Table1[[#This Row],[c_ghg_inventory]]=1),1,""),1)</f>
        <v>1</v>
      </c>
      <c r="AD361" s="4" t="str" cm="1">
        <f t="array" ref="AD361">IF(Table1[[#This Row],[o_mitigation ]]="",IF(AND(Table1[[#This Row],[o_undefined]:[o_undefined]]=1,Table1[[#This Row],[c_mitigation]]=1),1,""),1)</f>
        <v/>
      </c>
      <c r="AE361" s="4" t="str" cm="1">
        <f t="array" ref="AE361">IF(Table1[[#This Row],[o_climate_change_impacts_and_adaptation ]]="",IF(AND(Table1[[#This Row],[o_undefined]:[o_undefined]]=1,Table1[[#This Row],[c_climate_change_impacts_and_adaptation]]=1),1,""),1)</f>
        <v/>
      </c>
      <c r="AF361" s="4" t="str" cm="1">
        <f t="array" ref="AF361">IF(Table1[[#This Row],[o_support_needed_and_received]]="",IF(AND(Table1[[#This Row],[o_undefined]:[o_undefined]]=1,Table1[[#This Row],[c_support_needed_and_received]]=1),1,""),1)</f>
        <v/>
      </c>
      <c r="AG361" s="4" t="str">
        <f>IF(SUM(Table1[[#This Row],[com_ghg_inventory]:[com_support_needed_and_received]])=0,1,"")</f>
        <v/>
      </c>
      <c r="AH361" s="4" cm="1">
        <f t="array" ref="AH361">IF(Table1[[#This Row],[com_ghg_inventory]]="",0,IF(Table1[[#This Row],[com_undefined]:[com_undefined]]=1,0,Table1[[#This Row],[o_gef_funding]:[o_gef_funding]]/SUM(Table1[[#This Row],[com_ghg_inventory]:[com_support_needed_and_received]])))</f>
        <v>68333.333333333328</v>
      </c>
      <c r="AI361" s="4" cm="1">
        <f t="array" ref="AI361">IF(Table1[[#This Row],[com_mitigation]]="",0,IF(Table1[[#This Row],[com_undefined]:[com_undefined]]=1,0,Table1[[#This Row],[o_gef_funding]:[o_gef_funding]]/SUM(Table1[[#This Row],[com_ghg_inventory]:[com_support_needed_and_received]])))</f>
        <v>0</v>
      </c>
      <c r="AJ361" s="4" cm="1">
        <f t="array" ref="AJ361">IF(Table1[[#This Row],[com_climate_change_impacts_and_adaptation]]="",0,IF(Table1[[#This Row],[com_undefined]:[com_undefined]]=1,0,Table1[[#This Row],[o_gef_funding]:[o_gef_funding]]/SUM(Table1[[#This Row],[com_ghg_inventory]:[com_support_needed_and_received]])))</f>
        <v>0</v>
      </c>
      <c r="AK361" s="4" cm="1">
        <f t="array" ref="AK361">IF(Table1[[#This Row],[com_support_needed_and_received]]="",0,IF(Table1[[#This Row],[com_undefined]:[com_undefined]]=1,0,Table1[[#This Row],[o_gef_funding]:[o_gef_funding]]/SUM(Table1[[#This Row],[com_ghg_inventory]:[com_support_needed_and_received]])))</f>
        <v>0</v>
      </c>
      <c r="AL361" s="4">
        <f>IF(Table1[[#This Row],[com_undefined]]=1,Table1[[#This Row],[o_gef_funding]],0)</f>
        <v>0</v>
      </c>
      <c r="AM361" s="4" cm="1">
        <f t="array" ref="AM361">IF(Table1[[#This Row],[com_ghg_inventory]]="",0,IF(Table1[[#This Row],[com_undefined]:[com_undefined]]=1,0,Table1[[#This Row],[o_co_financing]:[o_co_financing]]/SUM(Table1[[#This Row],[com_ghg_inventory]:[com_support_needed_and_received]])))</f>
        <v>7500</v>
      </c>
      <c r="AN361" s="4" cm="1">
        <f t="array" ref="AN361">IF(Table1[[#This Row],[com_mitigation]]="",0,IF(Table1[[#This Row],[com_undefined]:[com_undefined]]=1,0,Table1[[#This Row],[o_co_financing]:[o_co_financing]]/SUM(Table1[[#This Row],[com_ghg_inventory]:[com_support_needed_and_received]])))</f>
        <v>0</v>
      </c>
      <c r="AO361" s="4" cm="1">
        <f t="array" ref="AO361">IF(Table1[[#This Row],[com_climate_change_impacts_and_adaptation]]="",0,IF(Table1[[#This Row],[com_undefined]:[com_undefined]]=1,0,Table1[[#This Row],[o_co_financing]:[o_co_financing]]/SUM(Table1[[#This Row],[com_ghg_inventory]:[com_support_needed_and_received]])))</f>
        <v>0</v>
      </c>
      <c r="AP361" s="4" cm="1">
        <f t="array" ref="AP361">IF(Table1[[#This Row],[com_support_needed_and_received]]="",0,IF(Table1[[#This Row],[com_undefined]:[com_undefined]]=1,0,Table1[[#This Row],[o_co_financing]:[o_co_financing]]/SUM(Table1[[#This Row],[com_ghg_inventory]:[com_support_needed_and_received]])))</f>
        <v>0</v>
      </c>
      <c r="AQ361" s="4">
        <f>IF(Table1[[#This Row],[com_undefined]]=1,Table1[[#This Row],[o_co_financing]],0)</f>
        <v>0</v>
      </c>
      <c r="AR361" s="4" t="str">
        <f>IF(Table1[[#This Row],[o_gef_funding]]=SUM(Table1[[#This Row],[ghg_inventory_gef]:[undefined_gef]]),"Good", "Problem")</f>
        <v>Good</v>
      </c>
      <c r="AS361" s="4" t="str">
        <f>IF(Table1[[#This Row],[o_co_financing]]=SUM(Table1[[#This Row],[ghg_inventory_co_finance]:[undefined_co_finance]]),"Good", "Problem")</f>
        <v>Good</v>
      </c>
    </row>
    <row r="362" spans="1:45">
      <c r="A362" s="11">
        <v>40</v>
      </c>
      <c r="B362" s="8" t="s">
        <v>65</v>
      </c>
      <c r="C362" t="str">
        <f>VLOOKUP(Table1[[#This Row],[pif_id]], Table7[#All],2,FALSE)</f>
        <v>Africa</v>
      </c>
      <c r="D362" t="str">
        <f>VLOOKUP(Table1[[#This Row],[pif_id]], Table7[#All],3,FALSE)</f>
        <v>CI</v>
      </c>
      <c r="E362" t="str">
        <f>VLOOKUP(Table1[[#This Row],[pif_id]], Table7[#All],4,FALSE)</f>
        <v>2019</v>
      </c>
      <c r="F362" t="e">
        <f>VLOOKUP(Table1[[#This Row],[pif_id]], Table7[#All],5,FALSE)</f>
        <v>#REF!</v>
      </c>
      <c r="G362">
        <v>89</v>
      </c>
      <c r="H362" t="s">
        <v>586</v>
      </c>
      <c r="J362">
        <v>1</v>
      </c>
      <c r="M362" t="str">
        <f>IF(SUM(Table1[[#This Row],[c_ghg_inventory]:[c_support_needed_and_received]])=0,1,"")</f>
        <v/>
      </c>
      <c r="N362" s="6">
        <v>2000000</v>
      </c>
      <c r="O362" s="6">
        <v>764000</v>
      </c>
      <c r="P362" s="6">
        <f>N362/SUM(Table1[[#This Row],[c_ghg_inventory]:[c_undefined]])</f>
        <v>2000000</v>
      </c>
      <c r="Q362" s="6">
        <f>O362/SUM(Table1[[#This Row],[c_ghg_inventory]:[c_undefined]])</f>
        <v>764000</v>
      </c>
      <c r="R362">
        <v>359</v>
      </c>
      <c r="S362" t="s">
        <v>587</v>
      </c>
      <c r="T362">
        <v>1</v>
      </c>
      <c r="U362">
        <v>1</v>
      </c>
      <c r="X362" s="4" t="str">
        <f>IF(SUM(Table1[[#This Row],[o_ghg_inventory ]:[o_support_needed_and_received]])=0,1,"")</f>
        <v/>
      </c>
      <c r="Y362" s="10">
        <v>285714.28571428574</v>
      </c>
      <c r="Z362" s="10">
        <v>109142.85714285714</v>
      </c>
      <c r="AA362" s="5">
        <f>Table1[[#This Row],[o_gef_funding]]/SUM(Table1[[#This Row],[o_ghg_inventory ]:[o_undefined]])</f>
        <v>142857.14285714287</v>
      </c>
      <c r="AB362" s="5">
        <f>Table1[[#This Row],[o_co_financing]]/SUM(Table1[[#This Row],[o_ghg_inventory ]:[o_undefined]])</f>
        <v>54571.428571428572</v>
      </c>
      <c r="AC362" s="4" cm="1">
        <f t="array" ref="AC362">IF(Table1[[#This Row],[o_ghg_inventory ]]="",IF(AND(Table1[[#This Row],[o_undefined]:[o_undefined]]=1,Table1[[#This Row],[c_ghg_inventory]]=1),1,""),1)</f>
        <v>1</v>
      </c>
      <c r="AD362" s="4" cm="1">
        <f t="array" ref="AD362">IF(Table1[[#This Row],[o_mitigation ]]="",IF(AND(Table1[[#This Row],[o_undefined]:[o_undefined]]=1,Table1[[#This Row],[c_mitigation]]=1),1,""),1)</f>
        <v>1</v>
      </c>
      <c r="AE362" s="4" t="str" cm="1">
        <f t="array" ref="AE362">IF(Table1[[#This Row],[o_climate_change_impacts_and_adaptation ]]="",IF(AND(Table1[[#This Row],[o_undefined]:[o_undefined]]=1,Table1[[#This Row],[c_climate_change_impacts_and_adaptation]]=1),1,""),1)</f>
        <v/>
      </c>
      <c r="AF362" s="4" t="str" cm="1">
        <f t="array" ref="AF362">IF(Table1[[#This Row],[o_support_needed_and_received]]="",IF(AND(Table1[[#This Row],[o_undefined]:[o_undefined]]=1,Table1[[#This Row],[c_support_needed_and_received]]=1),1,""),1)</f>
        <v/>
      </c>
      <c r="AG362" s="4" t="str">
        <f>IF(SUM(Table1[[#This Row],[com_ghg_inventory]:[com_support_needed_and_received]])=0,1,"")</f>
        <v/>
      </c>
      <c r="AH362" s="4" cm="1">
        <f t="array" ref="AH362">IF(Table1[[#This Row],[com_ghg_inventory]]="",0,IF(Table1[[#This Row],[com_undefined]:[com_undefined]]=1,0,Table1[[#This Row],[o_gef_funding]:[o_gef_funding]]/SUM(Table1[[#This Row],[com_ghg_inventory]:[com_support_needed_and_received]])))</f>
        <v>142857.14285714287</v>
      </c>
      <c r="AI362" s="4" cm="1">
        <f t="array" ref="AI362">IF(Table1[[#This Row],[com_mitigation]]="",0,IF(Table1[[#This Row],[com_undefined]:[com_undefined]]=1,0,Table1[[#This Row],[o_gef_funding]:[o_gef_funding]]/SUM(Table1[[#This Row],[com_ghg_inventory]:[com_support_needed_and_received]])))</f>
        <v>142857.14285714287</v>
      </c>
      <c r="AJ362" s="4" cm="1">
        <f t="array" ref="AJ362">IF(Table1[[#This Row],[com_climate_change_impacts_and_adaptation]]="",0,IF(Table1[[#This Row],[com_undefined]:[com_undefined]]=1,0,Table1[[#This Row],[o_gef_funding]:[o_gef_funding]]/SUM(Table1[[#This Row],[com_ghg_inventory]:[com_support_needed_and_received]])))</f>
        <v>0</v>
      </c>
      <c r="AK362" s="4" cm="1">
        <f t="array" ref="AK362">IF(Table1[[#This Row],[com_support_needed_and_received]]="",0,IF(Table1[[#This Row],[com_undefined]:[com_undefined]]=1,0,Table1[[#This Row],[o_gef_funding]:[o_gef_funding]]/SUM(Table1[[#This Row],[com_ghg_inventory]:[com_support_needed_and_received]])))</f>
        <v>0</v>
      </c>
      <c r="AL362" s="4">
        <f>IF(Table1[[#This Row],[com_undefined]]=1,Table1[[#This Row],[o_gef_funding]],0)</f>
        <v>0</v>
      </c>
      <c r="AM362" s="4" cm="1">
        <f t="array" ref="AM362">IF(Table1[[#This Row],[com_ghg_inventory]]="",0,IF(Table1[[#This Row],[com_undefined]:[com_undefined]]=1,0,Table1[[#This Row],[o_co_financing]:[o_co_financing]]/SUM(Table1[[#This Row],[com_ghg_inventory]:[com_support_needed_and_received]])))</f>
        <v>54571.428571428572</v>
      </c>
      <c r="AN362" s="4" cm="1">
        <f t="array" ref="AN362">IF(Table1[[#This Row],[com_mitigation]]="",0,IF(Table1[[#This Row],[com_undefined]:[com_undefined]]=1,0,Table1[[#This Row],[o_co_financing]:[o_co_financing]]/SUM(Table1[[#This Row],[com_ghg_inventory]:[com_support_needed_and_received]])))</f>
        <v>54571.428571428572</v>
      </c>
      <c r="AO362" s="4" cm="1">
        <f t="array" ref="AO362">IF(Table1[[#This Row],[com_climate_change_impacts_and_adaptation]]="",0,IF(Table1[[#This Row],[com_undefined]:[com_undefined]]=1,0,Table1[[#This Row],[o_co_financing]:[o_co_financing]]/SUM(Table1[[#This Row],[com_ghg_inventory]:[com_support_needed_and_received]])))</f>
        <v>0</v>
      </c>
      <c r="AP362" s="4" cm="1">
        <f t="array" ref="AP362">IF(Table1[[#This Row],[com_support_needed_and_received]]="",0,IF(Table1[[#This Row],[com_undefined]:[com_undefined]]=1,0,Table1[[#This Row],[o_co_financing]:[o_co_financing]]/SUM(Table1[[#This Row],[com_ghg_inventory]:[com_support_needed_and_received]])))</f>
        <v>0</v>
      </c>
      <c r="AQ362" s="4">
        <f>IF(Table1[[#This Row],[com_undefined]]=1,Table1[[#This Row],[o_co_financing]],0)</f>
        <v>0</v>
      </c>
      <c r="AR362" s="4" t="str">
        <f>IF(Table1[[#This Row],[o_gef_funding]]=SUM(Table1[[#This Row],[ghg_inventory_gef]:[undefined_gef]]),"Good", "Problem")</f>
        <v>Good</v>
      </c>
      <c r="AS362" s="4" t="str">
        <f>IF(Table1[[#This Row],[o_co_financing]]=SUM(Table1[[#This Row],[ghg_inventory_co_finance]:[undefined_co_finance]]),"Good", "Problem")</f>
        <v>Good</v>
      </c>
    </row>
    <row r="363" spans="1:45">
      <c r="A363" s="11">
        <v>40</v>
      </c>
      <c r="B363" s="8" t="s">
        <v>65</v>
      </c>
      <c r="C363" t="str">
        <f>VLOOKUP(Table1[[#This Row],[pif_id]], Table7[#All],2,FALSE)</f>
        <v>Africa</v>
      </c>
      <c r="D363" t="str">
        <f>VLOOKUP(Table1[[#This Row],[pif_id]], Table7[#All],3,FALSE)</f>
        <v>CI</v>
      </c>
      <c r="E363" t="str">
        <f>VLOOKUP(Table1[[#This Row],[pif_id]], Table7[#All],4,FALSE)</f>
        <v>2019</v>
      </c>
      <c r="F363" t="e">
        <f>VLOOKUP(Table1[[#This Row],[pif_id]], Table7[#All],5,FALSE)</f>
        <v>#REF!</v>
      </c>
      <c r="G363">
        <v>89</v>
      </c>
      <c r="H363" t="s">
        <v>586</v>
      </c>
      <c r="J363">
        <v>1</v>
      </c>
      <c r="M363" t="str">
        <f>IF(SUM(Table1[[#This Row],[c_ghg_inventory]:[c_support_needed_and_received]])=0,1,"")</f>
        <v/>
      </c>
      <c r="N363" s="6">
        <v>2000000</v>
      </c>
      <c r="O363" s="6">
        <v>764000</v>
      </c>
      <c r="P363" s="6">
        <f>N363/SUM(Table1[[#This Row],[c_ghg_inventory]:[c_undefined]])</f>
        <v>2000000</v>
      </c>
      <c r="Q363" s="6">
        <f>O363/SUM(Table1[[#This Row],[c_ghg_inventory]:[c_undefined]])</f>
        <v>764000</v>
      </c>
      <c r="R363">
        <v>360</v>
      </c>
      <c r="S363" t="s">
        <v>588</v>
      </c>
      <c r="T363">
        <v>1</v>
      </c>
      <c r="X363" s="4" t="str">
        <f>IF(SUM(Table1[[#This Row],[o_ghg_inventory ]:[o_support_needed_and_received]])=0,1,"")</f>
        <v/>
      </c>
      <c r="Y363" s="10">
        <v>285714.28571428574</v>
      </c>
      <c r="Z363" s="10">
        <v>109142.85714285714</v>
      </c>
      <c r="AA363" s="5">
        <f>Table1[[#This Row],[o_gef_funding]]/SUM(Table1[[#This Row],[o_ghg_inventory ]:[o_undefined]])</f>
        <v>285714.28571428574</v>
      </c>
      <c r="AB363" s="5">
        <f>Table1[[#This Row],[o_co_financing]]/SUM(Table1[[#This Row],[o_ghg_inventory ]:[o_undefined]])</f>
        <v>109142.85714285714</v>
      </c>
      <c r="AC363" s="4" cm="1">
        <f t="array" ref="AC363">IF(Table1[[#This Row],[o_ghg_inventory ]]="",IF(AND(Table1[[#This Row],[o_undefined]:[o_undefined]]=1,Table1[[#This Row],[c_ghg_inventory]]=1),1,""),1)</f>
        <v>1</v>
      </c>
      <c r="AD363" s="4" t="str" cm="1">
        <f t="array" ref="AD363">IF(Table1[[#This Row],[o_mitigation ]]="",IF(AND(Table1[[#This Row],[o_undefined]:[o_undefined]]=1,Table1[[#This Row],[c_mitigation]]=1),1,""),1)</f>
        <v/>
      </c>
      <c r="AE363" s="4" t="str" cm="1">
        <f t="array" ref="AE363">IF(Table1[[#This Row],[o_climate_change_impacts_and_adaptation ]]="",IF(AND(Table1[[#This Row],[o_undefined]:[o_undefined]]=1,Table1[[#This Row],[c_climate_change_impacts_and_adaptation]]=1),1,""),1)</f>
        <v/>
      </c>
      <c r="AF363" s="4" t="str" cm="1">
        <f t="array" ref="AF363">IF(Table1[[#This Row],[o_support_needed_and_received]]="",IF(AND(Table1[[#This Row],[o_undefined]:[o_undefined]]=1,Table1[[#This Row],[c_support_needed_and_received]]=1),1,""),1)</f>
        <v/>
      </c>
      <c r="AG363" s="4" t="str">
        <f>IF(SUM(Table1[[#This Row],[com_ghg_inventory]:[com_support_needed_and_received]])=0,1,"")</f>
        <v/>
      </c>
      <c r="AH363" s="4" cm="1">
        <f t="array" ref="AH363">IF(Table1[[#This Row],[com_ghg_inventory]]="",0,IF(Table1[[#This Row],[com_undefined]:[com_undefined]]=1,0,Table1[[#This Row],[o_gef_funding]:[o_gef_funding]]/SUM(Table1[[#This Row],[com_ghg_inventory]:[com_support_needed_and_received]])))</f>
        <v>285714.28571428574</v>
      </c>
      <c r="AI363" s="4" cm="1">
        <f t="array" ref="AI363">IF(Table1[[#This Row],[com_mitigation]]="",0,IF(Table1[[#This Row],[com_undefined]:[com_undefined]]=1,0,Table1[[#This Row],[o_gef_funding]:[o_gef_funding]]/SUM(Table1[[#This Row],[com_ghg_inventory]:[com_support_needed_and_received]])))</f>
        <v>0</v>
      </c>
      <c r="AJ363" s="4" cm="1">
        <f t="array" ref="AJ363">IF(Table1[[#This Row],[com_climate_change_impacts_and_adaptation]]="",0,IF(Table1[[#This Row],[com_undefined]:[com_undefined]]=1,0,Table1[[#This Row],[o_gef_funding]:[o_gef_funding]]/SUM(Table1[[#This Row],[com_ghg_inventory]:[com_support_needed_and_received]])))</f>
        <v>0</v>
      </c>
      <c r="AK363" s="4" cm="1">
        <f t="array" ref="AK363">IF(Table1[[#This Row],[com_support_needed_and_received]]="",0,IF(Table1[[#This Row],[com_undefined]:[com_undefined]]=1,0,Table1[[#This Row],[o_gef_funding]:[o_gef_funding]]/SUM(Table1[[#This Row],[com_ghg_inventory]:[com_support_needed_and_received]])))</f>
        <v>0</v>
      </c>
      <c r="AL363" s="4">
        <f>IF(Table1[[#This Row],[com_undefined]]=1,Table1[[#This Row],[o_gef_funding]],0)</f>
        <v>0</v>
      </c>
      <c r="AM363" s="4" cm="1">
        <f t="array" ref="AM363">IF(Table1[[#This Row],[com_ghg_inventory]]="",0,IF(Table1[[#This Row],[com_undefined]:[com_undefined]]=1,0,Table1[[#This Row],[o_co_financing]:[o_co_financing]]/SUM(Table1[[#This Row],[com_ghg_inventory]:[com_support_needed_and_received]])))</f>
        <v>109142.85714285714</v>
      </c>
      <c r="AN363" s="4" cm="1">
        <f t="array" ref="AN363">IF(Table1[[#This Row],[com_mitigation]]="",0,IF(Table1[[#This Row],[com_undefined]:[com_undefined]]=1,0,Table1[[#This Row],[o_co_financing]:[o_co_financing]]/SUM(Table1[[#This Row],[com_ghg_inventory]:[com_support_needed_and_received]])))</f>
        <v>0</v>
      </c>
      <c r="AO363" s="4" cm="1">
        <f t="array" ref="AO363">IF(Table1[[#This Row],[com_climate_change_impacts_and_adaptation]]="",0,IF(Table1[[#This Row],[com_undefined]:[com_undefined]]=1,0,Table1[[#This Row],[o_co_financing]:[o_co_financing]]/SUM(Table1[[#This Row],[com_ghg_inventory]:[com_support_needed_and_received]])))</f>
        <v>0</v>
      </c>
      <c r="AP363" s="4" cm="1">
        <f t="array" ref="AP363">IF(Table1[[#This Row],[com_support_needed_and_received]]="",0,IF(Table1[[#This Row],[com_undefined]:[com_undefined]]=1,0,Table1[[#This Row],[o_co_financing]:[o_co_financing]]/SUM(Table1[[#This Row],[com_ghg_inventory]:[com_support_needed_and_received]])))</f>
        <v>0</v>
      </c>
      <c r="AQ363" s="4">
        <f>IF(Table1[[#This Row],[com_undefined]]=1,Table1[[#This Row],[o_co_financing]],0)</f>
        <v>0</v>
      </c>
      <c r="AR363" s="4" t="str">
        <f>IF(Table1[[#This Row],[o_gef_funding]]=SUM(Table1[[#This Row],[ghg_inventory_gef]:[undefined_gef]]),"Good", "Problem")</f>
        <v>Good</v>
      </c>
      <c r="AS363" s="4" t="str">
        <f>IF(Table1[[#This Row],[o_co_financing]]=SUM(Table1[[#This Row],[ghg_inventory_co_finance]:[undefined_co_finance]]),"Good", "Problem")</f>
        <v>Good</v>
      </c>
    </row>
    <row r="364" spans="1:45">
      <c r="A364" s="11">
        <v>40</v>
      </c>
      <c r="B364" s="8" t="s">
        <v>65</v>
      </c>
      <c r="C364" t="str">
        <f>VLOOKUP(Table1[[#This Row],[pif_id]], Table7[#All],2,FALSE)</f>
        <v>Africa</v>
      </c>
      <c r="D364" t="str">
        <f>VLOOKUP(Table1[[#This Row],[pif_id]], Table7[#All],3,FALSE)</f>
        <v>CI</v>
      </c>
      <c r="E364" t="str">
        <f>VLOOKUP(Table1[[#This Row],[pif_id]], Table7[#All],4,FALSE)</f>
        <v>2019</v>
      </c>
      <c r="F364" t="e">
        <f>VLOOKUP(Table1[[#This Row],[pif_id]], Table7[#All],5,FALSE)</f>
        <v>#REF!</v>
      </c>
      <c r="G364">
        <v>89</v>
      </c>
      <c r="H364" t="s">
        <v>586</v>
      </c>
      <c r="J364">
        <v>1</v>
      </c>
      <c r="M364" t="str">
        <f>IF(SUM(Table1[[#This Row],[c_ghg_inventory]:[c_support_needed_and_received]])=0,1,"")</f>
        <v/>
      </c>
      <c r="N364" s="6">
        <v>2000000</v>
      </c>
      <c r="O364" s="6">
        <v>764000</v>
      </c>
      <c r="P364" s="6">
        <f>N364/SUM(Table1[[#This Row],[c_ghg_inventory]:[c_undefined]])</f>
        <v>2000000</v>
      </c>
      <c r="Q364" s="6">
        <f>O364/SUM(Table1[[#This Row],[c_ghg_inventory]:[c_undefined]])</f>
        <v>764000</v>
      </c>
      <c r="R364">
        <v>361</v>
      </c>
      <c r="S364" t="s">
        <v>589</v>
      </c>
      <c r="U364">
        <v>1</v>
      </c>
      <c r="X364" s="4" t="str">
        <f>IF(SUM(Table1[[#This Row],[o_ghg_inventory ]:[o_support_needed_and_received]])=0,1,"")</f>
        <v/>
      </c>
      <c r="Y364" s="10">
        <v>285714.28571428574</v>
      </c>
      <c r="Z364" s="10">
        <v>109142.85714285714</v>
      </c>
      <c r="AA364" s="5">
        <f>Table1[[#This Row],[o_gef_funding]]/SUM(Table1[[#This Row],[o_ghg_inventory ]:[o_undefined]])</f>
        <v>285714.28571428574</v>
      </c>
      <c r="AB364" s="5">
        <f>Table1[[#This Row],[o_co_financing]]/SUM(Table1[[#This Row],[o_ghg_inventory ]:[o_undefined]])</f>
        <v>109142.85714285714</v>
      </c>
      <c r="AC364" s="4" t="str" cm="1">
        <f t="array" ref="AC364">IF(Table1[[#This Row],[o_ghg_inventory ]]="",IF(AND(Table1[[#This Row],[o_undefined]:[o_undefined]]=1,Table1[[#This Row],[c_ghg_inventory]]=1),1,""),1)</f>
        <v/>
      </c>
      <c r="AD364" s="4" cm="1">
        <f t="array" ref="AD364">IF(Table1[[#This Row],[o_mitigation ]]="",IF(AND(Table1[[#This Row],[o_undefined]:[o_undefined]]=1,Table1[[#This Row],[c_mitigation]]=1),1,""),1)</f>
        <v>1</v>
      </c>
      <c r="AE364" s="4" t="str" cm="1">
        <f t="array" ref="AE364">IF(Table1[[#This Row],[o_climate_change_impacts_and_adaptation ]]="",IF(AND(Table1[[#This Row],[o_undefined]:[o_undefined]]=1,Table1[[#This Row],[c_climate_change_impacts_and_adaptation]]=1),1,""),1)</f>
        <v/>
      </c>
      <c r="AF364" s="4" t="str" cm="1">
        <f t="array" ref="AF364">IF(Table1[[#This Row],[o_support_needed_and_received]]="",IF(AND(Table1[[#This Row],[o_undefined]:[o_undefined]]=1,Table1[[#This Row],[c_support_needed_and_received]]=1),1,""),1)</f>
        <v/>
      </c>
      <c r="AG364" s="4" t="str">
        <f>IF(SUM(Table1[[#This Row],[com_ghg_inventory]:[com_support_needed_and_received]])=0,1,"")</f>
        <v/>
      </c>
      <c r="AH364" s="4" cm="1">
        <f t="array" ref="AH364">IF(Table1[[#This Row],[com_ghg_inventory]]="",0,IF(Table1[[#This Row],[com_undefined]:[com_undefined]]=1,0,Table1[[#This Row],[o_gef_funding]:[o_gef_funding]]/SUM(Table1[[#This Row],[com_ghg_inventory]:[com_support_needed_and_received]])))</f>
        <v>0</v>
      </c>
      <c r="AI364" s="4" cm="1">
        <f t="array" ref="AI364">IF(Table1[[#This Row],[com_mitigation]]="",0,IF(Table1[[#This Row],[com_undefined]:[com_undefined]]=1,0,Table1[[#This Row],[o_gef_funding]:[o_gef_funding]]/SUM(Table1[[#This Row],[com_ghg_inventory]:[com_support_needed_and_received]])))</f>
        <v>285714.28571428574</v>
      </c>
      <c r="AJ364" s="4" cm="1">
        <f t="array" ref="AJ364">IF(Table1[[#This Row],[com_climate_change_impacts_and_adaptation]]="",0,IF(Table1[[#This Row],[com_undefined]:[com_undefined]]=1,0,Table1[[#This Row],[o_gef_funding]:[o_gef_funding]]/SUM(Table1[[#This Row],[com_ghg_inventory]:[com_support_needed_and_received]])))</f>
        <v>0</v>
      </c>
      <c r="AK364" s="4" cm="1">
        <f t="array" ref="AK364">IF(Table1[[#This Row],[com_support_needed_and_received]]="",0,IF(Table1[[#This Row],[com_undefined]:[com_undefined]]=1,0,Table1[[#This Row],[o_gef_funding]:[o_gef_funding]]/SUM(Table1[[#This Row],[com_ghg_inventory]:[com_support_needed_and_received]])))</f>
        <v>0</v>
      </c>
      <c r="AL364" s="4">
        <f>IF(Table1[[#This Row],[com_undefined]]=1,Table1[[#This Row],[o_gef_funding]],0)</f>
        <v>0</v>
      </c>
      <c r="AM364" s="4" cm="1">
        <f t="array" ref="AM364">IF(Table1[[#This Row],[com_ghg_inventory]]="",0,IF(Table1[[#This Row],[com_undefined]:[com_undefined]]=1,0,Table1[[#This Row],[o_co_financing]:[o_co_financing]]/SUM(Table1[[#This Row],[com_ghg_inventory]:[com_support_needed_and_received]])))</f>
        <v>0</v>
      </c>
      <c r="AN364" s="4" cm="1">
        <f t="array" ref="AN364">IF(Table1[[#This Row],[com_mitigation]]="",0,IF(Table1[[#This Row],[com_undefined]:[com_undefined]]=1,0,Table1[[#This Row],[o_co_financing]:[o_co_financing]]/SUM(Table1[[#This Row],[com_ghg_inventory]:[com_support_needed_and_received]])))</f>
        <v>109142.85714285714</v>
      </c>
      <c r="AO364" s="4" cm="1">
        <f t="array" ref="AO364">IF(Table1[[#This Row],[com_climate_change_impacts_and_adaptation]]="",0,IF(Table1[[#This Row],[com_undefined]:[com_undefined]]=1,0,Table1[[#This Row],[o_co_financing]:[o_co_financing]]/SUM(Table1[[#This Row],[com_ghg_inventory]:[com_support_needed_and_received]])))</f>
        <v>0</v>
      </c>
      <c r="AP364" s="4" cm="1">
        <f t="array" ref="AP364">IF(Table1[[#This Row],[com_support_needed_and_received]]="",0,IF(Table1[[#This Row],[com_undefined]:[com_undefined]]=1,0,Table1[[#This Row],[o_co_financing]:[o_co_financing]]/SUM(Table1[[#This Row],[com_ghg_inventory]:[com_support_needed_and_received]])))</f>
        <v>0</v>
      </c>
      <c r="AQ364" s="4">
        <f>IF(Table1[[#This Row],[com_undefined]]=1,Table1[[#This Row],[o_co_financing]],0)</f>
        <v>0</v>
      </c>
      <c r="AR364" s="4" t="str">
        <f>IF(Table1[[#This Row],[o_gef_funding]]=SUM(Table1[[#This Row],[ghg_inventory_gef]:[undefined_gef]]),"Good", "Problem")</f>
        <v>Good</v>
      </c>
      <c r="AS364" s="4" t="str">
        <f>IF(Table1[[#This Row],[o_co_financing]]=SUM(Table1[[#This Row],[ghg_inventory_co_finance]:[undefined_co_finance]]),"Good", "Problem")</f>
        <v>Good</v>
      </c>
    </row>
    <row r="365" spans="1:45">
      <c r="A365" s="11">
        <v>40</v>
      </c>
      <c r="B365" s="8" t="s">
        <v>65</v>
      </c>
      <c r="C365" t="str">
        <f>VLOOKUP(Table1[[#This Row],[pif_id]], Table7[#All],2,FALSE)</f>
        <v>Africa</v>
      </c>
      <c r="D365" t="str">
        <f>VLOOKUP(Table1[[#This Row],[pif_id]], Table7[#All],3,FALSE)</f>
        <v>CI</v>
      </c>
      <c r="E365" t="str">
        <f>VLOOKUP(Table1[[#This Row],[pif_id]], Table7[#All],4,FALSE)</f>
        <v>2019</v>
      </c>
      <c r="F365" t="e">
        <f>VLOOKUP(Table1[[#This Row],[pif_id]], Table7[#All],5,FALSE)</f>
        <v>#REF!</v>
      </c>
      <c r="G365">
        <v>89</v>
      </c>
      <c r="H365" t="s">
        <v>586</v>
      </c>
      <c r="J365">
        <v>1</v>
      </c>
      <c r="M365" t="str">
        <f>IF(SUM(Table1[[#This Row],[c_ghg_inventory]:[c_support_needed_and_received]])=0,1,"")</f>
        <v/>
      </c>
      <c r="N365" s="6">
        <v>2000000</v>
      </c>
      <c r="O365" s="6">
        <v>764000</v>
      </c>
      <c r="P365" s="6">
        <f>N365/SUM(Table1[[#This Row],[c_ghg_inventory]:[c_undefined]])</f>
        <v>2000000</v>
      </c>
      <c r="Q365" s="6">
        <f>O365/SUM(Table1[[#This Row],[c_ghg_inventory]:[c_undefined]])</f>
        <v>764000</v>
      </c>
      <c r="R365">
        <v>362</v>
      </c>
      <c r="S365" t="s">
        <v>590</v>
      </c>
      <c r="U365">
        <v>1</v>
      </c>
      <c r="X365" s="4" t="str">
        <f>IF(SUM(Table1[[#This Row],[o_ghg_inventory ]:[o_support_needed_and_received]])=0,1,"")</f>
        <v/>
      </c>
      <c r="Y365" s="10">
        <v>285714.28571428574</v>
      </c>
      <c r="Z365" s="10">
        <v>109142.85714285714</v>
      </c>
      <c r="AA365" s="5">
        <f>Table1[[#This Row],[o_gef_funding]]/SUM(Table1[[#This Row],[o_ghg_inventory ]:[o_undefined]])</f>
        <v>285714.28571428574</v>
      </c>
      <c r="AB365" s="5">
        <f>Table1[[#This Row],[o_co_financing]]/SUM(Table1[[#This Row],[o_ghg_inventory ]:[o_undefined]])</f>
        <v>109142.85714285714</v>
      </c>
      <c r="AC365" s="4" t="str" cm="1">
        <f t="array" ref="AC365">IF(Table1[[#This Row],[o_ghg_inventory ]]="",IF(AND(Table1[[#This Row],[o_undefined]:[o_undefined]]=1,Table1[[#This Row],[c_ghg_inventory]]=1),1,""),1)</f>
        <v/>
      </c>
      <c r="AD365" s="4" cm="1">
        <f t="array" ref="AD365">IF(Table1[[#This Row],[o_mitigation ]]="",IF(AND(Table1[[#This Row],[o_undefined]:[o_undefined]]=1,Table1[[#This Row],[c_mitigation]]=1),1,""),1)</f>
        <v>1</v>
      </c>
      <c r="AE365" s="4" t="str" cm="1">
        <f t="array" ref="AE365">IF(Table1[[#This Row],[o_climate_change_impacts_and_adaptation ]]="",IF(AND(Table1[[#This Row],[o_undefined]:[o_undefined]]=1,Table1[[#This Row],[c_climate_change_impacts_and_adaptation]]=1),1,""),1)</f>
        <v/>
      </c>
      <c r="AF365" s="4" t="str" cm="1">
        <f t="array" ref="AF365">IF(Table1[[#This Row],[o_support_needed_and_received]]="",IF(AND(Table1[[#This Row],[o_undefined]:[o_undefined]]=1,Table1[[#This Row],[c_support_needed_and_received]]=1),1,""),1)</f>
        <v/>
      </c>
      <c r="AG365" s="4" t="str">
        <f>IF(SUM(Table1[[#This Row],[com_ghg_inventory]:[com_support_needed_and_received]])=0,1,"")</f>
        <v/>
      </c>
      <c r="AH365" s="4" cm="1">
        <f t="array" ref="AH365">IF(Table1[[#This Row],[com_ghg_inventory]]="",0,IF(Table1[[#This Row],[com_undefined]:[com_undefined]]=1,0,Table1[[#This Row],[o_gef_funding]:[o_gef_funding]]/SUM(Table1[[#This Row],[com_ghg_inventory]:[com_support_needed_and_received]])))</f>
        <v>0</v>
      </c>
      <c r="AI365" s="4" cm="1">
        <f t="array" ref="AI365">IF(Table1[[#This Row],[com_mitigation]]="",0,IF(Table1[[#This Row],[com_undefined]:[com_undefined]]=1,0,Table1[[#This Row],[o_gef_funding]:[o_gef_funding]]/SUM(Table1[[#This Row],[com_ghg_inventory]:[com_support_needed_and_received]])))</f>
        <v>285714.28571428574</v>
      </c>
      <c r="AJ365" s="4" cm="1">
        <f t="array" ref="AJ365">IF(Table1[[#This Row],[com_climate_change_impacts_and_adaptation]]="",0,IF(Table1[[#This Row],[com_undefined]:[com_undefined]]=1,0,Table1[[#This Row],[o_gef_funding]:[o_gef_funding]]/SUM(Table1[[#This Row],[com_ghg_inventory]:[com_support_needed_and_received]])))</f>
        <v>0</v>
      </c>
      <c r="AK365" s="4" cm="1">
        <f t="array" ref="AK365">IF(Table1[[#This Row],[com_support_needed_and_received]]="",0,IF(Table1[[#This Row],[com_undefined]:[com_undefined]]=1,0,Table1[[#This Row],[o_gef_funding]:[o_gef_funding]]/SUM(Table1[[#This Row],[com_ghg_inventory]:[com_support_needed_and_received]])))</f>
        <v>0</v>
      </c>
      <c r="AL365" s="4">
        <f>IF(Table1[[#This Row],[com_undefined]]=1,Table1[[#This Row],[o_gef_funding]],0)</f>
        <v>0</v>
      </c>
      <c r="AM365" s="4" cm="1">
        <f t="array" ref="AM365">IF(Table1[[#This Row],[com_ghg_inventory]]="",0,IF(Table1[[#This Row],[com_undefined]:[com_undefined]]=1,0,Table1[[#This Row],[o_co_financing]:[o_co_financing]]/SUM(Table1[[#This Row],[com_ghg_inventory]:[com_support_needed_and_received]])))</f>
        <v>0</v>
      </c>
      <c r="AN365" s="4" cm="1">
        <f t="array" ref="AN365">IF(Table1[[#This Row],[com_mitigation]]="",0,IF(Table1[[#This Row],[com_undefined]:[com_undefined]]=1,0,Table1[[#This Row],[o_co_financing]:[o_co_financing]]/SUM(Table1[[#This Row],[com_ghg_inventory]:[com_support_needed_and_received]])))</f>
        <v>109142.85714285714</v>
      </c>
      <c r="AO365" s="4" cm="1">
        <f t="array" ref="AO365">IF(Table1[[#This Row],[com_climate_change_impacts_and_adaptation]]="",0,IF(Table1[[#This Row],[com_undefined]:[com_undefined]]=1,0,Table1[[#This Row],[o_co_financing]:[o_co_financing]]/SUM(Table1[[#This Row],[com_ghg_inventory]:[com_support_needed_and_received]])))</f>
        <v>0</v>
      </c>
      <c r="AP365" s="4" cm="1">
        <f t="array" ref="AP365">IF(Table1[[#This Row],[com_support_needed_and_received]]="",0,IF(Table1[[#This Row],[com_undefined]:[com_undefined]]=1,0,Table1[[#This Row],[o_co_financing]:[o_co_financing]]/SUM(Table1[[#This Row],[com_ghg_inventory]:[com_support_needed_and_received]])))</f>
        <v>0</v>
      </c>
      <c r="AQ365" s="4">
        <f>IF(Table1[[#This Row],[com_undefined]]=1,Table1[[#This Row],[o_co_financing]],0)</f>
        <v>0</v>
      </c>
      <c r="AR365" s="4" t="str">
        <f>IF(Table1[[#This Row],[o_gef_funding]]=SUM(Table1[[#This Row],[ghg_inventory_gef]:[undefined_gef]]),"Good", "Problem")</f>
        <v>Good</v>
      </c>
      <c r="AS365" s="4" t="str">
        <f>IF(Table1[[#This Row],[o_co_financing]]=SUM(Table1[[#This Row],[ghg_inventory_co_finance]:[undefined_co_finance]]),"Good", "Problem")</f>
        <v>Good</v>
      </c>
    </row>
    <row r="366" spans="1:45">
      <c r="A366" s="11">
        <v>40</v>
      </c>
      <c r="B366" s="8" t="s">
        <v>65</v>
      </c>
      <c r="C366" t="str">
        <f>VLOOKUP(Table1[[#This Row],[pif_id]], Table7[#All],2,FALSE)</f>
        <v>Africa</v>
      </c>
      <c r="D366" t="str">
        <f>VLOOKUP(Table1[[#This Row],[pif_id]], Table7[#All],3,FALSE)</f>
        <v>CI</v>
      </c>
      <c r="E366" t="str">
        <f>VLOOKUP(Table1[[#This Row],[pif_id]], Table7[#All],4,FALSE)</f>
        <v>2019</v>
      </c>
      <c r="F366" t="e">
        <f>VLOOKUP(Table1[[#This Row],[pif_id]], Table7[#All],5,FALSE)</f>
        <v>#REF!</v>
      </c>
      <c r="G366">
        <v>89</v>
      </c>
      <c r="H366" t="s">
        <v>586</v>
      </c>
      <c r="J366">
        <v>1</v>
      </c>
      <c r="M366" t="str">
        <f>IF(SUM(Table1[[#This Row],[c_ghg_inventory]:[c_support_needed_and_received]])=0,1,"")</f>
        <v/>
      </c>
      <c r="N366" s="6">
        <v>2000000</v>
      </c>
      <c r="O366" s="6">
        <v>764000</v>
      </c>
      <c r="P366" s="6">
        <f>N366/SUM(Table1[[#This Row],[c_ghg_inventory]:[c_undefined]])</f>
        <v>2000000</v>
      </c>
      <c r="Q366" s="6">
        <f>O366/SUM(Table1[[#This Row],[c_ghg_inventory]:[c_undefined]])</f>
        <v>764000</v>
      </c>
      <c r="R366">
        <v>363</v>
      </c>
      <c r="S366" t="s">
        <v>591</v>
      </c>
      <c r="T366">
        <v>1</v>
      </c>
      <c r="U366">
        <v>1</v>
      </c>
      <c r="X366" s="4" t="str">
        <f>IF(SUM(Table1[[#This Row],[o_ghg_inventory ]:[o_support_needed_and_received]])=0,1,"")</f>
        <v/>
      </c>
      <c r="Y366" s="10">
        <v>285714.28571428574</v>
      </c>
      <c r="Z366" s="10">
        <v>109142.85714285714</v>
      </c>
      <c r="AA366" s="5">
        <f>Table1[[#This Row],[o_gef_funding]]/SUM(Table1[[#This Row],[o_ghg_inventory ]:[o_undefined]])</f>
        <v>142857.14285714287</v>
      </c>
      <c r="AB366" s="5">
        <f>Table1[[#This Row],[o_co_financing]]/SUM(Table1[[#This Row],[o_ghg_inventory ]:[o_undefined]])</f>
        <v>54571.428571428572</v>
      </c>
      <c r="AC366" s="4" cm="1">
        <f t="array" ref="AC366">IF(Table1[[#This Row],[o_ghg_inventory ]]="",IF(AND(Table1[[#This Row],[o_undefined]:[o_undefined]]=1,Table1[[#This Row],[c_ghg_inventory]]=1),1,""),1)</f>
        <v>1</v>
      </c>
      <c r="AD366" s="4" cm="1">
        <f t="array" ref="AD366">IF(Table1[[#This Row],[o_mitigation ]]="",IF(AND(Table1[[#This Row],[o_undefined]:[o_undefined]]=1,Table1[[#This Row],[c_mitigation]]=1),1,""),1)</f>
        <v>1</v>
      </c>
      <c r="AE366" s="4" t="str" cm="1">
        <f t="array" ref="AE366">IF(Table1[[#This Row],[o_climate_change_impacts_and_adaptation ]]="",IF(AND(Table1[[#This Row],[o_undefined]:[o_undefined]]=1,Table1[[#This Row],[c_climate_change_impacts_and_adaptation]]=1),1,""),1)</f>
        <v/>
      </c>
      <c r="AF366" s="4" t="str" cm="1">
        <f t="array" ref="AF366">IF(Table1[[#This Row],[o_support_needed_and_received]]="",IF(AND(Table1[[#This Row],[o_undefined]:[o_undefined]]=1,Table1[[#This Row],[c_support_needed_and_received]]=1),1,""),1)</f>
        <v/>
      </c>
      <c r="AG366" s="4" t="str">
        <f>IF(SUM(Table1[[#This Row],[com_ghg_inventory]:[com_support_needed_and_received]])=0,1,"")</f>
        <v/>
      </c>
      <c r="AH366" s="4" cm="1">
        <f t="array" ref="AH366">IF(Table1[[#This Row],[com_ghg_inventory]]="",0,IF(Table1[[#This Row],[com_undefined]:[com_undefined]]=1,0,Table1[[#This Row],[o_gef_funding]:[o_gef_funding]]/SUM(Table1[[#This Row],[com_ghg_inventory]:[com_support_needed_and_received]])))</f>
        <v>142857.14285714287</v>
      </c>
      <c r="AI366" s="4" cm="1">
        <f t="array" ref="AI366">IF(Table1[[#This Row],[com_mitigation]]="",0,IF(Table1[[#This Row],[com_undefined]:[com_undefined]]=1,0,Table1[[#This Row],[o_gef_funding]:[o_gef_funding]]/SUM(Table1[[#This Row],[com_ghg_inventory]:[com_support_needed_and_received]])))</f>
        <v>142857.14285714287</v>
      </c>
      <c r="AJ366" s="4" cm="1">
        <f t="array" ref="AJ366">IF(Table1[[#This Row],[com_climate_change_impacts_and_adaptation]]="",0,IF(Table1[[#This Row],[com_undefined]:[com_undefined]]=1,0,Table1[[#This Row],[o_gef_funding]:[o_gef_funding]]/SUM(Table1[[#This Row],[com_ghg_inventory]:[com_support_needed_and_received]])))</f>
        <v>0</v>
      </c>
      <c r="AK366" s="4" cm="1">
        <f t="array" ref="AK366">IF(Table1[[#This Row],[com_support_needed_and_received]]="",0,IF(Table1[[#This Row],[com_undefined]:[com_undefined]]=1,0,Table1[[#This Row],[o_gef_funding]:[o_gef_funding]]/SUM(Table1[[#This Row],[com_ghg_inventory]:[com_support_needed_and_received]])))</f>
        <v>0</v>
      </c>
      <c r="AL366" s="4">
        <f>IF(Table1[[#This Row],[com_undefined]]=1,Table1[[#This Row],[o_gef_funding]],0)</f>
        <v>0</v>
      </c>
      <c r="AM366" s="4" cm="1">
        <f t="array" ref="AM366">IF(Table1[[#This Row],[com_ghg_inventory]]="",0,IF(Table1[[#This Row],[com_undefined]:[com_undefined]]=1,0,Table1[[#This Row],[o_co_financing]:[o_co_financing]]/SUM(Table1[[#This Row],[com_ghg_inventory]:[com_support_needed_and_received]])))</f>
        <v>54571.428571428572</v>
      </c>
      <c r="AN366" s="4" cm="1">
        <f t="array" ref="AN366">IF(Table1[[#This Row],[com_mitigation]]="",0,IF(Table1[[#This Row],[com_undefined]:[com_undefined]]=1,0,Table1[[#This Row],[o_co_financing]:[o_co_financing]]/SUM(Table1[[#This Row],[com_ghg_inventory]:[com_support_needed_and_received]])))</f>
        <v>54571.428571428572</v>
      </c>
      <c r="AO366" s="4" cm="1">
        <f t="array" ref="AO366">IF(Table1[[#This Row],[com_climate_change_impacts_and_adaptation]]="",0,IF(Table1[[#This Row],[com_undefined]:[com_undefined]]=1,0,Table1[[#This Row],[o_co_financing]:[o_co_financing]]/SUM(Table1[[#This Row],[com_ghg_inventory]:[com_support_needed_and_received]])))</f>
        <v>0</v>
      </c>
      <c r="AP366" s="4" cm="1">
        <f t="array" ref="AP366">IF(Table1[[#This Row],[com_support_needed_and_received]]="",0,IF(Table1[[#This Row],[com_undefined]:[com_undefined]]=1,0,Table1[[#This Row],[o_co_financing]:[o_co_financing]]/SUM(Table1[[#This Row],[com_ghg_inventory]:[com_support_needed_and_received]])))</f>
        <v>0</v>
      </c>
      <c r="AQ366" s="4">
        <f>IF(Table1[[#This Row],[com_undefined]]=1,Table1[[#This Row],[o_co_financing]],0)</f>
        <v>0</v>
      </c>
      <c r="AR366" s="4" t="str">
        <f>IF(Table1[[#This Row],[o_gef_funding]]=SUM(Table1[[#This Row],[ghg_inventory_gef]:[undefined_gef]]),"Good", "Problem")</f>
        <v>Good</v>
      </c>
      <c r="AS366" s="4" t="str">
        <f>IF(Table1[[#This Row],[o_co_financing]]=SUM(Table1[[#This Row],[ghg_inventory_co_finance]:[undefined_co_finance]]),"Good", "Problem")</f>
        <v>Good</v>
      </c>
    </row>
    <row r="367" spans="1:45">
      <c r="A367" s="11">
        <v>40</v>
      </c>
      <c r="B367" s="8" t="s">
        <v>65</v>
      </c>
      <c r="C367" t="str">
        <f>VLOOKUP(Table1[[#This Row],[pif_id]], Table7[#All],2,FALSE)</f>
        <v>Africa</v>
      </c>
      <c r="D367" t="str">
        <f>VLOOKUP(Table1[[#This Row],[pif_id]], Table7[#All],3,FALSE)</f>
        <v>CI</v>
      </c>
      <c r="E367" t="str">
        <f>VLOOKUP(Table1[[#This Row],[pif_id]], Table7[#All],4,FALSE)</f>
        <v>2019</v>
      </c>
      <c r="F367" t="e">
        <f>VLOOKUP(Table1[[#This Row],[pif_id]], Table7[#All],5,FALSE)</f>
        <v>#REF!</v>
      </c>
      <c r="G367">
        <v>89</v>
      </c>
      <c r="H367" t="s">
        <v>586</v>
      </c>
      <c r="J367">
        <v>1</v>
      </c>
      <c r="M367" t="str">
        <f>IF(SUM(Table1[[#This Row],[c_ghg_inventory]:[c_support_needed_and_received]])=0,1,"")</f>
        <v/>
      </c>
      <c r="N367" s="6">
        <v>2000000</v>
      </c>
      <c r="O367" s="6">
        <v>764000</v>
      </c>
      <c r="P367" s="6">
        <f>N367/SUM(Table1[[#This Row],[c_ghg_inventory]:[c_undefined]])</f>
        <v>2000000</v>
      </c>
      <c r="Q367" s="6">
        <f>O367/SUM(Table1[[#This Row],[c_ghg_inventory]:[c_undefined]])</f>
        <v>764000</v>
      </c>
      <c r="R367">
        <v>364</v>
      </c>
      <c r="S367" t="s">
        <v>592</v>
      </c>
      <c r="U367">
        <v>1</v>
      </c>
      <c r="X367" s="4" t="str">
        <f>IF(SUM(Table1[[#This Row],[o_ghg_inventory ]:[o_support_needed_and_received]])=0,1,"")</f>
        <v/>
      </c>
      <c r="Y367" s="10">
        <v>285714.28571428574</v>
      </c>
      <c r="Z367" s="10">
        <v>109142.85714285714</v>
      </c>
      <c r="AA367" s="5">
        <f>Table1[[#This Row],[o_gef_funding]]/SUM(Table1[[#This Row],[o_ghg_inventory ]:[o_undefined]])</f>
        <v>285714.28571428574</v>
      </c>
      <c r="AB367" s="5">
        <f>Table1[[#This Row],[o_co_financing]]/SUM(Table1[[#This Row],[o_ghg_inventory ]:[o_undefined]])</f>
        <v>109142.85714285714</v>
      </c>
      <c r="AC367" s="4" t="str" cm="1">
        <f t="array" ref="AC367">IF(Table1[[#This Row],[o_ghg_inventory ]]="",IF(AND(Table1[[#This Row],[o_undefined]:[o_undefined]]=1,Table1[[#This Row],[c_ghg_inventory]]=1),1,""),1)</f>
        <v/>
      </c>
      <c r="AD367" s="4" cm="1">
        <f t="array" ref="AD367">IF(Table1[[#This Row],[o_mitigation ]]="",IF(AND(Table1[[#This Row],[o_undefined]:[o_undefined]]=1,Table1[[#This Row],[c_mitigation]]=1),1,""),1)</f>
        <v>1</v>
      </c>
      <c r="AE367" s="4" t="str" cm="1">
        <f t="array" ref="AE367">IF(Table1[[#This Row],[o_climate_change_impacts_and_adaptation ]]="",IF(AND(Table1[[#This Row],[o_undefined]:[o_undefined]]=1,Table1[[#This Row],[c_climate_change_impacts_and_adaptation]]=1),1,""),1)</f>
        <v/>
      </c>
      <c r="AF367" s="4" t="str" cm="1">
        <f t="array" ref="AF367">IF(Table1[[#This Row],[o_support_needed_and_received]]="",IF(AND(Table1[[#This Row],[o_undefined]:[o_undefined]]=1,Table1[[#This Row],[c_support_needed_and_received]]=1),1,""),1)</f>
        <v/>
      </c>
      <c r="AG367" s="4" t="str">
        <f>IF(SUM(Table1[[#This Row],[com_ghg_inventory]:[com_support_needed_and_received]])=0,1,"")</f>
        <v/>
      </c>
      <c r="AH367" s="4" cm="1">
        <f t="array" ref="AH367">IF(Table1[[#This Row],[com_ghg_inventory]]="",0,IF(Table1[[#This Row],[com_undefined]:[com_undefined]]=1,0,Table1[[#This Row],[o_gef_funding]:[o_gef_funding]]/SUM(Table1[[#This Row],[com_ghg_inventory]:[com_support_needed_and_received]])))</f>
        <v>0</v>
      </c>
      <c r="AI367" s="4" cm="1">
        <f t="array" ref="AI367">IF(Table1[[#This Row],[com_mitigation]]="",0,IF(Table1[[#This Row],[com_undefined]:[com_undefined]]=1,0,Table1[[#This Row],[o_gef_funding]:[o_gef_funding]]/SUM(Table1[[#This Row],[com_ghg_inventory]:[com_support_needed_and_received]])))</f>
        <v>285714.28571428574</v>
      </c>
      <c r="AJ367" s="4" cm="1">
        <f t="array" ref="AJ367">IF(Table1[[#This Row],[com_climate_change_impacts_and_adaptation]]="",0,IF(Table1[[#This Row],[com_undefined]:[com_undefined]]=1,0,Table1[[#This Row],[o_gef_funding]:[o_gef_funding]]/SUM(Table1[[#This Row],[com_ghg_inventory]:[com_support_needed_and_received]])))</f>
        <v>0</v>
      </c>
      <c r="AK367" s="4" cm="1">
        <f t="array" ref="AK367">IF(Table1[[#This Row],[com_support_needed_and_received]]="",0,IF(Table1[[#This Row],[com_undefined]:[com_undefined]]=1,0,Table1[[#This Row],[o_gef_funding]:[o_gef_funding]]/SUM(Table1[[#This Row],[com_ghg_inventory]:[com_support_needed_and_received]])))</f>
        <v>0</v>
      </c>
      <c r="AL367" s="4">
        <f>IF(Table1[[#This Row],[com_undefined]]=1,Table1[[#This Row],[o_gef_funding]],0)</f>
        <v>0</v>
      </c>
      <c r="AM367" s="4" cm="1">
        <f t="array" ref="AM367">IF(Table1[[#This Row],[com_ghg_inventory]]="",0,IF(Table1[[#This Row],[com_undefined]:[com_undefined]]=1,0,Table1[[#This Row],[o_co_financing]:[o_co_financing]]/SUM(Table1[[#This Row],[com_ghg_inventory]:[com_support_needed_and_received]])))</f>
        <v>0</v>
      </c>
      <c r="AN367" s="4" cm="1">
        <f t="array" ref="AN367">IF(Table1[[#This Row],[com_mitigation]]="",0,IF(Table1[[#This Row],[com_undefined]:[com_undefined]]=1,0,Table1[[#This Row],[o_co_financing]:[o_co_financing]]/SUM(Table1[[#This Row],[com_ghg_inventory]:[com_support_needed_and_received]])))</f>
        <v>109142.85714285714</v>
      </c>
      <c r="AO367" s="4" cm="1">
        <f t="array" ref="AO367">IF(Table1[[#This Row],[com_climate_change_impacts_and_adaptation]]="",0,IF(Table1[[#This Row],[com_undefined]:[com_undefined]]=1,0,Table1[[#This Row],[o_co_financing]:[o_co_financing]]/SUM(Table1[[#This Row],[com_ghg_inventory]:[com_support_needed_and_received]])))</f>
        <v>0</v>
      </c>
      <c r="AP367" s="4" cm="1">
        <f t="array" ref="AP367">IF(Table1[[#This Row],[com_support_needed_and_received]]="",0,IF(Table1[[#This Row],[com_undefined]:[com_undefined]]=1,0,Table1[[#This Row],[o_co_financing]:[o_co_financing]]/SUM(Table1[[#This Row],[com_ghg_inventory]:[com_support_needed_and_received]])))</f>
        <v>0</v>
      </c>
      <c r="AQ367" s="4">
        <f>IF(Table1[[#This Row],[com_undefined]]=1,Table1[[#This Row],[o_co_financing]],0)</f>
        <v>0</v>
      </c>
      <c r="AR367" s="4" t="str">
        <f>IF(Table1[[#This Row],[o_gef_funding]]=SUM(Table1[[#This Row],[ghg_inventory_gef]:[undefined_gef]]),"Good", "Problem")</f>
        <v>Good</v>
      </c>
      <c r="AS367" s="4" t="str">
        <f>IF(Table1[[#This Row],[o_co_financing]]=SUM(Table1[[#This Row],[ghg_inventory_co_finance]:[undefined_co_finance]]),"Good", "Problem")</f>
        <v>Good</v>
      </c>
    </row>
    <row r="368" spans="1:45">
      <c r="A368" s="11">
        <v>40</v>
      </c>
      <c r="B368" s="8" t="s">
        <v>65</v>
      </c>
      <c r="C368" t="str">
        <f>VLOOKUP(Table1[[#This Row],[pif_id]], Table7[#All],2,FALSE)</f>
        <v>Africa</v>
      </c>
      <c r="D368" t="str">
        <f>VLOOKUP(Table1[[#This Row],[pif_id]], Table7[#All],3,FALSE)</f>
        <v>CI</v>
      </c>
      <c r="E368" t="str">
        <f>VLOOKUP(Table1[[#This Row],[pif_id]], Table7[#All],4,FALSE)</f>
        <v>2019</v>
      </c>
      <c r="F368" t="e">
        <f>VLOOKUP(Table1[[#This Row],[pif_id]], Table7[#All],5,FALSE)</f>
        <v>#REF!</v>
      </c>
      <c r="G368">
        <v>89</v>
      </c>
      <c r="H368" t="s">
        <v>586</v>
      </c>
      <c r="J368">
        <v>1</v>
      </c>
      <c r="M368" t="str">
        <f>IF(SUM(Table1[[#This Row],[c_ghg_inventory]:[c_support_needed_and_received]])=0,1,"")</f>
        <v/>
      </c>
      <c r="N368" s="6">
        <v>2000000</v>
      </c>
      <c r="O368" s="6">
        <v>764000</v>
      </c>
      <c r="P368" s="6">
        <f>N368/SUM(Table1[[#This Row],[c_ghg_inventory]:[c_undefined]])</f>
        <v>2000000</v>
      </c>
      <c r="Q368" s="6">
        <f>O368/SUM(Table1[[#This Row],[c_ghg_inventory]:[c_undefined]])</f>
        <v>764000</v>
      </c>
      <c r="R368">
        <v>365</v>
      </c>
      <c r="S368" t="s">
        <v>593</v>
      </c>
      <c r="T368">
        <v>1</v>
      </c>
      <c r="U368">
        <v>1</v>
      </c>
      <c r="X368" s="4" t="str">
        <f>IF(SUM(Table1[[#This Row],[o_ghg_inventory ]:[o_support_needed_and_received]])=0,1,"")</f>
        <v/>
      </c>
      <c r="Y368" s="10">
        <v>285714.28571428574</v>
      </c>
      <c r="Z368" s="10">
        <v>109142.85714285714</v>
      </c>
      <c r="AA368" s="5">
        <f>Table1[[#This Row],[o_gef_funding]]/SUM(Table1[[#This Row],[o_ghg_inventory ]:[o_undefined]])</f>
        <v>142857.14285714287</v>
      </c>
      <c r="AB368" s="5">
        <f>Table1[[#This Row],[o_co_financing]]/SUM(Table1[[#This Row],[o_ghg_inventory ]:[o_undefined]])</f>
        <v>54571.428571428572</v>
      </c>
      <c r="AC368" s="4" cm="1">
        <f t="array" ref="AC368">IF(Table1[[#This Row],[o_ghg_inventory ]]="",IF(AND(Table1[[#This Row],[o_undefined]:[o_undefined]]=1,Table1[[#This Row],[c_ghg_inventory]]=1),1,""),1)</f>
        <v>1</v>
      </c>
      <c r="AD368" s="4" cm="1">
        <f t="array" ref="AD368">IF(Table1[[#This Row],[o_mitigation ]]="",IF(AND(Table1[[#This Row],[o_undefined]:[o_undefined]]=1,Table1[[#This Row],[c_mitigation]]=1),1,""),1)</f>
        <v>1</v>
      </c>
      <c r="AE368" s="4" t="str" cm="1">
        <f t="array" ref="AE368">IF(Table1[[#This Row],[o_climate_change_impacts_and_adaptation ]]="",IF(AND(Table1[[#This Row],[o_undefined]:[o_undefined]]=1,Table1[[#This Row],[c_climate_change_impacts_and_adaptation]]=1),1,""),1)</f>
        <v/>
      </c>
      <c r="AF368" s="4" t="str" cm="1">
        <f t="array" ref="AF368">IF(Table1[[#This Row],[o_support_needed_and_received]]="",IF(AND(Table1[[#This Row],[o_undefined]:[o_undefined]]=1,Table1[[#This Row],[c_support_needed_and_received]]=1),1,""),1)</f>
        <v/>
      </c>
      <c r="AG368" s="4" t="str">
        <f>IF(SUM(Table1[[#This Row],[com_ghg_inventory]:[com_support_needed_and_received]])=0,1,"")</f>
        <v/>
      </c>
      <c r="AH368" s="4" cm="1">
        <f t="array" ref="AH368">IF(Table1[[#This Row],[com_ghg_inventory]]="",0,IF(Table1[[#This Row],[com_undefined]:[com_undefined]]=1,0,Table1[[#This Row],[o_gef_funding]:[o_gef_funding]]/SUM(Table1[[#This Row],[com_ghg_inventory]:[com_support_needed_and_received]])))</f>
        <v>142857.14285714287</v>
      </c>
      <c r="AI368" s="4" cm="1">
        <f t="array" ref="AI368">IF(Table1[[#This Row],[com_mitigation]]="",0,IF(Table1[[#This Row],[com_undefined]:[com_undefined]]=1,0,Table1[[#This Row],[o_gef_funding]:[o_gef_funding]]/SUM(Table1[[#This Row],[com_ghg_inventory]:[com_support_needed_and_received]])))</f>
        <v>142857.14285714287</v>
      </c>
      <c r="AJ368" s="4" cm="1">
        <f t="array" ref="AJ368">IF(Table1[[#This Row],[com_climate_change_impacts_and_adaptation]]="",0,IF(Table1[[#This Row],[com_undefined]:[com_undefined]]=1,0,Table1[[#This Row],[o_gef_funding]:[o_gef_funding]]/SUM(Table1[[#This Row],[com_ghg_inventory]:[com_support_needed_and_received]])))</f>
        <v>0</v>
      </c>
      <c r="AK368" s="4" cm="1">
        <f t="array" ref="AK368">IF(Table1[[#This Row],[com_support_needed_and_received]]="",0,IF(Table1[[#This Row],[com_undefined]:[com_undefined]]=1,0,Table1[[#This Row],[o_gef_funding]:[o_gef_funding]]/SUM(Table1[[#This Row],[com_ghg_inventory]:[com_support_needed_and_received]])))</f>
        <v>0</v>
      </c>
      <c r="AL368" s="4">
        <f>IF(Table1[[#This Row],[com_undefined]]=1,Table1[[#This Row],[o_gef_funding]],0)</f>
        <v>0</v>
      </c>
      <c r="AM368" s="4" cm="1">
        <f t="array" ref="AM368">IF(Table1[[#This Row],[com_ghg_inventory]]="",0,IF(Table1[[#This Row],[com_undefined]:[com_undefined]]=1,0,Table1[[#This Row],[o_co_financing]:[o_co_financing]]/SUM(Table1[[#This Row],[com_ghg_inventory]:[com_support_needed_and_received]])))</f>
        <v>54571.428571428572</v>
      </c>
      <c r="AN368" s="4" cm="1">
        <f t="array" ref="AN368">IF(Table1[[#This Row],[com_mitigation]]="",0,IF(Table1[[#This Row],[com_undefined]:[com_undefined]]=1,0,Table1[[#This Row],[o_co_financing]:[o_co_financing]]/SUM(Table1[[#This Row],[com_ghg_inventory]:[com_support_needed_and_received]])))</f>
        <v>54571.428571428572</v>
      </c>
      <c r="AO368" s="4" cm="1">
        <f t="array" ref="AO368">IF(Table1[[#This Row],[com_climate_change_impacts_and_adaptation]]="",0,IF(Table1[[#This Row],[com_undefined]:[com_undefined]]=1,0,Table1[[#This Row],[o_co_financing]:[o_co_financing]]/SUM(Table1[[#This Row],[com_ghg_inventory]:[com_support_needed_and_received]])))</f>
        <v>0</v>
      </c>
      <c r="AP368" s="4" cm="1">
        <f t="array" ref="AP368">IF(Table1[[#This Row],[com_support_needed_and_received]]="",0,IF(Table1[[#This Row],[com_undefined]:[com_undefined]]=1,0,Table1[[#This Row],[o_co_financing]:[o_co_financing]]/SUM(Table1[[#This Row],[com_ghg_inventory]:[com_support_needed_and_received]])))</f>
        <v>0</v>
      </c>
      <c r="AQ368" s="4">
        <f>IF(Table1[[#This Row],[com_undefined]]=1,Table1[[#This Row],[o_co_financing]],0)</f>
        <v>0</v>
      </c>
      <c r="AR368" s="4" t="str">
        <f>IF(Table1[[#This Row],[o_gef_funding]]=SUM(Table1[[#This Row],[ghg_inventory_gef]:[undefined_gef]]),"Good", "Problem")</f>
        <v>Good</v>
      </c>
      <c r="AS368" s="4" t="str">
        <f>IF(Table1[[#This Row],[o_co_financing]]=SUM(Table1[[#This Row],[ghg_inventory_co_finance]:[undefined_co_finance]]),"Good", "Problem")</f>
        <v>Good</v>
      </c>
    </row>
    <row r="369" spans="1:45">
      <c r="A369" s="11">
        <v>40</v>
      </c>
      <c r="B369" s="8" t="s">
        <v>65</v>
      </c>
      <c r="C369" t="str">
        <f>VLOOKUP(Table1[[#This Row],[pif_id]], Table7[#All],2,FALSE)</f>
        <v>Africa</v>
      </c>
      <c r="D369" t="str">
        <f>VLOOKUP(Table1[[#This Row],[pif_id]], Table7[#All],3,FALSE)</f>
        <v>CI</v>
      </c>
      <c r="E369" t="str">
        <f>VLOOKUP(Table1[[#This Row],[pif_id]], Table7[#All],4,FALSE)</f>
        <v>2019</v>
      </c>
      <c r="F369" t="e">
        <f>VLOOKUP(Table1[[#This Row],[pif_id]], Table7[#All],5,FALSE)</f>
        <v>#REF!</v>
      </c>
      <c r="G369">
        <v>90</v>
      </c>
      <c r="H369" t="s">
        <v>594</v>
      </c>
      <c r="I369">
        <v>1</v>
      </c>
      <c r="M369" t="str">
        <f>IF(SUM(Table1[[#This Row],[c_ghg_inventory]:[c_support_needed_and_received]])=0,1,"")</f>
        <v/>
      </c>
      <c r="N369" s="6">
        <v>1500000</v>
      </c>
      <c r="O369" s="6">
        <v>300000</v>
      </c>
      <c r="P369" s="6">
        <f>N369/SUM(Table1[[#This Row],[c_ghg_inventory]:[c_undefined]])</f>
        <v>1500000</v>
      </c>
      <c r="Q369" s="6">
        <f>O369/SUM(Table1[[#This Row],[c_ghg_inventory]:[c_undefined]])</f>
        <v>300000</v>
      </c>
      <c r="R369">
        <v>366</v>
      </c>
      <c r="S369" t="s">
        <v>595</v>
      </c>
      <c r="T369">
        <v>1</v>
      </c>
      <c r="U369">
        <v>1</v>
      </c>
      <c r="X369" s="4" t="str">
        <f>IF(SUM(Table1[[#This Row],[o_ghg_inventory ]:[o_support_needed_and_received]])=0,1,"")</f>
        <v/>
      </c>
      <c r="Y369" s="10">
        <v>500000</v>
      </c>
      <c r="Z369" s="10">
        <v>100000</v>
      </c>
      <c r="AA369" s="5">
        <f>Table1[[#This Row],[o_gef_funding]]/SUM(Table1[[#This Row],[o_ghg_inventory ]:[o_undefined]])</f>
        <v>250000</v>
      </c>
      <c r="AB369" s="5">
        <f>Table1[[#This Row],[o_co_financing]]/SUM(Table1[[#This Row],[o_ghg_inventory ]:[o_undefined]])</f>
        <v>50000</v>
      </c>
      <c r="AC369" s="4" cm="1">
        <f t="array" ref="AC369">IF(Table1[[#This Row],[o_ghg_inventory ]]="",IF(AND(Table1[[#This Row],[o_undefined]:[o_undefined]]=1,Table1[[#This Row],[c_ghg_inventory]]=1),1,""),1)</f>
        <v>1</v>
      </c>
      <c r="AD369" s="4" cm="1">
        <f t="array" ref="AD369">IF(Table1[[#This Row],[o_mitigation ]]="",IF(AND(Table1[[#This Row],[o_undefined]:[o_undefined]]=1,Table1[[#This Row],[c_mitigation]]=1),1,""),1)</f>
        <v>1</v>
      </c>
      <c r="AE369" s="4" t="str" cm="1">
        <f t="array" ref="AE369">IF(Table1[[#This Row],[o_climate_change_impacts_and_adaptation ]]="",IF(AND(Table1[[#This Row],[o_undefined]:[o_undefined]]=1,Table1[[#This Row],[c_climate_change_impacts_and_adaptation]]=1),1,""),1)</f>
        <v/>
      </c>
      <c r="AF369" s="4" t="str" cm="1">
        <f t="array" ref="AF369">IF(Table1[[#This Row],[o_support_needed_and_received]]="",IF(AND(Table1[[#This Row],[o_undefined]:[o_undefined]]=1,Table1[[#This Row],[c_support_needed_and_received]]=1),1,""),1)</f>
        <v/>
      </c>
      <c r="AG369" s="4" t="str">
        <f>IF(SUM(Table1[[#This Row],[com_ghg_inventory]:[com_support_needed_and_received]])=0,1,"")</f>
        <v/>
      </c>
      <c r="AH369" s="4" cm="1">
        <f t="array" ref="AH369">IF(Table1[[#This Row],[com_ghg_inventory]]="",0,IF(Table1[[#This Row],[com_undefined]:[com_undefined]]=1,0,Table1[[#This Row],[o_gef_funding]:[o_gef_funding]]/SUM(Table1[[#This Row],[com_ghg_inventory]:[com_support_needed_and_received]])))</f>
        <v>250000</v>
      </c>
      <c r="AI369" s="4" cm="1">
        <f t="array" ref="AI369">IF(Table1[[#This Row],[com_mitigation]]="",0,IF(Table1[[#This Row],[com_undefined]:[com_undefined]]=1,0,Table1[[#This Row],[o_gef_funding]:[o_gef_funding]]/SUM(Table1[[#This Row],[com_ghg_inventory]:[com_support_needed_and_received]])))</f>
        <v>250000</v>
      </c>
      <c r="AJ369" s="4" cm="1">
        <f t="array" ref="AJ369">IF(Table1[[#This Row],[com_climate_change_impacts_and_adaptation]]="",0,IF(Table1[[#This Row],[com_undefined]:[com_undefined]]=1,0,Table1[[#This Row],[o_gef_funding]:[o_gef_funding]]/SUM(Table1[[#This Row],[com_ghg_inventory]:[com_support_needed_and_received]])))</f>
        <v>0</v>
      </c>
      <c r="AK369" s="4" cm="1">
        <f t="array" ref="AK369">IF(Table1[[#This Row],[com_support_needed_and_received]]="",0,IF(Table1[[#This Row],[com_undefined]:[com_undefined]]=1,0,Table1[[#This Row],[o_gef_funding]:[o_gef_funding]]/SUM(Table1[[#This Row],[com_ghg_inventory]:[com_support_needed_and_received]])))</f>
        <v>0</v>
      </c>
      <c r="AL369" s="4">
        <f>IF(Table1[[#This Row],[com_undefined]]=1,Table1[[#This Row],[o_gef_funding]],0)</f>
        <v>0</v>
      </c>
      <c r="AM369" s="4" cm="1">
        <f t="array" ref="AM369">IF(Table1[[#This Row],[com_ghg_inventory]]="",0,IF(Table1[[#This Row],[com_undefined]:[com_undefined]]=1,0,Table1[[#This Row],[o_co_financing]:[o_co_financing]]/SUM(Table1[[#This Row],[com_ghg_inventory]:[com_support_needed_and_received]])))</f>
        <v>50000</v>
      </c>
      <c r="AN369" s="4" cm="1">
        <f t="array" ref="AN369">IF(Table1[[#This Row],[com_mitigation]]="",0,IF(Table1[[#This Row],[com_undefined]:[com_undefined]]=1,0,Table1[[#This Row],[o_co_financing]:[o_co_financing]]/SUM(Table1[[#This Row],[com_ghg_inventory]:[com_support_needed_and_received]])))</f>
        <v>50000</v>
      </c>
      <c r="AO369" s="4" cm="1">
        <f t="array" ref="AO369">IF(Table1[[#This Row],[com_climate_change_impacts_and_adaptation]]="",0,IF(Table1[[#This Row],[com_undefined]:[com_undefined]]=1,0,Table1[[#This Row],[o_co_financing]:[o_co_financing]]/SUM(Table1[[#This Row],[com_ghg_inventory]:[com_support_needed_and_received]])))</f>
        <v>0</v>
      </c>
      <c r="AP369" s="4" cm="1">
        <f t="array" ref="AP369">IF(Table1[[#This Row],[com_support_needed_and_received]]="",0,IF(Table1[[#This Row],[com_undefined]:[com_undefined]]=1,0,Table1[[#This Row],[o_co_financing]:[o_co_financing]]/SUM(Table1[[#This Row],[com_ghg_inventory]:[com_support_needed_and_received]])))</f>
        <v>0</v>
      </c>
      <c r="AQ369" s="4">
        <f>IF(Table1[[#This Row],[com_undefined]]=1,Table1[[#This Row],[o_co_financing]],0)</f>
        <v>0</v>
      </c>
      <c r="AR369" s="4" t="str">
        <f>IF(Table1[[#This Row],[o_gef_funding]]=SUM(Table1[[#This Row],[ghg_inventory_gef]:[undefined_gef]]),"Good", "Problem")</f>
        <v>Good</v>
      </c>
      <c r="AS369" s="4" t="str">
        <f>IF(Table1[[#This Row],[o_co_financing]]=SUM(Table1[[#This Row],[ghg_inventory_co_finance]:[undefined_co_finance]]),"Good", "Problem")</f>
        <v>Good</v>
      </c>
    </row>
    <row r="370" spans="1:45">
      <c r="A370" s="11">
        <v>40</v>
      </c>
      <c r="B370" s="8" t="s">
        <v>65</v>
      </c>
      <c r="C370" t="str">
        <f>VLOOKUP(Table1[[#This Row],[pif_id]], Table7[#All],2,FALSE)</f>
        <v>Africa</v>
      </c>
      <c r="D370" t="str">
        <f>VLOOKUP(Table1[[#This Row],[pif_id]], Table7[#All],3,FALSE)</f>
        <v>CI</v>
      </c>
      <c r="E370" t="str">
        <f>VLOOKUP(Table1[[#This Row],[pif_id]], Table7[#All],4,FALSE)</f>
        <v>2019</v>
      </c>
      <c r="F370" t="e">
        <f>VLOOKUP(Table1[[#This Row],[pif_id]], Table7[#All],5,FALSE)</f>
        <v>#REF!</v>
      </c>
      <c r="G370">
        <v>90</v>
      </c>
      <c r="H370" t="s">
        <v>594</v>
      </c>
      <c r="I370">
        <v>1</v>
      </c>
      <c r="M370" t="str">
        <f>IF(SUM(Table1[[#This Row],[c_ghg_inventory]:[c_support_needed_and_received]])=0,1,"")</f>
        <v/>
      </c>
      <c r="N370" s="6">
        <v>1500000</v>
      </c>
      <c r="O370" s="6">
        <v>300000</v>
      </c>
      <c r="P370" s="6">
        <f>N370/SUM(Table1[[#This Row],[c_ghg_inventory]:[c_undefined]])</f>
        <v>1500000</v>
      </c>
      <c r="Q370" s="6">
        <f>O370/SUM(Table1[[#This Row],[c_ghg_inventory]:[c_undefined]])</f>
        <v>300000</v>
      </c>
      <c r="R370">
        <v>367</v>
      </c>
      <c r="S370" t="s">
        <v>596</v>
      </c>
      <c r="X370" s="4">
        <f>IF(SUM(Table1[[#This Row],[o_ghg_inventory ]:[o_support_needed_and_received]])=0,1,"")</f>
        <v>1</v>
      </c>
      <c r="Y370" s="10">
        <v>500000</v>
      </c>
      <c r="Z370" s="10">
        <v>100000</v>
      </c>
      <c r="AA370" s="5">
        <f>Table1[[#This Row],[o_gef_funding]]/SUM(Table1[[#This Row],[o_ghg_inventory ]:[o_undefined]])</f>
        <v>500000</v>
      </c>
      <c r="AB370" s="5">
        <f>Table1[[#This Row],[o_co_financing]]/SUM(Table1[[#This Row],[o_ghg_inventory ]:[o_undefined]])</f>
        <v>100000</v>
      </c>
      <c r="AC370" s="4" cm="1">
        <f t="array" ref="AC370">IF(Table1[[#This Row],[o_ghg_inventory ]]="",IF(AND(Table1[[#This Row],[o_undefined]:[o_undefined]]=1,Table1[[#This Row],[c_ghg_inventory]]=1),1,""),1)</f>
        <v>1</v>
      </c>
      <c r="AD370" s="4" t="str" cm="1">
        <f t="array" ref="AD370">IF(Table1[[#This Row],[o_mitigation ]]="",IF(AND(Table1[[#This Row],[o_undefined]:[o_undefined]]=1,Table1[[#This Row],[c_mitigation]]=1),1,""),1)</f>
        <v/>
      </c>
      <c r="AE370" s="4" t="str" cm="1">
        <f t="array" ref="AE370">IF(Table1[[#This Row],[o_climate_change_impacts_and_adaptation ]]="",IF(AND(Table1[[#This Row],[o_undefined]:[o_undefined]]=1,Table1[[#This Row],[c_climate_change_impacts_and_adaptation]]=1),1,""),1)</f>
        <v/>
      </c>
      <c r="AF370" s="4" t="str" cm="1">
        <f t="array" ref="AF370">IF(Table1[[#This Row],[o_support_needed_and_received]]="",IF(AND(Table1[[#This Row],[o_undefined]:[o_undefined]]=1,Table1[[#This Row],[c_support_needed_and_received]]=1),1,""),1)</f>
        <v/>
      </c>
      <c r="AG370" s="4" t="str">
        <f>IF(SUM(Table1[[#This Row],[com_ghg_inventory]:[com_support_needed_and_received]])=0,1,"")</f>
        <v/>
      </c>
      <c r="AH370" s="4" cm="1">
        <f t="array" ref="AH370">IF(Table1[[#This Row],[com_ghg_inventory]]="",0,IF(Table1[[#This Row],[com_undefined]:[com_undefined]]=1,0,Table1[[#This Row],[o_gef_funding]:[o_gef_funding]]/SUM(Table1[[#This Row],[com_ghg_inventory]:[com_support_needed_and_received]])))</f>
        <v>500000</v>
      </c>
      <c r="AI370" s="4" cm="1">
        <f t="array" ref="AI370">IF(Table1[[#This Row],[com_mitigation]]="",0,IF(Table1[[#This Row],[com_undefined]:[com_undefined]]=1,0,Table1[[#This Row],[o_gef_funding]:[o_gef_funding]]/SUM(Table1[[#This Row],[com_ghg_inventory]:[com_support_needed_and_received]])))</f>
        <v>0</v>
      </c>
      <c r="AJ370" s="4" cm="1">
        <f t="array" ref="AJ370">IF(Table1[[#This Row],[com_climate_change_impacts_and_adaptation]]="",0,IF(Table1[[#This Row],[com_undefined]:[com_undefined]]=1,0,Table1[[#This Row],[o_gef_funding]:[o_gef_funding]]/SUM(Table1[[#This Row],[com_ghg_inventory]:[com_support_needed_and_received]])))</f>
        <v>0</v>
      </c>
      <c r="AK370" s="4" cm="1">
        <f t="array" ref="AK370">IF(Table1[[#This Row],[com_support_needed_and_received]]="",0,IF(Table1[[#This Row],[com_undefined]:[com_undefined]]=1,0,Table1[[#This Row],[o_gef_funding]:[o_gef_funding]]/SUM(Table1[[#This Row],[com_ghg_inventory]:[com_support_needed_and_received]])))</f>
        <v>0</v>
      </c>
      <c r="AL370" s="4">
        <f>IF(Table1[[#This Row],[com_undefined]]=1,Table1[[#This Row],[o_gef_funding]],0)</f>
        <v>0</v>
      </c>
      <c r="AM370" s="4" cm="1">
        <f t="array" ref="AM370">IF(Table1[[#This Row],[com_ghg_inventory]]="",0,IF(Table1[[#This Row],[com_undefined]:[com_undefined]]=1,0,Table1[[#This Row],[o_co_financing]:[o_co_financing]]/SUM(Table1[[#This Row],[com_ghg_inventory]:[com_support_needed_and_received]])))</f>
        <v>100000</v>
      </c>
      <c r="AN370" s="4" cm="1">
        <f t="array" ref="AN370">IF(Table1[[#This Row],[com_mitigation]]="",0,IF(Table1[[#This Row],[com_undefined]:[com_undefined]]=1,0,Table1[[#This Row],[o_co_financing]:[o_co_financing]]/SUM(Table1[[#This Row],[com_ghg_inventory]:[com_support_needed_and_received]])))</f>
        <v>0</v>
      </c>
      <c r="AO370" s="4" cm="1">
        <f t="array" ref="AO370">IF(Table1[[#This Row],[com_climate_change_impacts_and_adaptation]]="",0,IF(Table1[[#This Row],[com_undefined]:[com_undefined]]=1,0,Table1[[#This Row],[o_co_financing]:[o_co_financing]]/SUM(Table1[[#This Row],[com_ghg_inventory]:[com_support_needed_and_received]])))</f>
        <v>0</v>
      </c>
      <c r="AP370" s="4" cm="1">
        <f t="array" ref="AP370">IF(Table1[[#This Row],[com_support_needed_and_received]]="",0,IF(Table1[[#This Row],[com_undefined]:[com_undefined]]=1,0,Table1[[#This Row],[o_co_financing]:[o_co_financing]]/SUM(Table1[[#This Row],[com_ghg_inventory]:[com_support_needed_and_received]])))</f>
        <v>0</v>
      </c>
      <c r="AQ370" s="4">
        <f>IF(Table1[[#This Row],[com_undefined]]=1,Table1[[#This Row],[o_co_financing]],0)</f>
        <v>0</v>
      </c>
      <c r="AR370" s="4" t="str">
        <f>IF(Table1[[#This Row],[o_gef_funding]]=SUM(Table1[[#This Row],[ghg_inventory_gef]:[undefined_gef]]),"Good", "Problem")</f>
        <v>Good</v>
      </c>
      <c r="AS370" s="4" t="str">
        <f>IF(Table1[[#This Row],[o_co_financing]]=SUM(Table1[[#This Row],[ghg_inventory_co_finance]:[undefined_co_finance]]),"Good", "Problem")</f>
        <v>Good</v>
      </c>
    </row>
    <row r="371" spans="1:45">
      <c r="A371" s="11">
        <v>40</v>
      </c>
      <c r="B371" s="8" t="s">
        <v>65</v>
      </c>
      <c r="C371" t="str">
        <f>VLOOKUP(Table1[[#This Row],[pif_id]], Table7[#All],2,FALSE)</f>
        <v>Africa</v>
      </c>
      <c r="D371" t="str">
        <f>VLOOKUP(Table1[[#This Row],[pif_id]], Table7[#All],3,FALSE)</f>
        <v>CI</v>
      </c>
      <c r="E371" t="str">
        <f>VLOOKUP(Table1[[#This Row],[pif_id]], Table7[#All],4,FALSE)</f>
        <v>2019</v>
      </c>
      <c r="F371" t="e">
        <f>VLOOKUP(Table1[[#This Row],[pif_id]], Table7[#All],5,FALSE)</f>
        <v>#REF!</v>
      </c>
      <c r="G371">
        <v>90</v>
      </c>
      <c r="H371" t="s">
        <v>594</v>
      </c>
      <c r="I371">
        <v>1</v>
      </c>
      <c r="M371" t="str">
        <f>IF(SUM(Table1[[#This Row],[c_ghg_inventory]:[c_support_needed_and_received]])=0,1,"")</f>
        <v/>
      </c>
      <c r="N371" s="6">
        <v>1500000</v>
      </c>
      <c r="O371" s="6">
        <v>300000</v>
      </c>
      <c r="P371" s="6">
        <f>N371/SUM(Table1[[#This Row],[c_ghg_inventory]:[c_undefined]])</f>
        <v>1500000</v>
      </c>
      <c r="Q371" s="6">
        <f>O371/SUM(Table1[[#This Row],[c_ghg_inventory]:[c_undefined]])</f>
        <v>300000</v>
      </c>
      <c r="R371">
        <v>368</v>
      </c>
      <c r="S371" t="s">
        <v>597</v>
      </c>
      <c r="X371" s="4">
        <f>IF(SUM(Table1[[#This Row],[o_ghg_inventory ]:[o_support_needed_and_received]])=0,1,"")</f>
        <v>1</v>
      </c>
      <c r="Y371" s="10">
        <v>500000</v>
      </c>
      <c r="Z371" s="10">
        <v>100000</v>
      </c>
      <c r="AA371" s="5">
        <f>Table1[[#This Row],[o_gef_funding]]/SUM(Table1[[#This Row],[o_ghg_inventory ]:[o_undefined]])</f>
        <v>500000</v>
      </c>
      <c r="AB371" s="5">
        <f>Table1[[#This Row],[o_co_financing]]/SUM(Table1[[#This Row],[o_ghg_inventory ]:[o_undefined]])</f>
        <v>100000</v>
      </c>
      <c r="AC371" s="4" cm="1">
        <f t="array" ref="AC371">IF(Table1[[#This Row],[o_ghg_inventory ]]="",IF(AND(Table1[[#This Row],[o_undefined]:[o_undefined]]=1,Table1[[#This Row],[c_ghg_inventory]]=1),1,""),1)</f>
        <v>1</v>
      </c>
      <c r="AD371" s="4" t="str" cm="1">
        <f t="array" ref="AD371">IF(Table1[[#This Row],[o_mitigation ]]="",IF(AND(Table1[[#This Row],[o_undefined]:[o_undefined]]=1,Table1[[#This Row],[c_mitigation]]=1),1,""),1)</f>
        <v/>
      </c>
      <c r="AE371" s="4" t="str" cm="1">
        <f t="array" ref="AE371">IF(Table1[[#This Row],[o_climate_change_impacts_and_adaptation ]]="",IF(AND(Table1[[#This Row],[o_undefined]:[o_undefined]]=1,Table1[[#This Row],[c_climate_change_impacts_and_adaptation]]=1),1,""),1)</f>
        <v/>
      </c>
      <c r="AF371" s="4" t="str" cm="1">
        <f t="array" ref="AF371">IF(Table1[[#This Row],[o_support_needed_and_received]]="",IF(AND(Table1[[#This Row],[o_undefined]:[o_undefined]]=1,Table1[[#This Row],[c_support_needed_and_received]]=1),1,""),1)</f>
        <v/>
      </c>
      <c r="AG371" s="4" t="str">
        <f>IF(SUM(Table1[[#This Row],[com_ghg_inventory]:[com_support_needed_and_received]])=0,1,"")</f>
        <v/>
      </c>
      <c r="AH371" s="4" cm="1">
        <f t="array" ref="AH371">IF(Table1[[#This Row],[com_ghg_inventory]]="",0,IF(Table1[[#This Row],[com_undefined]:[com_undefined]]=1,0,Table1[[#This Row],[o_gef_funding]:[o_gef_funding]]/SUM(Table1[[#This Row],[com_ghg_inventory]:[com_support_needed_and_received]])))</f>
        <v>500000</v>
      </c>
      <c r="AI371" s="4" cm="1">
        <f t="array" ref="AI371">IF(Table1[[#This Row],[com_mitigation]]="",0,IF(Table1[[#This Row],[com_undefined]:[com_undefined]]=1,0,Table1[[#This Row],[o_gef_funding]:[o_gef_funding]]/SUM(Table1[[#This Row],[com_ghg_inventory]:[com_support_needed_and_received]])))</f>
        <v>0</v>
      </c>
      <c r="AJ371" s="4" cm="1">
        <f t="array" ref="AJ371">IF(Table1[[#This Row],[com_climate_change_impacts_and_adaptation]]="",0,IF(Table1[[#This Row],[com_undefined]:[com_undefined]]=1,0,Table1[[#This Row],[o_gef_funding]:[o_gef_funding]]/SUM(Table1[[#This Row],[com_ghg_inventory]:[com_support_needed_and_received]])))</f>
        <v>0</v>
      </c>
      <c r="AK371" s="4" cm="1">
        <f t="array" ref="AK371">IF(Table1[[#This Row],[com_support_needed_and_received]]="",0,IF(Table1[[#This Row],[com_undefined]:[com_undefined]]=1,0,Table1[[#This Row],[o_gef_funding]:[o_gef_funding]]/SUM(Table1[[#This Row],[com_ghg_inventory]:[com_support_needed_and_received]])))</f>
        <v>0</v>
      </c>
      <c r="AL371" s="4">
        <f>IF(Table1[[#This Row],[com_undefined]]=1,Table1[[#This Row],[o_gef_funding]],0)</f>
        <v>0</v>
      </c>
      <c r="AM371" s="4" cm="1">
        <f t="array" ref="AM371">IF(Table1[[#This Row],[com_ghg_inventory]]="",0,IF(Table1[[#This Row],[com_undefined]:[com_undefined]]=1,0,Table1[[#This Row],[o_co_financing]:[o_co_financing]]/SUM(Table1[[#This Row],[com_ghg_inventory]:[com_support_needed_and_received]])))</f>
        <v>100000</v>
      </c>
      <c r="AN371" s="4" cm="1">
        <f t="array" ref="AN371">IF(Table1[[#This Row],[com_mitigation]]="",0,IF(Table1[[#This Row],[com_undefined]:[com_undefined]]=1,0,Table1[[#This Row],[o_co_financing]:[o_co_financing]]/SUM(Table1[[#This Row],[com_ghg_inventory]:[com_support_needed_and_received]])))</f>
        <v>0</v>
      </c>
      <c r="AO371" s="4" cm="1">
        <f t="array" ref="AO371">IF(Table1[[#This Row],[com_climate_change_impacts_and_adaptation]]="",0,IF(Table1[[#This Row],[com_undefined]:[com_undefined]]=1,0,Table1[[#This Row],[o_co_financing]:[o_co_financing]]/SUM(Table1[[#This Row],[com_ghg_inventory]:[com_support_needed_and_received]])))</f>
        <v>0</v>
      </c>
      <c r="AP371" s="4" cm="1">
        <f t="array" ref="AP371">IF(Table1[[#This Row],[com_support_needed_and_received]]="",0,IF(Table1[[#This Row],[com_undefined]:[com_undefined]]=1,0,Table1[[#This Row],[o_co_financing]:[o_co_financing]]/SUM(Table1[[#This Row],[com_ghg_inventory]:[com_support_needed_and_received]])))</f>
        <v>0</v>
      </c>
      <c r="AQ371" s="4">
        <f>IF(Table1[[#This Row],[com_undefined]]=1,Table1[[#This Row],[o_co_financing]],0)</f>
        <v>0</v>
      </c>
      <c r="AR371" s="4" t="str">
        <f>IF(Table1[[#This Row],[o_gef_funding]]=SUM(Table1[[#This Row],[ghg_inventory_gef]:[undefined_gef]]),"Good", "Problem")</f>
        <v>Good</v>
      </c>
      <c r="AS371" s="4" t="str">
        <f>IF(Table1[[#This Row],[o_co_financing]]=SUM(Table1[[#This Row],[ghg_inventory_co_finance]:[undefined_co_finance]]),"Good", "Problem")</f>
        <v>Good</v>
      </c>
    </row>
    <row r="372" spans="1:45">
      <c r="A372" s="2">
        <v>41</v>
      </c>
      <c r="B372" s="3" t="s">
        <v>66</v>
      </c>
      <c r="C372" s="4" t="str">
        <f>VLOOKUP(Table1[[#This Row],[pif_id]], Table7[#All],2,FALSE)</f>
        <v>Asia</v>
      </c>
      <c r="D372" s="4" t="str">
        <f>VLOOKUP(Table1[[#This Row],[pif_id]], Table7[#All],3,FALSE)</f>
        <v>FECO</v>
      </c>
      <c r="E372" s="4" t="str">
        <f>VLOOKUP(Table1[[#This Row],[pif_id]], Table7[#All],4,FALSE)</f>
        <v>2019</v>
      </c>
      <c r="F372" s="4" t="e">
        <f>VLOOKUP(Table1[[#This Row],[pif_id]], Table7[#All],5,FALSE)</f>
        <v>#REF!</v>
      </c>
      <c r="G372">
        <v>91</v>
      </c>
      <c r="H372" t="s">
        <v>598</v>
      </c>
      <c r="M372">
        <f>IF(SUM(Table1[[#This Row],[c_ghg_inventory]:[c_support_needed_and_received]])=0,1,"")</f>
        <v>1</v>
      </c>
      <c r="N372" s="6">
        <v>300000</v>
      </c>
      <c r="O372" s="6">
        <v>140000</v>
      </c>
      <c r="P372" s="6">
        <f>N372/SUM(Table1[[#This Row],[c_ghg_inventory]:[c_undefined]])</f>
        <v>300000</v>
      </c>
      <c r="Q372" s="6">
        <f>O372/SUM(Table1[[#This Row],[c_ghg_inventory]:[c_undefined]])</f>
        <v>140000</v>
      </c>
      <c r="R372">
        <v>369</v>
      </c>
      <c r="S372" s="9" t="s">
        <v>599</v>
      </c>
      <c r="T372" s="4"/>
      <c r="U372" s="4"/>
      <c r="V372" s="4"/>
      <c r="W372" s="4"/>
      <c r="X372" s="4">
        <f>IF(SUM(Table1[[#This Row],[o_ghg_inventory ]:[o_support_needed_and_received]])=0,1,"")</f>
        <v>1</v>
      </c>
      <c r="Y372" s="5">
        <v>100000</v>
      </c>
      <c r="Z372" s="5">
        <v>46666.666666666664</v>
      </c>
      <c r="AA372" s="5">
        <f>Table1[[#This Row],[o_gef_funding]]/SUM(Table1[[#This Row],[o_ghg_inventory ]:[o_undefined]])</f>
        <v>100000</v>
      </c>
      <c r="AB372" s="5">
        <f>Table1[[#This Row],[o_co_financing]]/SUM(Table1[[#This Row],[o_ghg_inventory ]:[o_undefined]])</f>
        <v>46666.666666666664</v>
      </c>
      <c r="AC372" s="4" t="str" cm="1">
        <f t="array" ref="AC372">IF(Table1[[#This Row],[o_ghg_inventory ]]="",IF(AND(Table1[[#This Row],[o_undefined]:[o_undefined]]=1,Table1[[#This Row],[c_ghg_inventory]]=1),1,""),1)</f>
        <v/>
      </c>
      <c r="AD372" s="4" t="str" cm="1">
        <f t="array" ref="AD372">IF(Table1[[#This Row],[o_mitigation ]]="",IF(AND(Table1[[#This Row],[o_undefined]:[o_undefined]]=1,Table1[[#This Row],[c_mitigation]]=1),1,""),1)</f>
        <v/>
      </c>
      <c r="AE372" s="4" t="str" cm="1">
        <f t="array" ref="AE372">IF(Table1[[#This Row],[o_climate_change_impacts_and_adaptation ]]="",IF(AND(Table1[[#This Row],[o_undefined]:[o_undefined]]=1,Table1[[#This Row],[c_climate_change_impacts_and_adaptation]]=1),1,""),1)</f>
        <v/>
      </c>
      <c r="AF372" s="4" t="str" cm="1">
        <f t="array" ref="AF372">IF(Table1[[#This Row],[o_support_needed_and_received]]="",IF(AND(Table1[[#This Row],[o_undefined]:[o_undefined]]=1,Table1[[#This Row],[c_support_needed_and_received]]=1),1,""),1)</f>
        <v/>
      </c>
      <c r="AG372" s="4">
        <f>IF(SUM(Table1[[#This Row],[com_ghg_inventory]:[com_support_needed_and_received]])=0,1,"")</f>
        <v>1</v>
      </c>
      <c r="AH372" s="4" cm="1">
        <f t="array" ref="AH372">IF(Table1[[#This Row],[com_ghg_inventory]]="",0,IF(Table1[[#This Row],[com_undefined]:[com_undefined]]=1,0,Table1[[#This Row],[o_gef_funding]:[o_gef_funding]]/SUM(Table1[[#This Row],[com_ghg_inventory]:[com_support_needed_and_received]])))</f>
        <v>0</v>
      </c>
      <c r="AI372" s="4" cm="1">
        <f t="array" ref="AI372">IF(Table1[[#This Row],[com_mitigation]]="",0,IF(Table1[[#This Row],[com_undefined]:[com_undefined]]=1,0,Table1[[#This Row],[o_gef_funding]:[o_gef_funding]]/SUM(Table1[[#This Row],[com_ghg_inventory]:[com_support_needed_and_received]])))</f>
        <v>0</v>
      </c>
      <c r="AJ372" s="4" cm="1">
        <f t="array" ref="AJ372">IF(Table1[[#This Row],[com_climate_change_impacts_and_adaptation]]="",0,IF(Table1[[#This Row],[com_undefined]:[com_undefined]]=1,0,Table1[[#This Row],[o_gef_funding]:[o_gef_funding]]/SUM(Table1[[#This Row],[com_ghg_inventory]:[com_support_needed_and_received]])))</f>
        <v>0</v>
      </c>
      <c r="AK372" s="4" cm="1">
        <f t="array" ref="AK372">IF(Table1[[#This Row],[com_support_needed_and_received]]="",0,IF(Table1[[#This Row],[com_undefined]:[com_undefined]]=1,0,Table1[[#This Row],[o_gef_funding]:[o_gef_funding]]/SUM(Table1[[#This Row],[com_ghg_inventory]:[com_support_needed_and_received]])))</f>
        <v>0</v>
      </c>
      <c r="AL372" s="4">
        <f>IF(Table1[[#This Row],[com_undefined]]=1,Table1[[#This Row],[o_gef_funding]],0)</f>
        <v>100000</v>
      </c>
      <c r="AM372" s="4" cm="1">
        <f t="array" ref="AM372">IF(Table1[[#This Row],[com_ghg_inventory]]="",0,IF(Table1[[#This Row],[com_undefined]:[com_undefined]]=1,0,Table1[[#This Row],[o_co_financing]:[o_co_financing]]/SUM(Table1[[#This Row],[com_ghg_inventory]:[com_support_needed_and_received]])))</f>
        <v>0</v>
      </c>
      <c r="AN372" s="4" cm="1">
        <f t="array" ref="AN372">IF(Table1[[#This Row],[com_mitigation]]="",0,IF(Table1[[#This Row],[com_undefined]:[com_undefined]]=1,0,Table1[[#This Row],[o_co_financing]:[o_co_financing]]/SUM(Table1[[#This Row],[com_ghg_inventory]:[com_support_needed_and_received]])))</f>
        <v>0</v>
      </c>
      <c r="AO372" s="4" cm="1">
        <f t="array" ref="AO372">IF(Table1[[#This Row],[com_climate_change_impacts_and_adaptation]]="",0,IF(Table1[[#This Row],[com_undefined]:[com_undefined]]=1,0,Table1[[#This Row],[o_co_financing]:[o_co_financing]]/SUM(Table1[[#This Row],[com_ghg_inventory]:[com_support_needed_and_received]])))</f>
        <v>0</v>
      </c>
      <c r="AP372" s="4" cm="1">
        <f t="array" ref="AP372">IF(Table1[[#This Row],[com_support_needed_and_received]]="",0,IF(Table1[[#This Row],[com_undefined]:[com_undefined]]=1,0,Table1[[#This Row],[o_co_financing]:[o_co_financing]]/SUM(Table1[[#This Row],[com_ghg_inventory]:[com_support_needed_and_received]])))</f>
        <v>0</v>
      </c>
      <c r="AQ372" s="4">
        <f>IF(Table1[[#This Row],[com_undefined]]=1,Table1[[#This Row],[o_co_financing]],0)</f>
        <v>46666.666666666664</v>
      </c>
      <c r="AR372" s="4" t="str">
        <f>IF(Table1[[#This Row],[o_gef_funding]]=SUM(Table1[[#This Row],[ghg_inventory_gef]:[undefined_gef]]),"Good", "Problem")</f>
        <v>Good</v>
      </c>
      <c r="AS372" s="4" t="str">
        <f>IF(Table1[[#This Row],[o_co_financing]]=SUM(Table1[[#This Row],[ghg_inventory_co_finance]:[undefined_co_finance]]),"Good", "Problem")</f>
        <v>Good</v>
      </c>
    </row>
    <row r="373" spans="1:45">
      <c r="A373" s="2">
        <v>41</v>
      </c>
      <c r="B373" s="3" t="s">
        <v>66</v>
      </c>
      <c r="C373" s="4" t="str">
        <f>VLOOKUP(Table1[[#This Row],[pif_id]], Table7[#All],2,FALSE)</f>
        <v>Asia</v>
      </c>
      <c r="D373" s="4" t="str">
        <f>VLOOKUP(Table1[[#This Row],[pif_id]], Table7[#All],3,FALSE)</f>
        <v>FECO</v>
      </c>
      <c r="E373" s="4" t="str">
        <f>VLOOKUP(Table1[[#This Row],[pif_id]], Table7[#All],4,FALSE)</f>
        <v>2019</v>
      </c>
      <c r="F373" s="4" t="e">
        <f>VLOOKUP(Table1[[#This Row],[pif_id]], Table7[#All],5,FALSE)</f>
        <v>#REF!</v>
      </c>
      <c r="G373">
        <v>91</v>
      </c>
      <c r="H373" t="s">
        <v>598</v>
      </c>
      <c r="M373">
        <f>IF(SUM(Table1[[#This Row],[c_ghg_inventory]:[c_support_needed_and_received]])=0,1,"")</f>
        <v>1</v>
      </c>
      <c r="N373" s="6">
        <v>300000</v>
      </c>
      <c r="O373" s="6">
        <v>140000</v>
      </c>
      <c r="P373" s="6">
        <f>N373/SUM(Table1[[#This Row],[c_ghg_inventory]:[c_undefined]])</f>
        <v>300000</v>
      </c>
      <c r="Q373" s="6">
        <f>O373/SUM(Table1[[#This Row],[c_ghg_inventory]:[c_undefined]])</f>
        <v>140000</v>
      </c>
      <c r="R373">
        <v>370</v>
      </c>
      <c r="S373" s="9" t="s">
        <v>600</v>
      </c>
      <c r="T373" s="4"/>
      <c r="U373" s="4">
        <v>1</v>
      </c>
      <c r="V373" s="4"/>
      <c r="W373" s="4">
        <v>1</v>
      </c>
      <c r="X373" s="4" t="str">
        <f>IF(SUM(Table1[[#This Row],[o_ghg_inventory ]:[o_support_needed_and_received]])=0,1,"")</f>
        <v/>
      </c>
      <c r="Y373" s="5">
        <v>100000</v>
      </c>
      <c r="Z373" s="5">
        <v>46666.666666666664</v>
      </c>
      <c r="AA373" s="5">
        <f>Table1[[#This Row],[o_gef_funding]]/SUM(Table1[[#This Row],[o_ghg_inventory ]:[o_undefined]])</f>
        <v>50000</v>
      </c>
      <c r="AB373" s="5">
        <f>Table1[[#This Row],[o_co_financing]]/SUM(Table1[[#This Row],[o_ghg_inventory ]:[o_undefined]])</f>
        <v>23333.333333333332</v>
      </c>
      <c r="AC373" s="4" t="str" cm="1">
        <f t="array" ref="AC373">IF(Table1[[#This Row],[o_ghg_inventory ]]="",IF(AND(Table1[[#This Row],[o_undefined]:[o_undefined]]=1,Table1[[#This Row],[c_ghg_inventory]]=1),1,""),1)</f>
        <v/>
      </c>
      <c r="AD373" s="4" cm="1">
        <f t="array" ref="AD373">IF(Table1[[#This Row],[o_mitigation ]]="",IF(AND(Table1[[#This Row],[o_undefined]:[o_undefined]]=1,Table1[[#This Row],[c_mitigation]]=1),1,""),1)</f>
        <v>1</v>
      </c>
      <c r="AE373" s="4" t="str" cm="1">
        <f t="array" ref="AE373">IF(Table1[[#This Row],[o_climate_change_impacts_and_adaptation ]]="",IF(AND(Table1[[#This Row],[o_undefined]:[o_undefined]]=1,Table1[[#This Row],[c_climate_change_impacts_and_adaptation]]=1),1,""),1)</f>
        <v/>
      </c>
      <c r="AF373" s="4" cm="1">
        <f t="array" ref="AF373">IF(Table1[[#This Row],[o_support_needed_and_received]]="",IF(AND(Table1[[#This Row],[o_undefined]:[o_undefined]]=1,Table1[[#This Row],[c_support_needed_and_received]]=1),1,""),1)</f>
        <v>1</v>
      </c>
      <c r="AG373" s="4" t="str">
        <f>IF(SUM(Table1[[#This Row],[com_ghg_inventory]:[com_support_needed_and_received]])=0,1,"")</f>
        <v/>
      </c>
      <c r="AH373" s="4" cm="1">
        <f t="array" ref="AH373">IF(Table1[[#This Row],[com_ghg_inventory]]="",0,IF(Table1[[#This Row],[com_undefined]:[com_undefined]]=1,0,Table1[[#This Row],[o_gef_funding]:[o_gef_funding]]/SUM(Table1[[#This Row],[com_ghg_inventory]:[com_support_needed_and_received]])))</f>
        <v>0</v>
      </c>
      <c r="AI373" s="4" cm="1">
        <f t="array" ref="AI373">IF(Table1[[#This Row],[com_mitigation]]="",0,IF(Table1[[#This Row],[com_undefined]:[com_undefined]]=1,0,Table1[[#This Row],[o_gef_funding]:[o_gef_funding]]/SUM(Table1[[#This Row],[com_ghg_inventory]:[com_support_needed_and_received]])))</f>
        <v>50000</v>
      </c>
      <c r="AJ373" s="4" cm="1">
        <f t="array" ref="AJ373">IF(Table1[[#This Row],[com_climate_change_impacts_and_adaptation]]="",0,IF(Table1[[#This Row],[com_undefined]:[com_undefined]]=1,0,Table1[[#This Row],[o_gef_funding]:[o_gef_funding]]/SUM(Table1[[#This Row],[com_ghg_inventory]:[com_support_needed_and_received]])))</f>
        <v>0</v>
      </c>
      <c r="AK373" s="4" cm="1">
        <f t="array" ref="AK373">IF(Table1[[#This Row],[com_support_needed_and_received]]="",0,IF(Table1[[#This Row],[com_undefined]:[com_undefined]]=1,0,Table1[[#This Row],[o_gef_funding]:[o_gef_funding]]/SUM(Table1[[#This Row],[com_ghg_inventory]:[com_support_needed_and_received]])))</f>
        <v>50000</v>
      </c>
      <c r="AL373" s="4">
        <f>IF(Table1[[#This Row],[com_undefined]]=1,Table1[[#This Row],[o_gef_funding]],0)</f>
        <v>0</v>
      </c>
      <c r="AM373" s="4" cm="1">
        <f t="array" ref="AM373">IF(Table1[[#This Row],[com_ghg_inventory]]="",0,IF(Table1[[#This Row],[com_undefined]:[com_undefined]]=1,0,Table1[[#This Row],[o_co_financing]:[o_co_financing]]/SUM(Table1[[#This Row],[com_ghg_inventory]:[com_support_needed_and_received]])))</f>
        <v>0</v>
      </c>
      <c r="AN373" s="4" cm="1">
        <f t="array" ref="AN373">IF(Table1[[#This Row],[com_mitigation]]="",0,IF(Table1[[#This Row],[com_undefined]:[com_undefined]]=1,0,Table1[[#This Row],[o_co_financing]:[o_co_financing]]/SUM(Table1[[#This Row],[com_ghg_inventory]:[com_support_needed_and_received]])))</f>
        <v>23333.333333333332</v>
      </c>
      <c r="AO373" s="4" cm="1">
        <f t="array" ref="AO373">IF(Table1[[#This Row],[com_climate_change_impacts_and_adaptation]]="",0,IF(Table1[[#This Row],[com_undefined]:[com_undefined]]=1,0,Table1[[#This Row],[o_co_financing]:[o_co_financing]]/SUM(Table1[[#This Row],[com_ghg_inventory]:[com_support_needed_and_received]])))</f>
        <v>0</v>
      </c>
      <c r="AP373" s="4" cm="1">
        <f t="array" ref="AP373">IF(Table1[[#This Row],[com_support_needed_and_received]]="",0,IF(Table1[[#This Row],[com_undefined]:[com_undefined]]=1,0,Table1[[#This Row],[o_co_financing]:[o_co_financing]]/SUM(Table1[[#This Row],[com_ghg_inventory]:[com_support_needed_and_received]])))</f>
        <v>23333.333333333332</v>
      </c>
      <c r="AQ373" s="4">
        <f>IF(Table1[[#This Row],[com_undefined]]=1,Table1[[#This Row],[o_co_financing]],0)</f>
        <v>0</v>
      </c>
      <c r="AR373" s="4" t="str">
        <f>IF(Table1[[#This Row],[o_gef_funding]]=SUM(Table1[[#This Row],[ghg_inventory_gef]:[undefined_gef]]),"Good", "Problem")</f>
        <v>Good</v>
      </c>
      <c r="AS373" s="4" t="str">
        <f>IF(Table1[[#This Row],[o_co_financing]]=SUM(Table1[[#This Row],[ghg_inventory_co_finance]:[undefined_co_finance]]),"Good", "Problem")</f>
        <v>Good</v>
      </c>
    </row>
    <row r="374" spans="1:45">
      <c r="A374" s="2">
        <v>41</v>
      </c>
      <c r="B374" s="3" t="s">
        <v>66</v>
      </c>
      <c r="C374" s="4" t="str">
        <f>VLOOKUP(Table1[[#This Row],[pif_id]], Table7[#All],2,FALSE)</f>
        <v>Asia</v>
      </c>
      <c r="D374" s="4" t="str">
        <f>VLOOKUP(Table1[[#This Row],[pif_id]], Table7[#All],3,FALSE)</f>
        <v>FECO</v>
      </c>
      <c r="E374" s="4" t="str">
        <f>VLOOKUP(Table1[[#This Row],[pif_id]], Table7[#All],4,FALSE)</f>
        <v>2019</v>
      </c>
      <c r="F374" s="4" t="e">
        <f>VLOOKUP(Table1[[#This Row],[pif_id]], Table7[#All],5,FALSE)</f>
        <v>#REF!</v>
      </c>
      <c r="G374">
        <v>91</v>
      </c>
      <c r="H374" t="s">
        <v>598</v>
      </c>
      <c r="M374">
        <f>IF(SUM(Table1[[#This Row],[c_ghg_inventory]:[c_support_needed_and_received]])=0,1,"")</f>
        <v>1</v>
      </c>
      <c r="N374" s="6">
        <v>300000</v>
      </c>
      <c r="O374" s="6">
        <v>140000</v>
      </c>
      <c r="P374" s="6">
        <f>N374/SUM(Table1[[#This Row],[c_ghg_inventory]:[c_undefined]])</f>
        <v>300000</v>
      </c>
      <c r="Q374" s="6">
        <f>O374/SUM(Table1[[#This Row],[c_ghg_inventory]:[c_undefined]])</f>
        <v>140000</v>
      </c>
      <c r="R374">
        <v>371</v>
      </c>
      <c r="S374" s="9" t="s">
        <v>601</v>
      </c>
      <c r="T374" s="4"/>
      <c r="U374" s="4"/>
      <c r="V374" s="4"/>
      <c r="W374" s="4"/>
      <c r="X374" s="4">
        <f>IF(SUM(Table1[[#This Row],[o_ghg_inventory ]:[o_support_needed_and_received]])=0,1,"")</f>
        <v>1</v>
      </c>
      <c r="Y374" s="5">
        <v>100000</v>
      </c>
      <c r="Z374" s="5">
        <v>46666.666666666664</v>
      </c>
      <c r="AA374" s="5">
        <f>Table1[[#This Row],[o_gef_funding]]/SUM(Table1[[#This Row],[o_ghg_inventory ]:[o_undefined]])</f>
        <v>100000</v>
      </c>
      <c r="AB374" s="5">
        <f>Table1[[#This Row],[o_co_financing]]/SUM(Table1[[#This Row],[o_ghg_inventory ]:[o_undefined]])</f>
        <v>46666.666666666664</v>
      </c>
      <c r="AC374" s="4" t="str" cm="1">
        <f t="array" ref="AC374">IF(Table1[[#This Row],[o_ghg_inventory ]]="",IF(AND(Table1[[#This Row],[o_undefined]:[o_undefined]]=1,Table1[[#This Row],[c_ghg_inventory]]=1),1,""),1)</f>
        <v/>
      </c>
      <c r="AD374" s="4" t="str" cm="1">
        <f t="array" ref="AD374">IF(Table1[[#This Row],[o_mitigation ]]="",IF(AND(Table1[[#This Row],[o_undefined]:[o_undefined]]=1,Table1[[#This Row],[c_mitigation]]=1),1,""),1)</f>
        <v/>
      </c>
      <c r="AE374" s="4" t="str" cm="1">
        <f t="array" ref="AE374">IF(Table1[[#This Row],[o_climate_change_impacts_and_adaptation ]]="",IF(AND(Table1[[#This Row],[o_undefined]:[o_undefined]]=1,Table1[[#This Row],[c_climate_change_impacts_and_adaptation]]=1),1,""),1)</f>
        <v/>
      </c>
      <c r="AF374" s="4" t="str" cm="1">
        <f t="array" ref="AF374">IF(Table1[[#This Row],[o_support_needed_and_received]]="",IF(AND(Table1[[#This Row],[o_undefined]:[o_undefined]]=1,Table1[[#This Row],[c_support_needed_and_received]]=1),1,""),1)</f>
        <v/>
      </c>
      <c r="AG374" s="4">
        <f>IF(SUM(Table1[[#This Row],[com_ghg_inventory]:[com_support_needed_and_received]])=0,1,"")</f>
        <v>1</v>
      </c>
      <c r="AH374" s="4" cm="1">
        <f t="array" ref="AH374">IF(Table1[[#This Row],[com_ghg_inventory]]="",0,IF(Table1[[#This Row],[com_undefined]:[com_undefined]]=1,0,Table1[[#This Row],[o_gef_funding]:[o_gef_funding]]/SUM(Table1[[#This Row],[com_ghg_inventory]:[com_support_needed_and_received]])))</f>
        <v>0</v>
      </c>
      <c r="AI374" s="4" cm="1">
        <f t="array" ref="AI374">IF(Table1[[#This Row],[com_mitigation]]="",0,IF(Table1[[#This Row],[com_undefined]:[com_undefined]]=1,0,Table1[[#This Row],[o_gef_funding]:[o_gef_funding]]/SUM(Table1[[#This Row],[com_ghg_inventory]:[com_support_needed_and_received]])))</f>
        <v>0</v>
      </c>
      <c r="AJ374" s="4" cm="1">
        <f t="array" ref="AJ374">IF(Table1[[#This Row],[com_climate_change_impacts_and_adaptation]]="",0,IF(Table1[[#This Row],[com_undefined]:[com_undefined]]=1,0,Table1[[#This Row],[o_gef_funding]:[o_gef_funding]]/SUM(Table1[[#This Row],[com_ghg_inventory]:[com_support_needed_and_received]])))</f>
        <v>0</v>
      </c>
      <c r="AK374" s="4" cm="1">
        <f t="array" ref="AK374">IF(Table1[[#This Row],[com_support_needed_and_received]]="",0,IF(Table1[[#This Row],[com_undefined]:[com_undefined]]=1,0,Table1[[#This Row],[o_gef_funding]:[o_gef_funding]]/SUM(Table1[[#This Row],[com_ghg_inventory]:[com_support_needed_and_received]])))</f>
        <v>0</v>
      </c>
      <c r="AL374" s="4">
        <f>IF(Table1[[#This Row],[com_undefined]]=1,Table1[[#This Row],[o_gef_funding]],0)</f>
        <v>100000</v>
      </c>
      <c r="AM374" s="4" cm="1">
        <f t="array" ref="AM374">IF(Table1[[#This Row],[com_ghg_inventory]]="",0,IF(Table1[[#This Row],[com_undefined]:[com_undefined]]=1,0,Table1[[#This Row],[o_co_financing]:[o_co_financing]]/SUM(Table1[[#This Row],[com_ghg_inventory]:[com_support_needed_and_received]])))</f>
        <v>0</v>
      </c>
      <c r="AN374" s="4" cm="1">
        <f t="array" ref="AN374">IF(Table1[[#This Row],[com_mitigation]]="",0,IF(Table1[[#This Row],[com_undefined]:[com_undefined]]=1,0,Table1[[#This Row],[o_co_financing]:[o_co_financing]]/SUM(Table1[[#This Row],[com_ghg_inventory]:[com_support_needed_and_received]])))</f>
        <v>0</v>
      </c>
      <c r="AO374" s="4" cm="1">
        <f t="array" ref="AO374">IF(Table1[[#This Row],[com_climate_change_impacts_and_adaptation]]="",0,IF(Table1[[#This Row],[com_undefined]:[com_undefined]]=1,0,Table1[[#This Row],[o_co_financing]:[o_co_financing]]/SUM(Table1[[#This Row],[com_ghg_inventory]:[com_support_needed_and_received]])))</f>
        <v>0</v>
      </c>
      <c r="AP374" s="4" cm="1">
        <f t="array" ref="AP374">IF(Table1[[#This Row],[com_support_needed_and_received]]="",0,IF(Table1[[#This Row],[com_undefined]:[com_undefined]]=1,0,Table1[[#This Row],[o_co_financing]:[o_co_financing]]/SUM(Table1[[#This Row],[com_ghg_inventory]:[com_support_needed_and_received]])))</f>
        <v>0</v>
      </c>
      <c r="AQ374" s="4">
        <f>IF(Table1[[#This Row],[com_undefined]]=1,Table1[[#This Row],[o_co_financing]],0)</f>
        <v>46666.666666666664</v>
      </c>
      <c r="AR374" s="4" t="str">
        <f>IF(Table1[[#This Row],[o_gef_funding]]=SUM(Table1[[#This Row],[ghg_inventory_gef]:[undefined_gef]]),"Good", "Problem")</f>
        <v>Good</v>
      </c>
      <c r="AS374" s="4" t="str">
        <f>IF(Table1[[#This Row],[o_co_financing]]=SUM(Table1[[#This Row],[ghg_inventory_co_finance]:[undefined_co_finance]]),"Good", "Problem")</f>
        <v>Good</v>
      </c>
    </row>
    <row r="375" spans="1:45">
      <c r="A375" s="2">
        <v>41</v>
      </c>
      <c r="B375" s="3" t="s">
        <v>66</v>
      </c>
      <c r="C375" s="4" t="str">
        <f>VLOOKUP(Table1[[#This Row],[pif_id]], Table7[#All],2,FALSE)</f>
        <v>Asia</v>
      </c>
      <c r="D375" s="4" t="str">
        <f>VLOOKUP(Table1[[#This Row],[pif_id]], Table7[#All],3,FALSE)</f>
        <v>FECO</v>
      </c>
      <c r="E375" s="4" t="str">
        <f>VLOOKUP(Table1[[#This Row],[pif_id]], Table7[#All],4,FALSE)</f>
        <v>2019</v>
      </c>
      <c r="F375" s="4" t="e">
        <f>VLOOKUP(Table1[[#This Row],[pif_id]], Table7[#All],5,FALSE)</f>
        <v>#REF!</v>
      </c>
      <c r="G375">
        <v>92</v>
      </c>
      <c r="H375" t="s">
        <v>602</v>
      </c>
      <c r="M375">
        <f>IF(SUM(Table1[[#This Row],[c_ghg_inventory]:[c_support_needed_and_received]])=0,1,"")</f>
        <v>1</v>
      </c>
      <c r="N375" s="6">
        <v>300000</v>
      </c>
      <c r="O375" s="6">
        <v>85000</v>
      </c>
      <c r="P375" s="6">
        <f>N375/SUM(Table1[[#This Row],[c_ghg_inventory]:[c_undefined]])</f>
        <v>300000</v>
      </c>
      <c r="Q375" s="6">
        <f>O375/SUM(Table1[[#This Row],[c_ghg_inventory]:[c_undefined]])</f>
        <v>85000</v>
      </c>
      <c r="R375">
        <v>372</v>
      </c>
      <c r="S375" s="9" t="s">
        <v>603</v>
      </c>
      <c r="T375" s="4">
        <v>1</v>
      </c>
      <c r="U375" s="4"/>
      <c r="V375" s="4"/>
      <c r="W375" s="4"/>
      <c r="X375" s="4" t="str">
        <f>IF(SUM(Table1[[#This Row],[o_ghg_inventory ]:[o_support_needed_and_received]])=0,1,"")</f>
        <v/>
      </c>
      <c r="Y375" s="5">
        <v>100000</v>
      </c>
      <c r="Z375" s="5">
        <v>28333.333333333332</v>
      </c>
      <c r="AA375" s="5">
        <f>Table1[[#This Row],[o_gef_funding]]/SUM(Table1[[#This Row],[o_ghg_inventory ]:[o_undefined]])</f>
        <v>100000</v>
      </c>
      <c r="AB375" s="5">
        <f>Table1[[#This Row],[o_co_financing]]/SUM(Table1[[#This Row],[o_ghg_inventory ]:[o_undefined]])</f>
        <v>28333.333333333332</v>
      </c>
      <c r="AC375" s="4" cm="1">
        <f t="array" ref="AC375">IF(Table1[[#This Row],[o_ghg_inventory ]]="",IF(AND(Table1[[#This Row],[o_undefined]:[o_undefined]]=1,Table1[[#This Row],[c_ghg_inventory]]=1),1,""),1)</f>
        <v>1</v>
      </c>
      <c r="AD375" s="4" t="str" cm="1">
        <f t="array" ref="AD375">IF(Table1[[#This Row],[o_mitigation ]]="",IF(AND(Table1[[#This Row],[o_undefined]:[o_undefined]]=1,Table1[[#This Row],[c_mitigation]]=1),1,""),1)</f>
        <v/>
      </c>
      <c r="AE375" s="4" t="str" cm="1">
        <f t="array" ref="AE375">IF(Table1[[#This Row],[o_climate_change_impacts_and_adaptation ]]="",IF(AND(Table1[[#This Row],[o_undefined]:[o_undefined]]=1,Table1[[#This Row],[c_climate_change_impacts_and_adaptation]]=1),1,""),1)</f>
        <v/>
      </c>
      <c r="AF375" s="4" t="str" cm="1">
        <f t="array" ref="AF375">IF(Table1[[#This Row],[o_support_needed_and_received]]="",IF(AND(Table1[[#This Row],[o_undefined]:[o_undefined]]=1,Table1[[#This Row],[c_support_needed_and_received]]=1),1,""),1)</f>
        <v/>
      </c>
      <c r="AG375" s="4" t="str">
        <f>IF(SUM(Table1[[#This Row],[com_ghg_inventory]:[com_support_needed_and_received]])=0,1,"")</f>
        <v/>
      </c>
      <c r="AH375" s="4" cm="1">
        <f t="array" ref="AH375">IF(Table1[[#This Row],[com_ghg_inventory]]="",0,IF(Table1[[#This Row],[com_undefined]:[com_undefined]]=1,0,Table1[[#This Row],[o_gef_funding]:[o_gef_funding]]/SUM(Table1[[#This Row],[com_ghg_inventory]:[com_support_needed_and_received]])))</f>
        <v>100000</v>
      </c>
      <c r="AI375" s="4" cm="1">
        <f t="array" ref="AI375">IF(Table1[[#This Row],[com_mitigation]]="",0,IF(Table1[[#This Row],[com_undefined]:[com_undefined]]=1,0,Table1[[#This Row],[o_gef_funding]:[o_gef_funding]]/SUM(Table1[[#This Row],[com_ghg_inventory]:[com_support_needed_and_received]])))</f>
        <v>0</v>
      </c>
      <c r="AJ375" s="4" cm="1">
        <f t="array" ref="AJ375">IF(Table1[[#This Row],[com_climate_change_impacts_and_adaptation]]="",0,IF(Table1[[#This Row],[com_undefined]:[com_undefined]]=1,0,Table1[[#This Row],[o_gef_funding]:[o_gef_funding]]/SUM(Table1[[#This Row],[com_ghg_inventory]:[com_support_needed_and_received]])))</f>
        <v>0</v>
      </c>
      <c r="AK375" s="4" cm="1">
        <f t="array" ref="AK375">IF(Table1[[#This Row],[com_support_needed_and_received]]="",0,IF(Table1[[#This Row],[com_undefined]:[com_undefined]]=1,0,Table1[[#This Row],[o_gef_funding]:[o_gef_funding]]/SUM(Table1[[#This Row],[com_ghg_inventory]:[com_support_needed_and_received]])))</f>
        <v>0</v>
      </c>
      <c r="AL375" s="4">
        <f>IF(Table1[[#This Row],[com_undefined]]=1,Table1[[#This Row],[o_gef_funding]],0)</f>
        <v>0</v>
      </c>
      <c r="AM375" s="4" cm="1">
        <f t="array" ref="AM375">IF(Table1[[#This Row],[com_ghg_inventory]]="",0,IF(Table1[[#This Row],[com_undefined]:[com_undefined]]=1,0,Table1[[#This Row],[o_co_financing]:[o_co_financing]]/SUM(Table1[[#This Row],[com_ghg_inventory]:[com_support_needed_and_received]])))</f>
        <v>28333.333333333332</v>
      </c>
      <c r="AN375" s="4" cm="1">
        <f t="array" ref="AN375">IF(Table1[[#This Row],[com_mitigation]]="",0,IF(Table1[[#This Row],[com_undefined]:[com_undefined]]=1,0,Table1[[#This Row],[o_co_financing]:[o_co_financing]]/SUM(Table1[[#This Row],[com_ghg_inventory]:[com_support_needed_and_received]])))</f>
        <v>0</v>
      </c>
      <c r="AO375" s="4" cm="1">
        <f t="array" ref="AO375">IF(Table1[[#This Row],[com_climate_change_impacts_and_adaptation]]="",0,IF(Table1[[#This Row],[com_undefined]:[com_undefined]]=1,0,Table1[[#This Row],[o_co_financing]:[o_co_financing]]/SUM(Table1[[#This Row],[com_ghg_inventory]:[com_support_needed_and_received]])))</f>
        <v>0</v>
      </c>
      <c r="AP375" s="4" cm="1">
        <f t="array" ref="AP375">IF(Table1[[#This Row],[com_support_needed_and_received]]="",0,IF(Table1[[#This Row],[com_undefined]:[com_undefined]]=1,0,Table1[[#This Row],[o_co_financing]:[o_co_financing]]/SUM(Table1[[#This Row],[com_ghg_inventory]:[com_support_needed_and_received]])))</f>
        <v>0</v>
      </c>
      <c r="AQ375" s="4">
        <f>IF(Table1[[#This Row],[com_undefined]]=1,Table1[[#This Row],[o_co_financing]],0)</f>
        <v>0</v>
      </c>
      <c r="AR375" s="4" t="str">
        <f>IF(Table1[[#This Row],[o_gef_funding]]=SUM(Table1[[#This Row],[ghg_inventory_gef]:[undefined_gef]]),"Good", "Problem")</f>
        <v>Good</v>
      </c>
      <c r="AS375" s="4" t="str">
        <f>IF(Table1[[#This Row],[o_co_financing]]=SUM(Table1[[#This Row],[ghg_inventory_co_finance]:[undefined_co_finance]]),"Good", "Problem")</f>
        <v>Good</v>
      </c>
    </row>
    <row r="376" spans="1:45">
      <c r="A376" s="2">
        <v>41</v>
      </c>
      <c r="B376" s="3" t="s">
        <v>66</v>
      </c>
      <c r="C376" s="4" t="str">
        <f>VLOOKUP(Table1[[#This Row],[pif_id]], Table7[#All],2,FALSE)</f>
        <v>Asia</v>
      </c>
      <c r="D376" s="4" t="str">
        <f>VLOOKUP(Table1[[#This Row],[pif_id]], Table7[#All],3,FALSE)</f>
        <v>FECO</v>
      </c>
      <c r="E376" s="4" t="str">
        <f>VLOOKUP(Table1[[#This Row],[pif_id]], Table7[#All],4,FALSE)</f>
        <v>2019</v>
      </c>
      <c r="F376" s="4" t="e">
        <f>VLOOKUP(Table1[[#This Row],[pif_id]], Table7[#All],5,FALSE)</f>
        <v>#REF!</v>
      </c>
      <c r="G376">
        <v>92</v>
      </c>
      <c r="H376" t="s">
        <v>602</v>
      </c>
      <c r="M376">
        <f>IF(SUM(Table1[[#This Row],[c_ghg_inventory]:[c_support_needed_and_received]])=0,1,"")</f>
        <v>1</v>
      </c>
      <c r="N376" s="6">
        <v>300000</v>
      </c>
      <c r="O376" s="6">
        <v>85000</v>
      </c>
      <c r="P376" s="6">
        <f>N376/SUM(Table1[[#This Row],[c_ghg_inventory]:[c_undefined]])</f>
        <v>300000</v>
      </c>
      <c r="Q376" s="6">
        <f>O376/SUM(Table1[[#This Row],[c_ghg_inventory]:[c_undefined]])</f>
        <v>85000</v>
      </c>
      <c r="R376">
        <v>373</v>
      </c>
      <c r="S376" s="9" t="s">
        <v>604</v>
      </c>
      <c r="T376" s="4">
        <v>1</v>
      </c>
      <c r="U376" s="4"/>
      <c r="V376" s="4"/>
      <c r="W376" s="4"/>
      <c r="X376" s="4" t="str">
        <f>IF(SUM(Table1[[#This Row],[o_ghg_inventory ]:[o_support_needed_and_received]])=0,1,"")</f>
        <v/>
      </c>
      <c r="Y376" s="5">
        <v>100000</v>
      </c>
      <c r="Z376" s="5">
        <v>28333.333333333332</v>
      </c>
      <c r="AA376" s="5">
        <f>Table1[[#This Row],[o_gef_funding]]/SUM(Table1[[#This Row],[o_ghg_inventory ]:[o_undefined]])</f>
        <v>100000</v>
      </c>
      <c r="AB376" s="5">
        <f>Table1[[#This Row],[o_co_financing]]/SUM(Table1[[#This Row],[o_ghg_inventory ]:[o_undefined]])</f>
        <v>28333.333333333332</v>
      </c>
      <c r="AC376" s="4" cm="1">
        <f t="array" ref="AC376">IF(Table1[[#This Row],[o_ghg_inventory ]]="",IF(AND(Table1[[#This Row],[o_undefined]:[o_undefined]]=1,Table1[[#This Row],[c_ghg_inventory]]=1),1,""),1)</f>
        <v>1</v>
      </c>
      <c r="AD376" s="4" t="str" cm="1">
        <f t="array" ref="AD376">IF(Table1[[#This Row],[o_mitigation ]]="",IF(AND(Table1[[#This Row],[o_undefined]:[o_undefined]]=1,Table1[[#This Row],[c_mitigation]]=1),1,""),1)</f>
        <v/>
      </c>
      <c r="AE376" s="4" t="str" cm="1">
        <f t="array" ref="AE376">IF(Table1[[#This Row],[o_climate_change_impacts_and_adaptation ]]="",IF(AND(Table1[[#This Row],[o_undefined]:[o_undefined]]=1,Table1[[#This Row],[c_climate_change_impacts_and_adaptation]]=1),1,""),1)</f>
        <v/>
      </c>
      <c r="AF376" s="4" t="str" cm="1">
        <f t="array" ref="AF376">IF(Table1[[#This Row],[o_support_needed_and_received]]="",IF(AND(Table1[[#This Row],[o_undefined]:[o_undefined]]=1,Table1[[#This Row],[c_support_needed_and_received]]=1),1,""),1)</f>
        <v/>
      </c>
      <c r="AG376" s="4" t="str">
        <f>IF(SUM(Table1[[#This Row],[com_ghg_inventory]:[com_support_needed_and_received]])=0,1,"")</f>
        <v/>
      </c>
      <c r="AH376" s="4" cm="1">
        <f t="array" ref="AH376">IF(Table1[[#This Row],[com_ghg_inventory]]="",0,IF(Table1[[#This Row],[com_undefined]:[com_undefined]]=1,0,Table1[[#This Row],[o_gef_funding]:[o_gef_funding]]/SUM(Table1[[#This Row],[com_ghg_inventory]:[com_support_needed_and_received]])))</f>
        <v>100000</v>
      </c>
      <c r="AI376" s="4" cm="1">
        <f t="array" ref="AI376">IF(Table1[[#This Row],[com_mitigation]]="",0,IF(Table1[[#This Row],[com_undefined]:[com_undefined]]=1,0,Table1[[#This Row],[o_gef_funding]:[o_gef_funding]]/SUM(Table1[[#This Row],[com_ghg_inventory]:[com_support_needed_and_received]])))</f>
        <v>0</v>
      </c>
      <c r="AJ376" s="4" cm="1">
        <f t="array" ref="AJ376">IF(Table1[[#This Row],[com_climate_change_impacts_and_adaptation]]="",0,IF(Table1[[#This Row],[com_undefined]:[com_undefined]]=1,0,Table1[[#This Row],[o_gef_funding]:[o_gef_funding]]/SUM(Table1[[#This Row],[com_ghg_inventory]:[com_support_needed_and_received]])))</f>
        <v>0</v>
      </c>
      <c r="AK376" s="4" cm="1">
        <f t="array" ref="AK376">IF(Table1[[#This Row],[com_support_needed_and_received]]="",0,IF(Table1[[#This Row],[com_undefined]:[com_undefined]]=1,0,Table1[[#This Row],[o_gef_funding]:[o_gef_funding]]/SUM(Table1[[#This Row],[com_ghg_inventory]:[com_support_needed_and_received]])))</f>
        <v>0</v>
      </c>
      <c r="AL376" s="4">
        <f>IF(Table1[[#This Row],[com_undefined]]=1,Table1[[#This Row],[o_gef_funding]],0)</f>
        <v>0</v>
      </c>
      <c r="AM376" s="4" cm="1">
        <f t="array" ref="AM376">IF(Table1[[#This Row],[com_ghg_inventory]]="",0,IF(Table1[[#This Row],[com_undefined]:[com_undefined]]=1,0,Table1[[#This Row],[o_co_financing]:[o_co_financing]]/SUM(Table1[[#This Row],[com_ghg_inventory]:[com_support_needed_and_received]])))</f>
        <v>28333.333333333332</v>
      </c>
      <c r="AN376" s="4" cm="1">
        <f t="array" ref="AN376">IF(Table1[[#This Row],[com_mitigation]]="",0,IF(Table1[[#This Row],[com_undefined]:[com_undefined]]=1,0,Table1[[#This Row],[o_co_financing]:[o_co_financing]]/SUM(Table1[[#This Row],[com_ghg_inventory]:[com_support_needed_and_received]])))</f>
        <v>0</v>
      </c>
      <c r="AO376" s="4" cm="1">
        <f t="array" ref="AO376">IF(Table1[[#This Row],[com_climate_change_impacts_and_adaptation]]="",0,IF(Table1[[#This Row],[com_undefined]:[com_undefined]]=1,0,Table1[[#This Row],[o_co_financing]:[o_co_financing]]/SUM(Table1[[#This Row],[com_ghg_inventory]:[com_support_needed_and_received]])))</f>
        <v>0</v>
      </c>
      <c r="AP376" s="4" cm="1">
        <f t="array" ref="AP376">IF(Table1[[#This Row],[com_support_needed_and_received]]="",0,IF(Table1[[#This Row],[com_undefined]:[com_undefined]]=1,0,Table1[[#This Row],[o_co_financing]:[o_co_financing]]/SUM(Table1[[#This Row],[com_ghg_inventory]:[com_support_needed_and_received]])))</f>
        <v>0</v>
      </c>
      <c r="AQ376" s="4">
        <f>IF(Table1[[#This Row],[com_undefined]]=1,Table1[[#This Row],[o_co_financing]],0)</f>
        <v>0</v>
      </c>
      <c r="AR376" s="4" t="str">
        <f>IF(Table1[[#This Row],[o_gef_funding]]=SUM(Table1[[#This Row],[ghg_inventory_gef]:[undefined_gef]]),"Good", "Problem")</f>
        <v>Good</v>
      </c>
      <c r="AS376" s="4" t="str">
        <f>IF(Table1[[#This Row],[o_co_financing]]=SUM(Table1[[#This Row],[ghg_inventory_co_finance]:[undefined_co_finance]]),"Good", "Problem")</f>
        <v>Good</v>
      </c>
    </row>
    <row r="377" spans="1:45">
      <c r="A377" s="2">
        <v>41</v>
      </c>
      <c r="B377" s="3" t="s">
        <v>66</v>
      </c>
      <c r="C377" s="4" t="str">
        <f>VLOOKUP(Table1[[#This Row],[pif_id]], Table7[#All],2,FALSE)</f>
        <v>Asia</v>
      </c>
      <c r="D377" s="4" t="str">
        <f>VLOOKUP(Table1[[#This Row],[pif_id]], Table7[#All],3,FALSE)</f>
        <v>FECO</v>
      </c>
      <c r="E377" s="4" t="str">
        <f>VLOOKUP(Table1[[#This Row],[pif_id]], Table7[#All],4,FALSE)</f>
        <v>2019</v>
      </c>
      <c r="F377" s="4" t="e">
        <f>VLOOKUP(Table1[[#This Row],[pif_id]], Table7[#All],5,FALSE)</f>
        <v>#REF!</v>
      </c>
      <c r="G377">
        <v>92</v>
      </c>
      <c r="H377" t="s">
        <v>602</v>
      </c>
      <c r="M377">
        <f>IF(SUM(Table1[[#This Row],[c_ghg_inventory]:[c_support_needed_and_received]])=0,1,"")</f>
        <v>1</v>
      </c>
      <c r="N377" s="6">
        <v>300000</v>
      </c>
      <c r="O377" s="6">
        <v>85000</v>
      </c>
      <c r="P377" s="6">
        <f>N377/SUM(Table1[[#This Row],[c_ghg_inventory]:[c_undefined]])</f>
        <v>300000</v>
      </c>
      <c r="Q377" s="6">
        <f>O377/SUM(Table1[[#This Row],[c_ghg_inventory]:[c_undefined]])</f>
        <v>85000</v>
      </c>
      <c r="R377">
        <v>374</v>
      </c>
      <c r="S377" s="9" t="s">
        <v>605</v>
      </c>
      <c r="T377" s="4"/>
      <c r="U377" s="4"/>
      <c r="V377" s="4"/>
      <c r="W377" s="4"/>
      <c r="X377" s="4">
        <f>IF(SUM(Table1[[#This Row],[o_ghg_inventory ]:[o_support_needed_and_received]])=0,1,"")</f>
        <v>1</v>
      </c>
      <c r="Y377" s="5">
        <v>100000</v>
      </c>
      <c r="Z377" s="5">
        <v>28333.333333333332</v>
      </c>
      <c r="AA377" s="5">
        <f>Table1[[#This Row],[o_gef_funding]]/SUM(Table1[[#This Row],[o_ghg_inventory ]:[o_undefined]])</f>
        <v>100000</v>
      </c>
      <c r="AB377" s="5">
        <f>Table1[[#This Row],[o_co_financing]]/SUM(Table1[[#This Row],[o_ghg_inventory ]:[o_undefined]])</f>
        <v>28333.333333333332</v>
      </c>
      <c r="AC377" s="4" t="str" cm="1">
        <f t="array" ref="AC377">IF(Table1[[#This Row],[o_ghg_inventory ]]="",IF(AND(Table1[[#This Row],[o_undefined]:[o_undefined]]=1,Table1[[#This Row],[c_ghg_inventory]]=1),1,""),1)</f>
        <v/>
      </c>
      <c r="AD377" s="4" t="str" cm="1">
        <f t="array" ref="AD377">IF(Table1[[#This Row],[o_mitigation ]]="",IF(AND(Table1[[#This Row],[o_undefined]:[o_undefined]]=1,Table1[[#This Row],[c_mitigation]]=1),1,""),1)</f>
        <v/>
      </c>
      <c r="AE377" s="4" t="str" cm="1">
        <f t="array" ref="AE377">IF(Table1[[#This Row],[o_climate_change_impacts_and_adaptation ]]="",IF(AND(Table1[[#This Row],[o_undefined]:[o_undefined]]=1,Table1[[#This Row],[c_climate_change_impacts_and_adaptation]]=1),1,""),1)</f>
        <v/>
      </c>
      <c r="AF377" s="4" t="str" cm="1">
        <f t="array" ref="AF377">IF(Table1[[#This Row],[o_support_needed_and_received]]="",IF(AND(Table1[[#This Row],[o_undefined]:[o_undefined]]=1,Table1[[#This Row],[c_support_needed_and_received]]=1),1,""),1)</f>
        <v/>
      </c>
      <c r="AG377" s="4">
        <f>IF(SUM(Table1[[#This Row],[com_ghg_inventory]:[com_support_needed_and_received]])=0,1,"")</f>
        <v>1</v>
      </c>
      <c r="AH377" s="4" cm="1">
        <f t="array" ref="AH377">IF(Table1[[#This Row],[com_ghg_inventory]]="",0,IF(Table1[[#This Row],[com_undefined]:[com_undefined]]=1,0,Table1[[#This Row],[o_gef_funding]:[o_gef_funding]]/SUM(Table1[[#This Row],[com_ghg_inventory]:[com_support_needed_and_received]])))</f>
        <v>0</v>
      </c>
      <c r="AI377" s="4" cm="1">
        <f t="array" ref="AI377">IF(Table1[[#This Row],[com_mitigation]]="",0,IF(Table1[[#This Row],[com_undefined]:[com_undefined]]=1,0,Table1[[#This Row],[o_gef_funding]:[o_gef_funding]]/SUM(Table1[[#This Row],[com_ghg_inventory]:[com_support_needed_and_received]])))</f>
        <v>0</v>
      </c>
      <c r="AJ377" s="4" cm="1">
        <f t="array" ref="AJ377">IF(Table1[[#This Row],[com_climate_change_impacts_and_adaptation]]="",0,IF(Table1[[#This Row],[com_undefined]:[com_undefined]]=1,0,Table1[[#This Row],[o_gef_funding]:[o_gef_funding]]/SUM(Table1[[#This Row],[com_ghg_inventory]:[com_support_needed_and_received]])))</f>
        <v>0</v>
      </c>
      <c r="AK377" s="4" cm="1">
        <f t="array" ref="AK377">IF(Table1[[#This Row],[com_support_needed_and_received]]="",0,IF(Table1[[#This Row],[com_undefined]:[com_undefined]]=1,0,Table1[[#This Row],[o_gef_funding]:[o_gef_funding]]/SUM(Table1[[#This Row],[com_ghg_inventory]:[com_support_needed_and_received]])))</f>
        <v>0</v>
      </c>
      <c r="AL377" s="4">
        <f>IF(Table1[[#This Row],[com_undefined]]=1,Table1[[#This Row],[o_gef_funding]],0)</f>
        <v>100000</v>
      </c>
      <c r="AM377" s="4" cm="1">
        <f t="array" ref="AM377">IF(Table1[[#This Row],[com_ghg_inventory]]="",0,IF(Table1[[#This Row],[com_undefined]:[com_undefined]]=1,0,Table1[[#This Row],[o_co_financing]:[o_co_financing]]/SUM(Table1[[#This Row],[com_ghg_inventory]:[com_support_needed_and_received]])))</f>
        <v>0</v>
      </c>
      <c r="AN377" s="4" cm="1">
        <f t="array" ref="AN377">IF(Table1[[#This Row],[com_mitigation]]="",0,IF(Table1[[#This Row],[com_undefined]:[com_undefined]]=1,0,Table1[[#This Row],[o_co_financing]:[o_co_financing]]/SUM(Table1[[#This Row],[com_ghg_inventory]:[com_support_needed_and_received]])))</f>
        <v>0</v>
      </c>
      <c r="AO377" s="4" cm="1">
        <f t="array" ref="AO377">IF(Table1[[#This Row],[com_climate_change_impacts_and_adaptation]]="",0,IF(Table1[[#This Row],[com_undefined]:[com_undefined]]=1,0,Table1[[#This Row],[o_co_financing]:[o_co_financing]]/SUM(Table1[[#This Row],[com_ghg_inventory]:[com_support_needed_and_received]])))</f>
        <v>0</v>
      </c>
      <c r="AP377" s="4" cm="1">
        <f t="array" ref="AP377">IF(Table1[[#This Row],[com_support_needed_and_received]]="",0,IF(Table1[[#This Row],[com_undefined]:[com_undefined]]=1,0,Table1[[#This Row],[o_co_financing]:[o_co_financing]]/SUM(Table1[[#This Row],[com_ghg_inventory]:[com_support_needed_and_received]])))</f>
        <v>0</v>
      </c>
      <c r="AQ377" s="4">
        <f>IF(Table1[[#This Row],[com_undefined]]=1,Table1[[#This Row],[o_co_financing]],0)</f>
        <v>28333.333333333332</v>
      </c>
      <c r="AR377" s="4" t="str">
        <f>IF(Table1[[#This Row],[o_gef_funding]]=SUM(Table1[[#This Row],[ghg_inventory_gef]:[undefined_gef]]),"Good", "Problem")</f>
        <v>Good</v>
      </c>
      <c r="AS377" s="4" t="str">
        <f>IF(Table1[[#This Row],[o_co_financing]]=SUM(Table1[[#This Row],[ghg_inventory_co_finance]:[undefined_co_finance]]),"Good", "Problem")</f>
        <v>Good</v>
      </c>
    </row>
    <row r="378" spans="1:45">
      <c r="A378" s="2">
        <v>41</v>
      </c>
      <c r="B378" s="3" t="s">
        <v>66</v>
      </c>
      <c r="C378" s="4" t="str">
        <f>VLOOKUP(Table1[[#This Row],[pif_id]], Table7[#All],2,FALSE)</f>
        <v>Asia</v>
      </c>
      <c r="D378" s="4" t="str">
        <f>VLOOKUP(Table1[[#This Row],[pif_id]], Table7[#All],3,FALSE)</f>
        <v>FECO</v>
      </c>
      <c r="E378" s="4" t="str">
        <f>VLOOKUP(Table1[[#This Row],[pif_id]], Table7[#All],4,FALSE)</f>
        <v>2019</v>
      </c>
      <c r="F378" s="4" t="e">
        <f>VLOOKUP(Table1[[#This Row],[pif_id]], Table7[#All],5,FALSE)</f>
        <v>#REF!</v>
      </c>
      <c r="G378">
        <v>93</v>
      </c>
      <c r="H378" t="s">
        <v>606</v>
      </c>
      <c r="M378">
        <f>IF(SUM(Table1[[#This Row],[c_ghg_inventory]:[c_support_needed_and_received]])=0,1,"")</f>
        <v>1</v>
      </c>
      <c r="N378" s="6">
        <v>150000</v>
      </c>
      <c r="O378" s="6">
        <v>85000</v>
      </c>
      <c r="P378" s="6">
        <f>N378/SUM(Table1[[#This Row],[c_ghg_inventory]:[c_undefined]])</f>
        <v>150000</v>
      </c>
      <c r="Q378" s="6">
        <f>O378/SUM(Table1[[#This Row],[c_ghg_inventory]:[c_undefined]])</f>
        <v>85000</v>
      </c>
      <c r="R378">
        <v>375</v>
      </c>
      <c r="S378" s="9" t="s">
        <v>607</v>
      </c>
      <c r="T378" s="4">
        <v>1</v>
      </c>
      <c r="U378" s="4"/>
      <c r="V378" s="4"/>
      <c r="W378" s="4"/>
      <c r="X378" s="4" t="str">
        <f>IF(SUM(Table1[[#This Row],[o_ghg_inventory ]:[o_support_needed_and_received]])=0,1,"")</f>
        <v/>
      </c>
      <c r="Y378" s="5">
        <v>75000</v>
      </c>
      <c r="Z378" s="5">
        <v>42500</v>
      </c>
      <c r="AA378" s="5">
        <f>Table1[[#This Row],[o_gef_funding]]/SUM(Table1[[#This Row],[o_ghg_inventory ]:[o_undefined]])</f>
        <v>75000</v>
      </c>
      <c r="AB378" s="5">
        <f>Table1[[#This Row],[o_co_financing]]/SUM(Table1[[#This Row],[o_ghg_inventory ]:[o_undefined]])</f>
        <v>42500</v>
      </c>
      <c r="AC378" s="4" cm="1">
        <f t="array" ref="AC378">IF(Table1[[#This Row],[o_ghg_inventory ]]="",IF(AND(Table1[[#This Row],[o_undefined]:[o_undefined]]=1,Table1[[#This Row],[c_ghg_inventory]]=1),1,""),1)</f>
        <v>1</v>
      </c>
      <c r="AD378" s="4" t="str" cm="1">
        <f t="array" ref="AD378">IF(Table1[[#This Row],[o_mitigation ]]="",IF(AND(Table1[[#This Row],[o_undefined]:[o_undefined]]=1,Table1[[#This Row],[c_mitigation]]=1),1,""),1)</f>
        <v/>
      </c>
      <c r="AE378" s="4" t="str" cm="1">
        <f t="array" ref="AE378">IF(Table1[[#This Row],[o_climate_change_impacts_and_adaptation ]]="",IF(AND(Table1[[#This Row],[o_undefined]:[o_undefined]]=1,Table1[[#This Row],[c_climate_change_impacts_and_adaptation]]=1),1,""),1)</f>
        <v/>
      </c>
      <c r="AF378" s="4" t="str" cm="1">
        <f t="array" ref="AF378">IF(Table1[[#This Row],[o_support_needed_and_received]]="",IF(AND(Table1[[#This Row],[o_undefined]:[o_undefined]]=1,Table1[[#This Row],[c_support_needed_and_received]]=1),1,""),1)</f>
        <v/>
      </c>
      <c r="AG378" s="4" t="str">
        <f>IF(SUM(Table1[[#This Row],[com_ghg_inventory]:[com_support_needed_and_received]])=0,1,"")</f>
        <v/>
      </c>
      <c r="AH378" s="4" cm="1">
        <f t="array" ref="AH378">IF(Table1[[#This Row],[com_ghg_inventory]]="",0,IF(Table1[[#This Row],[com_undefined]:[com_undefined]]=1,0,Table1[[#This Row],[o_gef_funding]:[o_gef_funding]]/SUM(Table1[[#This Row],[com_ghg_inventory]:[com_support_needed_and_received]])))</f>
        <v>75000</v>
      </c>
      <c r="AI378" s="4" cm="1">
        <f t="array" ref="AI378">IF(Table1[[#This Row],[com_mitigation]]="",0,IF(Table1[[#This Row],[com_undefined]:[com_undefined]]=1,0,Table1[[#This Row],[o_gef_funding]:[o_gef_funding]]/SUM(Table1[[#This Row],[com_ghg_inventory]:[com_support_needed_and_received]])))</f>
        <v>0</v>
      </c>
      <c r="AJ378" s="4" cm="1">
        <f t="array" ref="AJ378">IF(Table1[[#This Row],[com_climate_change_impacts_and_adaptation]]="",0,IF(Table1[[#This Row],[com_undefined]:[com_undefined]]=1,0,Table1[[#This Row],[o_gef_funding]:[o_gef_funding]]/SUM(Table1[[#This Row],[com_ghg_inventory]:[com_support_needed_and_received]])))</f>
        <v>0</v>
      </c>
      <c r="AK378" s="4" cm="1">
        <f t="array" ref="AK378">IF(Table1[[#This Row],[com_support_needed_and_received]]="",0,IF(Table1[[#This Row],[com_undefined]:[com_undefined]]=1,0,Table1[[#This Row],[o_gef_funding]:[o_gef_funding]]/SUM(Table1[[#This Row],[com_ghg_inventory]:[com_support_needed_and_received]])))</f>
        <v>0</v>
      </c>
      <c r="AL378" s="4">
        <f>IF(Table1[[#This Row],[com_undefined]]=1,Table1[[#This Row],[o_gef_funding]],0)</f>
        <v>0</v>
      </c>
      <c r="AM378" s="4" cm="1">
        <f t="array" ref="AM378">IF(Table1[[#This Row],[com_ghg_inventory]]="",0,IF(Table1[[#This Row],[com_undefined]:[com_undefined]]=1,0,Table1[[#This Row],[o_co_financing]:[o_co_financing]]/SUM(Table1[[#This Row],[com_ghg_inventory]:[com_support_needed_and_received]])))</f>
        <v>42500</v>
      </c>
      <c r="AN378" s="4" cm="1">
        <f t="array" ref="AN378">IF(Table1[[#This Row],[com_mitigation]]="",0,IF(Table1[[#This Row],[com_undefined]:[com_undefined]]=1,0,Table1[[#This Row],[o_co_financing]:[o_co_financing]]/SUM(Table1[[#This Row],[com_ghg_inventory]:[com_support_needed_and_received]])))</f>
        <v>0</v>
      </c>
      <c r="AO378" s="4" cm="1">
        <f t="array" ref="AO378">IF(Table1[[#This Row],[com_climate_change_impacts_and_adaptation]]="",0,IF(Table1[[#This Row],[com_undefined]:[com_undefined]]=1,0,Table1[[#This Row],[o_co_financing]:[o_co_financing]]/SUM(Table1[[#This Row],[com_ghg_inventory]:[com_support_needed_and_received]])))</f>
        <v>0</v>
      </c>
      <c r="AP378" s="4" cm="1">
        <f t="array" ref="AP378">IF(Table1[[#This Row],[com_support_needed_and_received]]="",0,IF(Table1[[#This Row],[com_undefined]:[com_undefined]]=1,0,Table1[[#This Row],[o_co_financing]:[o_co_financing]]/SUM(Table1[[#This Row],[com_ghg_inventory]:[com_support_needed_and_received]])))</f>
        <v>0</v>
      </c>
      <c r="AQ378" s="4">
        <f>IF(Table1[[#This Row],[com_undefined]]=1,Table1[[#This Row],[o_co_financing]],0)</f>
        <v>0</v>
      </c>
      <c r="AR378" s="4" t="str">
        <f>IF(Table1[[#This Row],[o_gef_funding]]=SUM(Table1[[#This Row],[ghg_inventory_gef]:[undefined_gef]]),"Good", "Problem")</f>
        <v>Good</v>
      </c>
      <c r="AS378" s="4" t="str">
        <f>IF(Table1[[#This Row],[o_co_financing]]=SUM(Table1[[#This Row],[ghg_inventory_co_finance]:[undefined_co_finance]]),"Good", "Problem")</f>
        <v>Good</v>
      </c>
    </row>
    <row r="379" spans="1:45">
      <c r="A379" s="2">
        <v>41</v>
      </c>
      <c r="B379" s="3" t="s">
        <v>66</v>
      </c>
      <c r="C379" s="4" t="str">
        <f>VLOOKUP(Table1[[#This Row],[pif_id]], Table7[#All],2,FALSE)</f>
        <v>Asia</v>
      </c>
      <c r="D379" s="4" t="str">
        <f>VLOOKUP(Table1[[#This Row],[pif_id]], Table7[#All],3,FALSE)</f>
        <v>FECO</v>
      </c>
      <c r="E379" s="4" t="str">
        <f>VLOOKUP(Table1[[#This Row],[pif_id]], Table7[#All],4,FALSE)</f>
        <v>2019</v>
      </c>
      <c r="F379" s="4" t="e">
        <f>VLOOKUP(Table1[[#This Row],[pif_id]], Table7[#All],5,FALSE)</f>
        <v>#REF!</v>
      </c>
      <c r="G379">
        <v>93</v>
      </c>
      <c r="H379" t="s">
        <v>606</v>
      </c>
      <c r="M379">
        <f>IF(SUM(Table1[[#This Row],[c_ghg_inventory]:[c_support_needed_and_received]])=0,1,"")</f>
        <v>1</v>
      </c>
      <c r="N379" s="6">
        <v>150000</v>
      </c>
      <c r="O379" s="6">
        <v>85000</v>
      </c>
      <c r="P379" s="6">
        <f>N379/SUM(Table1[[#This Row],[c_ghg_inventory]:[c_undefined]])</f>
        <v>150000</v>
      </c>
      <c r="Q379" s="6">
        <f>O379/SUM(Table1[[#This Row],[c_ghg_inventory]:[c_undefined]])</f>
        <v>85000</v>
      </c>
      <c r="R379">
        <v>376</v>
      </c>
      <c r="S379" s="9" t="s">
        <v>608</v>
      </c>
      <c r="T379" s="4">
        <v>1</v>
      </c>
      <c r="U379" s="4"/>
      <c r="V379" s="4"/>
      <c r="W379" s="4"/>
      <c r="X379" s="4" t="str">
        <f>IF(SUM(Table1[[#This Row],[o_ghg_inventory ]:[o_support_needed_and_received]])=0,1,"")</f>
        <v/>
      </c>
      <c r="Y379" s="5">
        <v>75000</v>
      </c>
      <c r="Z379" s="5">
        <v>42500</v>
      </c>
      <c r="AA379" s="5">
        <f>Table1[[#This Row],[o_gef_funding]]/SUM(Table1[[#This Row],[o_ghg_inventory ]:[o_undefined]])</f>
        <v>75000</v>
      </c>
      <c r="AB379" s="5">
        <f>Table1[[#This Row],[o_co_financing]]/SUM(Table1[[#This Row],[o_ghg_inventory ]:[o_undefined]])</f>
        <v>42500</v>
      </c>
      <c r="AC379" s="4" cm="1">
        <f t="array" ref="AC379">IF(Table1[[#This Row],[o_ghg_inventory ]]="",IF(AND(Table1[[#This Row],[o_undefined]:[o_undefined]]=1,Table1[[#This Row],[c_ghg_inventory]]=1),1,""),1)</f>
        <v>1</v>
      </c>
      <c r="AD379" s="4" t="str" cm="1">
        <f t="array" ref="AD379">IF(Table1[[#This Row],[o_mitigation ]]="",IF(AND(Table1[[#This Row],[o_undefined]:[o_undefined]]=1,Table1[[#This Row],[c_mitigation]]=1),1,""),1)</f>
        <v/>
      </c>
      <c r="AE379" s="4" t="str" cm="1">
        <f t="array" ref="AE379">IF(Table1[[#This Row],[o_climate_change_impacts_and_adaptation ]]="",IF(AND(Table1[[#This Row],[o_undefined]:[o_undefined]]=1,Table1[[#This Row],[c_climate_change_impacts_and_adaptation]]=1),1,""),1)</f>
        <v/>
      </c>
      <c r="AF379" s="4" t="str" cm="1">
        <f t="array" ref="AF379">IF(Table1[[#This Row],[o_support_needed_and_received]]="",IF(AND(Table1[[#This Row],[o_undefined]:[o_undefined]]=1,Table1[[#This Row],[c_support_needed_and_received]]=1),1,""),1)</f>
        <v/>
      </c>
      <c r="AG379" s="4" t="str">
        <f>IF(SUM(Table1[[#This Row],[com_ghg_inventory]:[com_support_needed_and_received]])=0,1,"")</f>
        <v/>
      </c>
      <c r="AH379" s="4" cm="1">
        <f t="array" ref="AH379">IF(Table1[[#This Row],[com_ghg_inventory]]="",0,IF(Table1[[#This Row],[com_undefined]:[com_undefined]]=1,0,Table1[[#This Row],[o_gef_funding]:[o_gef_funding]]/SUM(Table1[[#This Row],[com_ghg_inventory]:[com_support_needed_and_received]])))</f>
        <v>75000</v>
      </c>
      <c r="AI379" s="4" cm="1">
        <f t="array" ref="AI379">IF(Table1[[#This Row],[com_mitigation]]="",0,IF(Table1[[#This Row],[com_undefined]:[com_undefined]]=1,0,Table1[[#This Row],[o_gef_funding]:[o_gef_funding]]/SUM(Table1[[#This Row],[com_ghg_inventory]:[com_support_needed_and_received]])))</f>
        <v>0</v>
      </c>
      <c r="AJ379" s="4" cm="1">
        <f t="array" ref="AJ379">IF(Table1[[#This Row],[com_climate_change_impacts_and_adaptation]]="",0,IF(Table1[[#This Row],[com_undefined]:[com_undefined]]=1,0,Table1[[#This Row],[o_gef_funding]:[o_gef_funding]]/SUM(Table1[[#This Row],[com_ghg_inventory]:[com_support_needed_and_received]])))</f>
        <v>0</v>
      </c>
      <c r="AK379" s="4" cm="1">
        <f t="array" ref="AK379">IF(Table1[[#This Row],[com_support_needed_and_received]]="",0,IF(Table1[[#This Row],[com_undefined]:[com_undefined]]=1,0,Table1[[#This Row],[o_gef_funding]:[o_gef_funding]]/SUM(Table1[[#This Row],[com_ghg_inventory]:[com_support_needed_and_received]])))</f>
        <v>0</v>
      </c>
      <c r="AL379" s="4">
        <f>IF(Table1[[#This Row],[com_undefined]]=1,Table1[[#This Row],[o_gef_funding]],0)</f>
        <v>0</v>
      </c>
      <c r="AM379" s="4" cm="1">
        <f t="array" ref="AM379">IF(Table1[[#This Row],[com_ghg_inventory]]="",0,IF(Table1[[#This Row],[com_undefined]:[com_undefined]]=1,0,Table1[[#This Row],[o_co_financing]:[o_co_financing]]/SUM(Table1[[#This Row],[com_ghg_inventory]:[com_support_needed_and_received]])))</f>
        <v>42500</v>
      </c>
      <c r="AN379" s="4" cm="1">
        <f t="array" ref="AN379">IF(Table1[[#This Row],[com_mitigation]]="",0,IF(Table1[[#This Row],[com_undefined]:[com_undefined]]=1,0,Table1[[#This Row],[o_co_financing]:[o_co_financing]]/SUM(Table1[[#This Row],[com_ghg_inventory]:[com_support_needed_and_received]])))</f>
        <v>0</v>
      </c>
      <c r="AO379" s="4" cm="1">
        <f t="array" ref="AO379">IF(Table1[[#This Row],[com_climate_change_impacts_and_adaptation]]="",0,IF(Table1[[#This Row],[com_undefined]:[com_undefined]]=1,0,Table1[[#This Row],[o_co_financing]:[o_co_financing]]/SUM(Table1[[#This Row],[com_ghg_inventory]:[com_support_needed_and_received]])))</f>
        <v>0</v>
      </c>
      <c r="AP379" s="4" cm="1">
        <f t="array" ref="AP379">IF(Table1[[#This Row],[com_support_needed_and_received]]="",0,IF(Table1[[#This Row],[com_undefined]:[com_undefined]]=1,0,Table1[[#This Row],[o_co_financing]:[o_co_financing]]/SUM(Table1[[#This Row],[com_ghg_inventory]:[com_support_needed_and_received]])))</f>
        <v>0</v>
      </c>
      <c r="AQ379" s="4">
        <f>IF(Table1[[#This Row],[com_undefined]]=1,Table1[[#This Row],[o_co_financing]],0)</f>
        <v>0</v>
      </c>
      <c r="AR379" s="4" t="str">
        <f>IF(Table1[[#This Row],[o_gef_funding]]=SUM(Table1[[#This Row],[ghg_inventory_gef]:[undefined_gef]]),"Good", "Problem")</f>
        <v>Good</v>
      </c>
      <c r="AS379" s="4" t="str">
        <f>IF(Table1[[#This Row],[o_co_financing]]=SUM(Table1[[#This Row],[ghg_inventory_co_finance]:[undefined_co_finance]]),"Good", "Problem")</f>
        <v>Good</v>
      </c>
    </row>
    <row r="380" spans="1:45">
      <c r="A380" s="7">
        <v>42</v>
      </c>
      <c r="B380" s="8" t="s">
        <v>68</v>
      </c>
      <c r="C380" t="str">
        <f>VLOOKUP(Table1[[#This Row],[pif_id]], Table7[#All],2,FALSE)</f>
        <v>Africa</v>
      </c>
      <c r="D380" t="str">
        <f>VLOOKUP(Table1[[#This Row],[pif_id]], Table7[#All],3,FALSE)</f>
        <v>UNEP</v>
      </c>
      <c r="E380" t="str">
        <f>VLOOKUP(Table1[[#This Row],[pif_id]], Table7[#All],4,FALSE)</f>
        <v>2018</v>
      </c>
      <c r="F380" t="e">
        <f>VLOOKUP(Table1[[#This Row],[pif_id]], Table7[#All],5,FALSE)</f>
        <v>#REF!</v>
      </c>
      <c r="G380">
        <v>94</v>
      </c>
      <c r="H380" t="s">
        <v>609</v>
      </c>
      <c r="M380">
        <f>IF(SUM(Table1[[#This Row],[c_ghg_inventory]:[c_support_needed_and_received]])=0,1,"")</f>
        <v>1</v>
      </c>
      <c r="N380" s="6">
        <v>200000</v>
      </c>
      <c r="O380" s="6">
        <v>60000</v>
      </c>
      <c r="P380" s="6">
        <f>N380/SUM(Table1[[#This Row],[c_ghg_inventory]:[c_undefined]])</f>
        <v>200000</v>
      </c>
      <c r="Q380" s="6">
        <f>O380/SUM(Table1[[#This Row],[c_ghg_inventory]:[c_undefined]])</f>
        <v>60000</v>
      </c>
      <c r="R380">
        <v>377</v>
      </c>
      <c r="S380" t="s">
        <v>562</v>
      </c>
      <c r="X380" s="4">
        <f>IF(SUM(Table1[[#This Row],[o_ghg_inventory ]:[o_support_needed_and_received]])=0,1,"")</f>
        <v>1</v>
      </c>
      <c r="Y380" s="10">
        <v>50000</v>
      </c>
      <c r="Z380" s="10">
        <v>15000</v>
      </c>
      <c r="AA380" s="5">
        <f>Table1[[#This Row],[o_gef_funding]]/SUM(Table1[[#This Row],[o_ghg_inventory ]:[o_undefined]])</f>
        <v>50000</v>
      </c>
      <c r="AB380" s="5">
        <f>Table1[[#This Row],[o_co_financing]]/SUM(Table1[[#This Row],[o_ghg_inventory ]:[o_undefined]])</f>
        <v>15000</v>
      </c>
      <c r="AC380" s="4" t="str" cm="1">
        <f t="array" ref="AC380">IF(Table1[[#This Row],[o_ghg_inventory ]]="",IF(AND(Table1[[#This Row],[o_undefined]:[o_undefined]]=1,Table1[[#This Row],[c_ghg_inventory]]=1),1,""),1)</f>
        <v/>
      </c>
      <c r="AD380" s="4" t="str" cm="1">
        <f t="array" ref="AD380">IF(Table1[[#This Row],[o_mitigation ]]="",IF(AND(Table1[[#This Row],[o_undefined]:[o_undefined]]=1,Table1[[#This Row],[c_mitigation]]=1),1,""),1)</f>
        <v/>
      </c>
      <c r="AE380" s="4" t="str" cm="1">
        <f t="array" ref="AE380">IF(Table1[[#This Row],[o_climate_change_impacts_and_adaptation ]]="",IF(AND(Table1[[#This Row],[o_undefined]:[o_undefined]]=1,Table1[[#This Row],[c_climate_change_impacts_and_adaptation]]=1),1,""),1)</f>
        <v/>
      </c>
      <c r="AF380" s="4" t="str" cm="1">
        <f t="array" ref="AF380">IF(Table1[[#This Row],[o_support_needed_and_received]]="",IF(AND(Table1[[#This Row],[o_undefined]:[o_undefined]]=1,Table1[[#This Row],[c_support_needed_and_received]]=1),1,""),1)</f>
        <v/>
      </c>
      <c r="AG380" s="4">
        <f>IF(SUM(Table1[[#This Row],[com_ghg_inventory]:[com_support_needed_and_received]])=0,1,"")</f>
        <v>1</v>
      </c>
      <c r="AH380" s="4" cm="1">
        <f t="array" ref="AH380">IF(Table1[[#This Row],[com_ghg_inventory]]="",0,IF(Table1[[#This Row],[com_undefined]:[com_undefined]]=1,0,Table1[[#This Row],[o_gef_funding]:[o_gef_funding]]/SUM(Table1[[#This Row],[com_ghg_inventory]:[com_support_needed_and_received]])))</f>
        <v>0</v>
      </c>
      <c r="AI380" s="4" cm="1">
        <f t="array" ref="AI380">IF(Table1[[#This Row],[com_mitigation]]="",0,IF(Table1[[#This Row],[com_undefined]:[com_undefined]]=1,0,Table1[[#This Row],[o_gef_funding]:[o_gef_funding]]/SUM(Table1[[#This Row],[com_ghg_inventory]:[com_support_needed_and_received]])))</f>
        <v>0</v>
      </c>
      <c r="AJ380" s="4" cm="1">
        <f t="array" ref="AJ380">IF(Table1[[#This Row],[com_climate_change_impacts_and_adaptation]]="",0,IF(Table1[[#This Row],[com_undefined]:[com_undefined]]=1,0,Table1[[#This Row],[o_gef_funding]:[o_gef_funding]]/SUM(Table1[[#This Row],[com_ghg_inventory]:[com_support_needed_and_received]])))</f>
        <v>0</v>
      </c>
      <c r="AK380" s="4" cm="1">
        <f t="array" ref="AK380">IF(Table1[[#This Row],[com_support_needed_and_received]]="",0,IF(Table1[[#This Row],[com_undefined]:[com_undefined]]=1,0,Table1[[#This Row],[o_gef_funding]:[o_gef_funding]]/SUM(Table1[[#This Row],[com_ghg_inventory]:[com_support_needed_and_received]])))</f>
        <v>0</v>
      </c>
      <c r="AL380" s="4">
        <f>IF(Table1[[#This Row],[com_undefined]]=1,Table1[[#This Row],[o_gef_funding]],0)</f>
        <v>50000</v>
      </c>
      <c r="AM380" s="4" cm="1">
        <f t="array" ref="AM380">IF(Table1[[#This Row],[com_ghg_inventory]]="",0,IF(Table1[[#This Row],[com_undefined]:[com_undefined]]=1,0,Table1[[#This Row],[o_co_financing]:[o_co_financing]]/SUM(Table1[[#This Row],[com_ghg_inventory]:[com_support_needed_and_received]])))</f>
        <v>0</v>
      </c>
      <c r="AN380" s="4" cm="1">
        <f t="array" ref="AN380">IF(Table1[[#This Row],[com_mitigation]]="",0,IF(Table1[[#This Row],[com_undefined]:[com_undefined]]=1,0,Table1[[#This Row],[o_co_financing]:[o_co_financing]]/SUM(Table1[[#This Row],[com_ghg_inventory]:[com_support_needed_and_received]])))</f>
        <v>0</v>
      </c>
      <c r="AO380" s="4" cm="1">
        <f t="array" ref="AO380">IF(Table1[[#This Row],[com_climate_change_impacts_and_adaptation]]="",0,IF(Table1[[#This Row],[com_undefined]:[com_undefined]]=1,0,Table1[[#This Row],[o_co_financing]:[o_co_financing]]/SUM(Table1[[#This Row],[com_ghg_inventory]:[com_support_needed_and_received]])))</f>
        <v>0</v>
      </c>
      <c r="AP380" s="4" cm="1">
        <f t="array" ref="AP380">IF(Table1[[#This Row],[com_support_needed_and_received]]="",0,IF(Table1[[#This Row],[com_undefined]:[com_undefined]]=1,0,Table1[[#This Row],[o_co_financing]:[o_co_financing]]/SUM(Table1[[#This Row],[com_ghg_inventory]:[com_support_needed_and_received]])))</f>
        <v>0</v>
      </c>
      <c r="AQ380" s="4">
        <f>IF(Table1[[#This Row],[com_undefined]]=1,Table1[[#This Row],[o_co_financing]],0)</f>
        <v>15000</v>
      </c>
      <c r="AR380" s="4" t="str">
        <f>IF(Table1[[#This Row],[o_gef_funding]]=SUM(Table1[[#This Row],[ghg_inventory_gef]:[undefined_gef]]),"Good", "Problem")</f>
        <v>Good</v>
      </c>
      <c r="AS380" s="4" t="str">
        <f>IF(Table1[[#This Row],[o_co_financing]]=SUM(Table1[[#This Row],[ghg_inventory_co_finance]:[undefined_co_finance]]),"Good", "Problem")</f>
        <v>Good</v>
      </c>
    </row>
    <row r="381" spans="1:45">
      <c r="A381" s="7">
        <v>42</v>
      </c>
      <c r="B381" s="8" t="s">
        <v>68</v>
      </c>
      <c r="C381" t="str">
        <f>VLOOKUP(Table1[[#This Row],[pif_id]], Table7[#All],2,FALSE)</f>
        <v>Africa</v>
      </c>
      <c r="D381" t="str">
        <f>VLOOKUP(Table1[[#This Row],[pif_id]], Table7[#All],3,FALSE)</f>
        <v>UNEP</v>
      </c>
      <c r="E381" t="str">
        <f>VLOOKUP(Table1[[#This Row],[pif_id]], Table7[#All],4,FALSE)</f>
        <v>2018</v>
      </c>
      <c r="F381" t="e">
        <f>VLOOKUP(Table1[[#This Row],[pif_id]], Table7[#All],5,FALSE)</f>
        <v>#REF!</v>
      </c>
      <c r="G381">
        <v>94</v>
      </c>
      <c r="H381" t="s">
        <v>609</v>
      </c>
      <c r="M381">
        <f>IF(SUM(Table1[[#This Row],[c_ghg_inventory]:[c_support_needed_and_received]])=0,1,"")</f>
        <v>1</v>
      </c>
      <c r="N381" s="6">
        <v>200000</v>
      </c>
      <c r="O381" s="6">
        <v>60000</v>
      </c>
      <c r="P381" s="6">
        <f>N381/SUM(Table1[[#This Row],[c_ghg_inventory]:[c_undefined]])</f>
        <v>200000</v>
      </c>
      <c r="Q381" s="6">
        <f>O381/SUM(Table1[[#This Row],[c_ghg_inventory]:[c_undefined]])</f>
        <v>60000</v>
      </c>
      <c r="R381">
        <v>378</v>
      </c>
      <c r="S381" t="s">
        <v>610</v>
      </c>
      <c r="U381">
        <v>1</v>
      </c>
      <c r="V381">
        <v>1</v>
      </c>
      <c r="X381" s="4" t="str">
        <f>IF(SUM(Table1[[#This Row],[o_ghg_inventory ]:[o_support_needed_and_received]])=0,1,"")</f>
        <v/>
      </c>
      <c r="Y381" s="10">
        <v>50000</v>
      </c>
      <c r="Z381" s="10">
        <v>15000</v>
      </c>
      <c r="AA381" s="5">
        <f>Table1[[#This Row],[o_gef_funding]]/SUM(Table1[[#This Row],[o_ghg_inventory ]:[o_undefined]])</f>
        <v>25000</v>
      </c>
      <c r="AB381" s="5">
        <f>Table1[[#This Row],[o_co_financing]]/SUM(Table1[[#This Row],[o_ghg_inventory ]:[o_undefined]])</f>
        <v>7500</v>
      </c>
      <c r="AC381" s="4" t="str" cm="1">
        <f t="array" ref="AC381">IF(Table1[[#This Row],[o_ghg_inventory ]]="",IF(AND(Table1[[#This Row],[o_undefined]:[o_undefined]]=1,Table1[[#This Row],[c_ghg_inventory]]=1),1,""),1)</f>
        <v/>
      </c>
      <c r="AD381" s="4" cm="1">
        <f t="array" ref="AD381">IF(Table1[[#This Row],[o_mitigation ]]="",IF(AND(Table1[[#This Row],[o_undefined]:[o_undefined]]=1,Table1[[#This Row],[c_mitigation]]=1),1,""),1)</f>
        <v>1</v>
      </c>
      <c r="AE381" s="4" cm="1">
        <f t="array" ref="AE381">IF(Table1[[#This Row],[o_climate_change_impacts_and_adaptation ]]="",IF(AND(Table1[[#This Row],[o_undefined]:[o_undefined]]=1,Table1[[#This Row],[c_climate_change_impacts_and_adaptation]]=1),1,""),1)</f>
        <v>1</v>
      </c>
      <c r="AF381" s="4" t="str" cm="1">
        <f t="array" ref="AF381">IF(Table1[[#This Row],[o_support_needed_and_received]]="",IF(AND(Table1[[#This Row],[o_undefined]:[o_undefined]]=1,Table1[[#This Row],[c_support_needed_and_received]]=1),1,""),1)</f>
        <v/>
      </c>
      <c r="AG381" s="4" t="str">
        <f>IF(SUM(Table1[[#This Row],[com_ghg_inventory]:[com_support_needed_and_received]])=0,1,"")</f>
        <v/>
      </c>
      <c r="AH381" s="4" cm="1">
        <f t="array" ref="AH381">IF(Table1[[#This Row],[com_ghg_inventory]]="",0,IF(Table1[[#This Row],[com_undefined]:[com_undefined]]=1,0,Table1[[#This Row],[o_gef_funding]:[o_gef_funding]]/SUM(Table1[[#This Row],[com_ghg_inventory]:[com_support_needed_and_received]])))</f>
        <v>0</v>
      </c>
      <c r="AI381" s="4" cm="1">
        <f t="array" ref="AI381">IF(Table1[[#This Row],[com_mitigation]]="",0,IF(Table1[[#This Row],[com_undefined]:[com_undefined]]=1,0,Table1[[#This Row],[o_gef_funding]:[o_gef_funding]]/SUM(Table1[[#This Row],[com_ghg_inventory]:[com_support_needed_and_received]])))</f>
        <v>25000</v>
      </c>
      <c r="AJ381" s="4" cm="1">
        <f t="array" ref="AJ381">IF(Table1[[#This Row],[com_climate_change_impacts_and_adaptation]]="",0,IF(Table1[[#This Row],[com_undefined]:[com_undefined]]=1,0,Table1[[#This Row],[o_gef_funding]:[o_gef_funding]]/SUM(Table1[[#This Row],[com_ghg_inventory]:[com_support_needed_and_received]])))</f>
        <v>25000</v>
      </c>
      <c r="AK381" s="4" cm="1">
        <f t="array" ref="AK381">IF(Table1[[#This Row],[com_support_needed_and_received]]="",0,IF(Table1[[#This Row],[com_undefined]:[com_undefined]]=1,0,Table1[[#This Row],[o_gef_funding]:[o_gef_funding]]/SUM(Table1[[#This Row],[com_ghg_inventory]:[com_support_needed_and_received]])))</f>
        <v>0</v>
      </c>
      <c r="AL381" s="4">
        <f>IF(Table1[[#This Row],[com_undefined]]=1,Table1[[#This Row],[o_gef_funding]],0)</f>
        <v>0</v>
      </c>
      <c r="AM381" s="4" cm="1">
        <f t="array" ref="AM381">IF(Table1[[#This Row],[com_ghg_inventory]]="",0,IF(Table1[[#This Row],[com_undefined]:[com_undefined]]=1,0,Table1[[#This Row],[o_co_financing]:[o_co_financing]]/SUM(Table1[[#This Row],[com_ghg_inventory]:[com_support_needed_and_received]])))</f>
        <v>0</v>
      </c>
      <c r="AN381" s="4" cm="1">
        <f t="array" ref="AN381">IF(Table1[[#This Row],[com_mitigation]]="",0,IF(Table1[[#This Row],[com_undefined]:[com_undefined]]=1,0,Table1[[#This Row],[o_co_financing]:[o_co_financing]]/SUM(Table1[[#This Row],[com_ghg_inventory]:[com_support_needed_and_received]])))</f>
        <v>7500</v>
      </c>
      <c r="AO381" s="4" cm="1">
        <f t="array" ref="AO381">IF(Table1[[#This Row],[com_climate_change_impacts_and_adaptation]]="",0,IF(Table1[[#This Row],[com_undefined]:[com_undefined]]=1,0,Table1[[#This Row],[o_co_financing]:[o_co_financing]]/SUM(Table1[[#This Row],[com_ghg_inventory]:[com_support_needed_and_received]])))</f>
        <v>7500</v>
      </c>
      <c r="AP381" s="4" cm="1">
        <f t="array" ref="AP381">IF(Table1[[#This Row],[com_support_needed_and_received]]="",0,IF(Table1[[#This Row],[com_undefined]:[com_undefined]]=1,0,Table1[[#This Row],[o_co_financing]:[o_co_financing]]/SUM(Table1[[#This Row],[com_ghg_inventory]:[com_support_needed_and_received]])))</f>
        <v>0</v>
      </c>
      <c r="AQ381" s="4">
        <f>IF(Table1[[#This Row],[com_undefined]]=1,Table1[[#This Row],[o_co_financing]],0)</f>
        <v>0</v>
      </c>
      <c r="AR381" s="4" t="str">
        <f>IF(Table1[[#This Row],[o_gef_funding]]=SUM(Table1[[#This Row],[ghg_inventory_gef]:[undefined_gef]]),"Good", "Problem")</f>
        <v>Good</v>
      </c>
      <c r="AS381" s="4" t="str">
        <f>IF(Table1[[#This Row],[o_co_financing]]=SUM(Table1[[#This Row],[ghg_inventory_co_finance]:[undefined_co_finance]]),"Good", "Problem")</f>
        <v>Good</v>
      </c>
    </row>
    <row r="382" spans="1:45">
      <c r="A382" s="7">
        <v>42</v>
      </c>
      <c r="B382" s="8" t="s">
        <v>68</v>
      </c>
      <c r="C382" t="str">
        <f>VLOOKUP(Table1[[#This Row],[pif_id]], Table7[#All],2,FALSE)</f>
        <v>Africa</v>
      </c>
      <c r="D382" t="str">
        <f>VLOOKUP(Table1[[#This Row],[pif_id]], Table7[#All],3,FALSE)</f>
        <v>UNEP</v>
      </c>
      <c r="E382" t="str">
        <f>VLOOKUP(Table1[[#This Row],[pif_id]], Table7[#All],4,FALSE)</f>
        <v>2018</v>
      </c>
      <c r="F382" t="e">
        <f>VLOOKUP(Table1[[#This Row],[pif_id]], Table7[#All],5,FALSE)</f>
        <v>#REF!</v>
      </c>
      <c r="G382">
        <v>94</v>
      </c>
      <c r="H382" t="s">
        <v>609</v>
      </c>
      <c r="M382">
        <f>IF(SUM(Table1[[#This Row],[c_ghg_inventory]:[c_support_needed_and_received]])=0,1,"")</f>
        <v>1</v>
      </c>
      <c r="N382" s="6">
        <v>200000</v>
      </c>
      <c r="O382" s="6">
        <v>60000</v>
      </c>
      <c r="P382" s="6">
        <f>N382/SUM(Table1[[#This Row],[c_ghg_inventory]:[c_undefined]])</f>
        <v>200000</v>
      </c>
      <c r="Q382" s="6">
        <f>O382/SUM(Table1[[#This Row],[c_ghg_inventory]:[c_undefined]])</f>
        <v>60000</v>
      </c>
      <c r="R382">
        <v>379</v>
      </c>
      <c r="S382" t="s">
        <v>611</v>
      </c>
      <c r="X382" s="4">
        <f>IF(SUM(Table1[[#This Row],[o_ghg_inventory ]:[o_support_needed_and_received]])=0,1,"")</f>
        <v>1</v>
      </c>
      <c r="Y382" s="10">
        <v>50000</v>
      </c>
      <c r="Z382" s="10">
        <v>15000</v>
      </c>
      <c r="AA382" s="5">
        <f>Table1[[#This Row],[o_gef_funding]]/SUM(Table1[[#This Row],[o_ghg_inventory ]:[o_undefined]])</f>
        <v>50000</v>
      </c>
      <c r="AB382" s="5">
        <f>Table1[[#This Row],[o_co_financing]]/SUM(Table1[[#This Row],[o_ghg_inventory ]:[o_undefined]])</f>
        <v>15000</v>
      </c>
      <c r="AC382" s="4" t="str" cm="1">
        <f t="array" ref="AC382">IF(Table1[[#This Row],[o_ghg_inventory ]]="",IF(AND(Table1[[#This Row],[o_undefined]:[o_undefined]]=1,Table1[[#This Row],[c_ghg_inventory]]=1),1,""),1)</f>
        <v/>
      </c>
      <c r="AD382" s="4" t="str" cm="1">
        <f t="array" ref="AD382">IF(Table1[[#This Row],[o_mitigation ]]="",IF(AND(Table1[[#This Row],[o_undefined]:[o_undefined]]=1,Table1[[#This Row],[c_mitigation]]=1),1,""),1)</f>
        <v/>
      </c>
      <c r="AE382" s="4" t="str" cm="1">
        <f t="array" ref="AE382">IF(Table1[[#This Row],[o_climate_change_impacts_and_adaptation ]]="",IF(AND(Table1[[#This Row],[o_undefined]:[o_undefined]]=1,Table1[[#This Row],[c_climate_change_impacts_and_adaptation]]=1),1,""),1)</f>
        <v/>
      </c>
      <c r="AF382" s="4" t="str" cm="1">
        <f t="array" ref="AF382">IF(Table1[[#This Row],[o_support_needed_and_received]]="",IF(AND(Table1[[#This Row],[o_undefined]:[o_undefined]]=1,Table1[[#This Row],[c_support_needed_and_received]]=1),1,""),1)</f>
        <v/>
      </c>
      <c r="AG382" s="4">
        <f>IF(SUM(Table1[[#This Row],[com_ghg_inventory]:[com_support_needed_and_received]])=0,1,"")</f>
        <v>1</v>
      </c>
      <c r="AH382" s="4" cm="1">
        <f t="array" ref="AH382">IF(Table1[[#This Row],[com_ghg_inventory]]="",0,IF(Table1[[#This Row],[com_undefined]:[com_undefined]]=1,0,Table1[[#This Row],[o_gef_funding]:[o_gef_funding]]/SUM(Table1[[#This Row],[com_ghg_inventory]:[com_support_needed_and_received]])))</f>
        <v>0</v>
      </c>
      <c r="AI382" s="4" cm="1">
        <f t="array" ref="AI382">IF(Table1[[#This Row],[com_mitigation]]="",0,IF(Table1[[#This Row],[com_undefined]:[com_undefined]]=1,0,Table1[[#This Row],[o_gef_funding]:[o_gef_funding]]/SUM(Table1[[#This Row],[com_ghg_inventory]:[com_support_needed_and_received]])))</f>
        <v>0</v>
      </c>
      <c r="AJ382" s="4" cm="1">
        <f t="array" ref="AJ382">IF(Table1[[#This Row],[com_climate_change_impacts_and_adaptation]]="",0,IF(Table1[[#This Row],[com_undefined]:[com_undefined]]=1,0,Table1[[#This Row],[o_gef_funding]:[o_gef_funding]]/SUM(Table1[[#This Row],[com_ghg_inventory]:[com_support_needed_and_received]])))</f>
        <v>0</v>
      </c>
      <c r="AK382" s="4" cm="1">
        <f t="array" ref="AK382">IF(Table1[[#This Row],[com_support_needed_and_received]]="",0,IF(Table1[[#This Row],[com_undefined]:[com_undefined]]=1,0,Table1[[#This Row],[o_gef_funding]:[o_gef_funding]]/SUM(Table1[[#This Row],[com_ghg_inventory]:[com_support_needed_and_received]])))</f>
        <v>0</v>
      </c>
      <c r="AL382" s="4">
        <f>IF(Table1[[#This Row],[com_undefined]]=1,Table1[[#This Row],[o_gef_funding]],0)</f>
        <v>50000</v>
      </c>
      <c r="AM382" s="4" cm="1">
        <f t="array" ref="AM382">IF(Table1[[#This Row],[com_ghg_inventory]]="",0,IF(Table1[[#This Row],[com_undefined]:[com_undefined]]=1,0,Table1[[#This Row],[o_co_financing]:[o_co_financing]]/SUM(Table1[[#This Row],[com_ghg_inventory]:[com_support_needed_and_received]])))</f>
        <v>0</v>
      </c>
      <c r="AN382" s="4" cm="1">
        <f t="array" ref="AN382">IF(Table1[[#This Row],[com_mitigation]]="",0,IF(Table1[[#This Row],[com_undefined]:[com_undefined]]=1,0,Table1[[#This Row],[o_co_financing]:[o_co_financing]]/SUM(Table1[[#This Row],[com_ghg_inventory]:[com_support_needed_and_received]])))</f>
        <v>0</v>
      </c>
      <c r="AO382" s="4" cm="1">
        <f t="array" ref="AO382">IF(Table1[[#This Row],[com_climate_change_impacts_and_adaptation]]="",0,IF(Table1[[#This Row],[com_undefined]:[com_undefined]]=1,0,Table1[[#This Row],[o_co_financing]:[o_co_financing]]/SUM(Table1[[#This Row],[com_ghg_inventory]:[com_support_needed_and_received]])))</f>
        <v>0</v>
      </c>
      <c r="AP382" s="4" cm="1">
        <f t="array" ref="AP382">IF(Table1[[#This Row],[com_support_needed_and_received]]="",0,IF(Table1[[#This Row],[com_undefined]:[com_undefined]]=1,0,Table1[[#This Row],[o_co_financing]:[o_co_financing]]/SUM(Table1[[#This Row],[com_ghg_inventory]:[com_support_needed_and_received]])))</f>
        <v>0</v>
      </c>
      <c r="AQ382" s="4">
        <f>IF(Table1[[#This Row],[com_undefined]]=1,Table1[[#This Row],[o_co_financing]],0)</f>
        <v>15000</v>
      </c>
      <c r="AR382" s="4" t="str">
        <f>IF(Table1[[#This Row],[o_gef_funding]]=SUM(Table1[[#This Row],[ghg_inventory_gef]:[undefined_gef]]),"Good", "Problem")</f>
        <v>Good</v>
      </c>
      <c r="AS382" s="4" t="str">
        <f>IF(Table1[[#This Row],[o_co_financing]]=SUM(Table1[[#This Row],[ghg_inventory_co_finance]:[undefined_co_finance]]),"Good", "Problem")</f>
        <v>Good</v>
      </c>
    </row>
    <row r="383" spans="1:45">
      <c r="A383" s="7">
        <v>42</v>
      </c>
      <c r="B383" s="8" t="s">
        <v>68</v>
      </c>
      <c r="C383" t="str">
        <f>VLOOKUP(Table1[[#This Row],[pif_id]], Table7[#All],2,FALSE)</f>
        <v>Africa</v>
      </c>
      <c r="D383" t="str">
        <f>VLOOKUP(Table1[[#This Row],[pif_id]], Table7[#All],3,FALSE)</f>
        <v>UNEP</v>
      </c>
      <c r="E383" t="str">
        <f>VLOOKUP(Table1[[#This Row],[pif_id]], Table7[#All],4,FALSE)</f>
        <v>2018</v>
      </c>
      <c r="F383" t="e">
        <f>VLOOKUP(Table1[[#This Row],[pif_id]], Table7[#All],5,FALSE)</f>
        <v>#REF!</v>
      </c>
      <c r="G383">
        <v>94</v>
      </c>
      <c r="H383" t="s">
        <v>609</v>
      </c>
      <c r="M383">
        <f>IF(SUM(Table1[[#This Row],[c_ghg_inventory]:[c_support_needed_and_received]])=0,1,"")</f>
        <v>1</v>
      </c>
      <c r="N383" s="6">
        <v>200000</v>
      </c>
      <c r="O383" s="6">
        <v>60000</v>
      </c>
      <c r="P383" s="6">
        <f>N383/SUM(Table1[[#This Row],[c_ghg_inventory]:[c_undefined]])</f>
        <v>200000</v>
      </c>
      <c r="Q383" s="6">
        <f>O383/SUM(Table1[[#This Row],[c_ghg_inventory]:[c_undefined]])</f>
        <v>60000</v>
      </c>
      <c r="R383">
        <v>380</v>
      </c>
      <c r="S383" t="s">
        <v>612</v>
      </c>
      <c r="X383" s="4">
        <f>IF(SUM(Table1[[#This Row],[o_ghg_inventory ]:[o_support_needed_and_received]])=0,1,"")</f>
        <v>1</v>
      </c>
      <c r="Y383" s="10">
        <v>50000</v>
      </c>
      <c r="Z383" s="10">
        <v>15000</v>
      </c>
      <c r="AA383" s="5">
        <f>Table1[[#This Row],[o_gef_funding]]/SUM(Table1[[#This Row],[o_ghg_inventory ]:[o_undefined]])</f>
        <v>50000</v>
      </c>
      <c r="AB383" s="5">
        <f>Table1[[#This Row],[o_co_financing]]/SUM(Table1[[#This Row],[o_ghg_inventory ]:[o_undefined]])</f>
        <v>15000</v>
      </c>
      <c r="AC383" s="4" t="str" cm="1">
        <f t="array" ref="AC383">IF(Table1[[#This Row],[o_ghg_inventory ]]="",IF(AND(Table1[[#This Row],[o_undefined]:[o_undefined]]=1,Table1[[#This Row],[c_ghg_inventory]]=1),1,""),1)</f>
        <v/>
      </c>
      <c r="AD383" s="4" t="str" cm="1">
        <f t="array" ref="AD383">IF(Table1[[#This Row],[o_mitigation ]]="",IF(AND(Table1[[#This Row],[o_undefined]:[o_undefined]]=1,Table1[[#This Row],[c_mitigation]]=1),1,""),1)</f>
        <v/>
      </c>
      <c r="AE383" s="4" t="str" cm="1">
        <f t="array" ref="AE383">IF(Table1[[#This Row],[o_climate_change_impacts_and_adaptation ]]="",IF(AND(Table1[[#This Row],[o_undefined]:[o_undefined]]=1,Table1[[#This Row],[c_climate_change_impacts_and_adaptation]]=1),1,""),1)</f>
        <v/>
      </c>
      <c r="AF383" s="4" t="str" cm="1">
        <f t="array" ref="AF383">IF(Table1[[#This Row],[o_support_needed_and_received]]="",IF(AND(Table1[[#This Row],[o_undefined]:[o_undefined]]=1,Table1[[#This Row],[c_support_needed_and_received]]=1),1,""),1)</f>
        <v/>
      </c>
      <c r="AG383" s="4">
        <f>IF(SUM(Table1[[#This Row],[com_ghg_inventory]:[com_support_needed_and_received]])=0,1,"")</f>
        <v>1</v>
      </c>
      <c r="AH383" s="4" cm="1">
        <f t="array" ref="AH383">IF(Table1[[#This Row],[com_ghg_inventory]]="",0,IF(Table1[[#This Row],[com_undefined]:[com_undefined]]=1,0,Table1[[#This Row],[o_gef_funding]:[o_gef_funding]]/SUM(Table1[[#This Row],[com_ghg_inventory]:[com_support_needed_and_received]])))</f>
        <v>0</v>
      </c>
      <c r="AI383" s="4" cm="1">
        <f t="array" ref="AI383">IF(Table1[[#This Row],[com_mitigation]]="",0,IF(Table1[[#This Row],[com_undefined]:[com_undefined]]=1,0,Table1[[#This Row],[o_gef_funding]:[o_gef_funding]]/SUM(Table1[[#This Row],[com_ghg_inventory]:[com_support_needed_and_received]])))</f>
        <v>0</v>
      </c>
      <c r="AJ383" s="4" cm="1">
        <f t="array" ref="AJ383">IF(Table1[[#This Row],[com_climate_change_impacts_and_adaptation]]="",0,IF(Table1[[#This Row],[com_undefined]:[com_undefined]]=1,0,Table1[[#This Row],[o_gef_funding]:[o_gef_funding]]/SUM(Table1[[#This Row],[com_ghg_inventory]:[com_support_needed_and_received]])))</f>
        <v>0</v>
      </c>
      <c r="AK383" s="4" cm="1">
        <f t="array" ref="AK383">IF(Table1[[#This Row],[com_support_needed_and_received]]="",0,IF(Table1[[#This Row],[com_undefined]:[com_undefined]]=1,0,Table1[[#This Row],[o_gef_funding]:[o_gef_funding]]/SUM(Table1[[#This Row],[com_ghg_inventory]:[com_support_needed_and_received]])))</f>
        <v>0</v>
      </c>
      <c r="AL383" s="4">
        <f>IF(Table1[[#This Row],[com_undefined]]=1,Table1[[#This Row],[o_gef_funding]],0)</f>
        <v>50000</v>
      </c>
      <c r="AM383" s="4" cm="1">
        <f t="array" ref="AM383">IF(Table1[[#This Row],[com_ghg_inventory]]="",0,IF(Table1[[#This Row],[com_undefined]:[com_undefined]]=1,0,Table1[[#This Row],[o_co_financing]:[o_co_financing]]/SUM(Table1[[#This Row],[com_ghg_inventory]:[com_support_needed_and_received]])))</f>
        <v>0</v>
      </c>
      <c r="AN383" s="4" cm="1">
        <f t="array" ref="AN383">IF(Table1[[#This Row],[com_mitigation]]="",0,IF(Table1[[#This Row],[com_undefined]:[com_undefined]]=1,0,Table1[[#This Row],[o_co_financing]:[o_co_financing]]/SUM(Table1[[#This Row],[com_ghg_inventory]:[com_support_needed_and_received]])))</f>
        <v>0</v>
      </c>
      <c r="AO383" s="4" cm="1">
        <f t="array" ref="AO383">IF(Table1[[#This Row],[com_climate_change_impacts_and_adaptation]]="",0,IF(Table1[[#This Row],[com_undefined]:[com_undefined]]=1,0,Table1[[#This Row],[o_co_financing]:[o_co_financing]]/SUM(Table1[[#This Row],[com_ghg_inventory]:[com_support_needed_and_received]])))</f>
        <v>0</v>
      </c>
      <c r="AP383" s="4" cm="1">
        <f t="array" ref="AP383">IF(Table1[[#This Row],[com_support_needed_and_received]]="",0,IF(Table1[[#This Row],[com_undefined]:[com_undefined]]=1,0,Table1[[#This Row],[o_co_financing]:[o_co_financing]]/SUM(Table1[[#This Row],[com_ghg_inventory]:[com_support_needed_and_received]])))</f>
        <v>0</v>
      </c>
      <c r="AQ383" s="4">
        <f>IF(Table1[[#This Row],[com_undefined]]=1,Table1[[#This Row],[o_co_financing]],0)</f>
        <v>15000</v>
      </c>
      <c r="AR383" s="4" t="str">
        <f>IF(Table1[[#This Row],[o_gef_funding]]=SUM(Table1[[#This Row],[ghg_inventory_gef]:[undefined_gef]]),"Good", "Problem")</f>
        <v>Good</v>
      </c>
      <c r="AS383" s="4" t="str">
        <f>IF(Table1[[#This Row],[o_co_financing]]=SUM(Table1[[#This Row],[ghg_inventory_co_finance]:[undefined_co_finance]]),"Good", "Problem")</f>
        <v>Good</v>
      </c>
    </row>
    <row r="384" spans="1:45">
      <c r="A384" s="7">
        <v>42</v>
      </c>
      <c r="B384" s="8" t="s">
        <v>68</v>
      </c>
      <c r="C384" t="str">
        <f>VLOOKUP(Table1[[#This Row],[pif_id]], Table7[#All],2,FALSE)</f>
        <v>Africa</v>
      </c>
      <c r="D384" t="str">
        <f>VLOOKUP(Table1[[#This Row],[pif_id]], Table7[#All],3,FALSE)</f>
        <v>UNEP</v>
      </c>
      <c r="E384" t="str">
        <f>VLOOKUP(Table1[[#This Row],[pif_id]], Table7[#All],4,FALSE)</f>
        <v>2018</v>
      </c>
      <c r="F384" t="e">
        <f>VLOOKUP(Table1[[#This Row],[pif_id]], Table7[#All],5,FALSE)</f>
        <v>#REF!</v>
      </c>
      <c r="G384">
        <v>95</v>
      </c>
      <c r="H384" t="s">
        <v>613</v>
      </c>
      <c r="M384">
        <f>IF(SUM(Table1[[#This Row],[c_ghg_inventory]:[c_support_needed_and_received]])=0,1,"")</f>
        <v>1</v>
      </c>
      <c r="N384" s="6">
        <v>880000</v>
      </c>
      <c r="O384" s="6">
        <v>90000</v>
      </c>
      <c r="P384" s="6">
        <f>N384/SUM(Table1[[#This Row],[c_ghg_inventory]:[c_undefined]])</f>
        <v>880000</v>
      </c>
      <c r="Q384" s="6">
        <f>O384/SUM(Table1[[#This Row],[c_ghg_inventory]:[c_undefined]])</f>
        <v>90000</v>
      </c>
      <c r="R384">
        <v>381</v>
      </c>
      <c r="S384" t="s">
        <v>614</v>
      </c>
      <c r="X384" s="4">
        <f>IF(SUM(Table1[[#This Row],[o_ghg_inventory ]:[o_support_needed_and_received]])=0,1,"")</f>
        <v>1</v>
      </c>
      <c r="Y384" s="10">
        <v>110000</v>
      </c>
      <c r="Z384" s="10">
        <v>11250</v>
      </c>
      <c r="AA384" s="5">
        <f>Table1[[#This Row],[o_gef_funding]]/SUM(Table1[[#This Row],[o_ghg_inventory ]:[o_undefined]])</f>
        <v>110000</v>
      </c>
      <c r="AB384" s="5">
        <f>Table1[[#This Row],[o_co_financing]]/SUM(Table1[[#This Row],[o_ghg_inventory ]:[o_undefined]])</f>
        <v>11250</v>
      </c>
      <c r="AC384" s="4" t="str" cm="1">
        <f t="array" ref="AC384">IF(Table1[[#This Row],[o_ghg_inventory ]]="",IF(AND(Table1[[#This Row],[o_undefined]:[o_undefined]]=1,Table1[[#This Row],[c_ghg_inventory]]=1),1,""),1)</f>
        <v/>
      </c>
      <c r="AD384" s="4" t="str" cm="1">
        <f t="array" ref="AD384">IF(Table1[[#This Row],[o_mitigation ]]="",IF(AND(Table1[[#This Row],[o_undefined]:[o_undefined]]=1,Table1[[#This Row],[c_mitigation]]=1),1,""),1)</f>
        <v/>
      </c>
      <c r="AE384" s="4" t="str" cm="1">
        <f t="array" ref="AE384">IF(Table1[[#This Row],[o_climate_change_impacts_and_adaptation ]]="",IF(AND(Table1[[#This Row],[o_undefined]:[o_undefined]]=1,Table1[[#This Row],[c_climate_change_impacts_and_adaptation]]=1),1,""),1)</f>
        <v/>
      </c>
      <c r="AF384" s="4" t="str" cm="1">
        <f t="array" ref="AF384">IF(Table1[[#This Row],[o_support_needed_and_received]]="",IF(AND(Table1[[#This Row],[o_undefined]:[o_undefined]]=1,Table1[[#This Row],[c_support_needed_and_received]]=1),1,""),1)</f>
        <v/>
      </c>
      <c r="AG384" s="4">
        <f>IF(SUM(Table1[[#This Row],[com_ghg_inventory]:[com_support_needed_and_received]])=0,1,"")</f>
        <v>1</v>
      </c>
      <c r="AH384" s="4" cm="1">
        <f t="array" ref="AH384">IF(Table1[[#This Row],[com_ghg_inventory]]="",0,IF(Table1[[#This Row],[com_undefined]:[com_undefined]]=1,0,Table1[[#This Row],[o_gef_funding]:[o_gef_funding]]/SUM(Table1[[#This Row],[com_ghg_inventory]:[com_support_needed_and_received]])))</f>
        <v>0</v>
      </c>
      <c r="AI384" s="4" cm="1">
        <f t="array" ref="AI384">IF(Table1[[#This Row],[com_mitigation]]="",0,IF(Table1[[#This Row],[com_undefined]:[com_undefined]]=1,0,Table1[[#This Row],[o_gef_funding]:[o_gef_funding]]/SUM(Table1[[#This Row],[com_ghg_inventory]:[com_support_needed_and_received]])))</f>
        <v>0</v>
      </c>
      <c r="AJ384" s="4" cm="1">
        <f t="array" ref="AJ384">IF(Table1[[#This Row],[com_climate_change_impacts_and_adaptation]]="",0,IF(Table1[[#This Row],[com_undefined]:[com_undefined]]=1,0,Table1[[#This Row],[o_gef_funding]:[o_gef_funding]]/SUM(Table1[[#This Row],[com_ghg_inventory]:[com_support_needed_and_received]])))</f>
        <v>0</v>
      </c>
      <c r="AK384" s="4" cm="1">
        <f t="array" ref="AK384">IF(Table1[[#This Row],[com_support_needed_and_received]]="",0,IF(Table1[[#This Row],[com_undefined]:[com_undefined]]=1,0,Table1[[#This Row],[o_gef_funding]:[o_gef_funding]]/SUM(Table1[[#This Row],[com_ghg_inventory]:[com_support_needed_and_received]])))</f>
        <v>0</v>
      </c>
      <c r="AL384" s="4">
        <f>IF(Table1[[#This Row],[com_undefined]]=1,Table1[[#This Row],[o_gef_funding]],0)</f>
        <v>110000</v>
      </c>
      <c r="AM384" s="4" cm="1">
        <f t="array" ref="AM384">IF(Table1[[#This Row],[com_ghg_inventory]]="",0,IF(Table1[[#This Row],[com_undefined]:[com_undefined]]=1,0,Table1[[#This Row],[o_co_financing]:[o_co_financing]]/SUM(Table1[[#This Row],[com_ghg_inventory]:[com_support_needed_and_received]])))</f>
        <v>0</v>
      </c>
      <c r="AN384" s="4" cm="1">
        <f t="array" ref="AN384">IF(Table1[[#This Row],[com_mitigation]]="",0,IF(Table1[[#This Row],[com_undefined]:[com_undefined]]=1,0,Table1[[#This Row],[o_co_financing]:[o_co_financing]]/SUM(Table1[[#This Row],[com_ghg_inventory]:[com_support_needed_and_received]])))</f>
        <v>0</v>
      </c>
      <c r="AO384" s="4" cm="1">
        <f t="array" ref="AO384">IF(Table1[[#This Row],[com_climate_change_impacts_and_adaptation]]="",0,IF(Table1[[#This Row],[com_undefined]:[com_undefined]]=1,0,Table1[[#This Row],[o_co_financing]:[o_co_financing]]/SUM(Table1[[#This Row],[com_ghg_inventory]:[com_support_needed_and_received]])))</f>
        <v>0</v>
      </c>
      <c r="AP384" s="4" cm="1">
        <f t="array" ref="AP384">IF(Table1[[#This Row],[com_support_needed_and_received]]="",0,IF(Table1[[#This Row],[com_undefined]:[com_undefined]]=1,0,Table1[[#This Row],[o_co_financing]:[o_co_financing]]/SUM(Table1[[#This Row],[com_ghg_inventory]:[com_support_needed_and_received]])))</f>
        <v>0</v>
      </c>
      <c r="AQ384" s="4">
        <f>IF(Table1[[#This Row],[com_undefined]]=1,Table1[[#This Row],[o_co_financing]],0)</f>
        <v>11250</v>
      </c>
      <c r="AR384" s="4" t="str">
        <f>IF(Table1[[#This Row],[o_gef_funding]]=SUM(Table1[[#This Row],[ghg_inventory_gef]:[undefined_gef]]),"Good", "Problem")</f>
        <v>Good</v>
      </c>
      <c r="AS384" s="4" t="str">
        <f>IF(Table1[[#This Row],[o_co_financing]]=SUM(Table1[[#This Row],[ghg_inventory_co_finance]:[undefined_co_finance]]),"Good", "Problem")</f>
        <v>Good</v>
      </c>
    </row>
    <row r="385" spans="1:45">
      <c r="A385" s="7">
        <v>42</v>
      </c>
      <c r="B385" s="8" t="s">
        <v>68</v>
      </c>
      <c r="C385" t="str">
        <f>VLOOKUP(Table1[[#This Row],[pif_id]], Table7[#All],2,FALSE)</f>
        <v>Africa</v>
      </c>
      <c r="D385" t="str">
        <f>VLOOKUP(Table1[[#This Row],[pif_id]], Table7[#All],3,FALSE)</f>
        <v>UNEP</v>
      </c>
      <c r="E385" t="str">
        <f>VLOOKUP(Table1[[#This Row],[pif_id]], Table7[#All],4,FALSE)</f>
        <v>2018</v>
      </c>
      <c r="F385" t="e">
        <f>VLOOKUP(Table1[[#This Row],[pif_id]], Table7[#All],5,FALSE)</f>
        <v>#REF!</v>
      </c>
      <c r="G385">
        <v>95</v>
      </c>
      <c r="H385" t="s">
        <v>613</v>
      </c>
      <c r="M385">
        <f>IF(SUM(Table1[[#This Row],[c_ghg_inventory]:[c_support_needed_and_received]])=0,1,"")</f>
        <v>1</v>
      </c>
      <c r="N385" s="6">
        <v>880000</v>
      </c>
      <c r="O385" s="6">
        <v>90000</v>
      </c>
      <c r="P385" s="6">
        <f>N385/SUM(Table1[[#This Row],[c_ghg_inventory]:[c_undefined]])</f>
        <v>880000</v>
      </c>
      <c r="Q385" s="6">
        <f>O385/SUM(Table1[[#This Row],[c_ghg_inventory]:[c_undefined]])</f>
        <v>90000</v>
      </c>
      <c r="R385">
        <v>382</v>
      </c>
      <c r="S385" t="s">
        <v>615</v>
      </c>
      <c r="U385">
        <v>1</v>
      </c>
      <c r="X385" s="4" t="str">
        <f>IF(SUM(Table1[[#This Row],[o_ghg_inventory ]:[o_support_needed_and_received]])=0,1,"")</f>
        <v/>
      </c>
      <c r="Y385" s="10">
        <v>110000</v>
      </c>
      <c r="Z385" s="10">
        <v>11250</v>
      </c>
      <c r="AA385" s="5">
        <f>Table1[[#This Row],[o_gef_funding]]/SUM(Table1[[#This Row],[o_ghg_inventory ]:[o_undefined]])</f>
        <v>110000</v>
      </c>
      <c r="AB385" s="5">
        <f>Table1[[#This Row],[o_co_financing]]/SUM(Table1[[#This Row],[o_ghg_inventory ]:[o_undefined]])</f>
        <v>11250</v>
      </c>
      <c r="AC385" s="4" t="str" cm="1">
        <f t="array" ref="AC385">IF(Table1[[#This Row],[o_ghg_inventory ]]="",IF(AND(Table1[[#This Row],[o_undefined]:[o_undefined]]=1,Table1[[#This Row],[c_ghg_inventory]]=1),1,""),1)</f>
        <v/>
      </c>
      <c r="AD385" s="4" cm="1">
        <f t="array" ref="AD385">IF(Table1[[#This Row],[o_mitigation ]]="",IF(AND(Table1[[#This Row],[o_undefined]:[o_undefined]]=1,Table1[[#This Row],[c_mitigation]]=1),1,""),1)</f>
        <v>1</v>
      </c>
      <c r="AE385" s="4" t="str" cm="1">
        <f t="array" ref="AE385">IF(Table1[[#This Row],[o_climate_change_impacts_and_adaptation ]]="",IF(AND(Table1[[#This Row],[o_undefined]:[o_undefined]]=1,Table1[[#This Row],[c_climate_change_impacts_and_adaptation]]=1),1,""),1)</f>
        <v/>
      </c>
      <c r="AF385" s="4" t="str" cm="1">
        <f t="array" ref="AF385">IF(Table1[[#This Row],[o_support_needed_and_received]]="",IF(AND(Table1[[#This Row],[o_undefined]:[o_undefined]]=1,Table1[[#This Row],[c_support_needed_and_received]]=1),1,""),1)</f>
        <v/>
      </c>
      <c r="AG385" s="4" t="str">
        <f>IF(SUM(Table1[[#This Row],[com_ghg_inventory]:[com_support_needed_and_received]])=0,1,"")</f>
        <v/>
      </c>
      <c r="AH385" s="4" cm="1">
        <f t="array" ref="AH385">IF(Table1[[#This Row],[com_ghg_inventory]]="",0,IF(Table1[[#This Row],[com_undefined]:[com_undefined]]=1,0,Table1[[#This Row],[o_gef_funding]:[o_gef_funding]]/SUM(Table1[[#This Row],[com_ghg_inventory]:[com_support_needed_and_received]])))</f>
        <v>0</v>
      </c>
      <c r="AI385" s="4" cm="1">
        <f t="array" ref="AI385">IF(Table1[[#This Row],[com_mitigation]]="",0,IF(Table1[[#This Row],[com_undefined]:[com_undefined]]=1,0,Table1[[#This Row],[o_gef_funding]:[o_gef_funding]]/SUM(Table1[[#This Row],[com_ghg_inventory]:[com_support_needed_and_received]])))</f>
        <v>110000</v>
      </c>
      <c r="AJ385" s="4" cm="1">
        <f t="array" ref="AJ385">IF(Table1[[#This Row],[com_climate_change_impacts_and_adaptation]]="",0,IF(Table1[[#This Row],[com_undefined]:[com_undefined]]=1,0,Table1[[#This Row],[o_gef_funding]:[o_gef_funding]]/SUM(Table1[[#This Row],[com_ghg_inventory]:[com_support_needed_and_received]])))</f>
        <v>0</v>
      </c>
      <c r="AK385" s="4" cm="1">
        <f t="array" ref="AK385">IF(Table1[[#This Row],[com_support_needed_and_received]]="",0,IF(Table1[[#This Row],[com_undefined]:[com_undefined]]=1,0,Table1[[#This Row],[o_gef_funding]:[o_gef_funding]]/SUM(Table1[[#This Row],[com_ghg_inventory]:[com_support_needed_and_received]])))</f>
        <v>0</v>
      </c>
      <c r="AL385" s="4">
        <f>IF(Table1[[#This Row],[com_undefined]]=1,Table1[[#This Row],[o_gef_funding]],0)</f>
        <v>0</v>
      </c>
      <c r="AM385" s="4" cm="1">
        <f t="array" ref="AM385">IF(Table1[[#This Row],[com_ghg_inventory]]="",0,IF(Table1[[#This Row],[com_undefined]:[com_undefined]]=1,0,Table1[[#This Row],[o_co_financing]:[o_co_financing]]/SUM(Table1[[#This Row],[com_ghg_inventory]:[com_support_needed_and_received]])))</f>
        <v>0</v>
      </c>
      <c r="AN385" s="4" cm="1">
        <f t="array" ref="AN385">IF(Table1[[#This Row],[com_mitigation]]="",0,IF(Table1[[#This Row],[com_undefined]:[com_undefined]]=1,0,Table1[[#This Row],[o_co_financing]:[o_co_financing]]/SUM(Table1[[#This Row],[com_ghg_inventory]:[com_support_needed_and_received]])))</f>
        <v>11250</v>
      </c>
      <c r="AO385" s="4" cm="1">
        <f t="array" ref="AO385">IF(Table1[[#This Row],[com_climate_change_impacts_and_adaptation]]="",0,IF(Table1[[#This Row],[com_undefined]:[com_undefined]]=1,0,Table1[[#This Row],[o_co_financing]:[o_co_financing]]/SUM(Table1[[#This Row],[com_ghg_inventory]:[com_support_needed_and_received]])))</f>
        <v>0</v>
      </c>
      <c r="AP385" s="4" cm="1">
        <f t="array" ref="AP385">IF(Table1[[#This Row],[com_support_needed_and_received]]="",0,IF(Table1[[#This Row],[com_undefined]:[com_undefined]]=1,0,Table1[[#This Row],[o_co_financing]:[o_co_financing]]/SUM(Table1[[#This Row],[com_ghg_inventory]:[com_support_needed_and_received]])))</f>
        <v>0</v>
      </c>
      <c r="AQ385" s="4">
        <f>IF(Table1[[#This Row],[com_undefined]]=1,Table1[[#This Row],[o_co_financing]],0)</f>
        <v>0</v>
      </c>
      <c r="AR385" s="4" t="str">
        <f>IF(Table1[[#This Row],[o_gef_funding]]=SUM(Table1[[#This Row],[ghg_inventory_gef]:[undefined_gef]]),"Good", "Problem")</f>
        <v>Good</v>
      </c>
      <c r="AS385" s="4" t="str">
        <f>IF(Table1[[#This Row],[o_co_financing]]=SUM(Table1[[#This Row],[ghg_inventory_co_finance]:[undefined_co_finance]]),"Good", "Problem")</f>
        <v>Good</v>
      </c>
    </row>
    <row r="386" spans="1:45">
      <c r="A386" s="7">
        <v>42</v>
      </c>
      <c r="B386" s="8" t="s">
        <v>68</v>
      </c>
      <c r="C386" t="str">
        <f>VLOOKUP(Table1[[#This Row],[pif_id]], Table7[#All],2,FALSE)</f>
        <v>Africa</v>
      </c>
      <c r="D386" t="str">
        <f>VLOOKUP(Table1[[#This Row],[pif_id]], Table7[#All],3,FALSE)</f>
        <v>UNEP</v>
      </c>
      <c r="E386" t="str">
        <f>VLOOKUP(Table1[[#This Row],[pif_id]], Table7[#All],4,FALSE)</f>
        <v>2018</v>
      </c>
      <c r="F386" t="e">
        <f>VLOOKUP(Table1[[#This Row],[pif_id]], Table7[#All],5,FALSE)</f>
        <v>#REF!</v>
      </c>
      <c r="G386">
        <v>95</v>
      </c>
      <c r="H386" t="s">
        <v>613</v>
      </c>
      <c r="M386">
        <f>IF(SUM(Table1[[#This Row],[c_ghg_inventory]:[c_support_needed_and_received]])=0,1,"")</f>
        <v>1</v>
      </c>
      <c r="N386" s="6">
        <v>880000</v>
      </c>
      <c r="O386" s="6">
        <v>90000</v>
      </c>
      <c r="P386" s="6">
        <f>N386/SUM(Table1[[#This Row],[c_ghg_inventory]:[c_undefined]])</f>
        <v>880000</v>
      </c>
      <c r="Q386" s="6">
        <f>O386/SUM(Table1[[#This Row],[c_ghg_inventory]:[c_undefined]])</f>
        <v>90000</v>
      </c>
      <c r="R386">
        <v>383</v>
      </c>
      <c r="S386" t="s">
        <v>616</v>
      </c>
      <c r="T386">
        <v>1</v>
      </c>
      <c r="V386">
        <v>1</v>
      </c>
      <c r="X386" s="4" t="str">
        <f>IF(SUM(Table1[[#This Row],[o_ghg_inventory ]:[o_support_needed_and_received]])=0,1,"")</f>
        <v/>
      </c>
      <c r="Y386" s="10">
        <v>110000</v>
      </c>
      <c r="Z386" s="10">
        <v>11250</v>
      </c>
      <c r="AA386" s="5">
        <f>Table1[[#This Row],[o_gef_funding]]/SUM(Table1[[#This Row],[o_ghg_inventory ]:[o_undefined]])</f>
        <v>55000</v>
      </c>
      <c r="AB386" s="5">
        <f>Table1[[#This Row],[o_co_financing]]/SUM(Table1[[#This Row],[o_ghg_inventory ]:[o_undefined]])</f>
        <v>5625</v>
      </c>
      <c r="AC386" s="4" cm="1">
        <f t="array" ref="AC386">IF(Table1[[#This Row],[o_ghg_inventory ]]="",IF(AND(Table1[[#This Row],[o_undefined]:[o_undefined]]=1,Table1[[#This Row],[c_ghg_inventory]]=1),1,""),1)</f>
        <v>1</v>
      </c>
      <c r="AD386" s="4" t="str" cm="1">
        <f t="array" ref="AD386">IF(Table1[[#This Row],[o_mitigation ]]="",IF(AND(Table1[[#This Row],[o_undefined]:[o_undefined]]=1,Table1[[#This Row],[c_mitigation]]=1),1,""),1)</f>
        <v/>
      </c>
      <c r="AE386" s="4" cm="1">
        <f t="array" ref="AE386">IF(Table1[[#This Row],[o_climate_change_impacts_and_adaptation ]]="",IF(AND(Table1[[#This Row],[o_undefined]:[o_undefined]]=1,Table1[[#This Row],[c_climate_change_impacts_and_adaptation]]=1),1,""),1)</f>
        <v>1</v>
      </c>
      <c r="AF386" s="4" t="str" cm="1">
        <f t="array" ref="AF386">IF(Table1[[#This Row],[o_support_needed_and_received]]="",IF(AND(Table1[[#This Row],[o_undefined]:[o_undefined]]=1,Table1[[#This Row],[c_support_needed_and_received]]=1),1,""),1)</f>
        <v/>
      </c>
      <c r="AG386" s="4" t="str">
        <f>IF(SUM(Table1[[#This Row],[com_ghg_inventory]:[com_support_needed_and_received]])=0,1,"")</f>
        <v/>
      </c>
      <c r="AH386" s="4" cm="1">
        <f t="array" ref="AH386">IF(Table1[[#This Row],[com_ghg_inventory]]="",0,IF(Table1[[#This Row],[com_undefined]:[com_undefined]]=1,0,Table1[[#This Row],[o_gef_funding]:[o_gef_funding]]/SUM(Table1[[#This Row],[com_ghg_inventory]:[com_support_needed_and_received]])))</f>
        <v>55000</v>
      </c>
      <c r="AI386" s="4" cm="1">
        <f t="array" ref="AI386">IF(Table1[[#This Row],[com_mitigation]]="",0,IF(Table1[[#This Row],[com_undefined]:[com_undefined]]=1,0,Table1[[#This Row],[o_gef_funding]:[o_gef_funding]]/SUM(Table1[[#This Row],[com_ghg_inventory]:[com_support_needed_and_received]])))</f>
        <v>0</v>
      </c>
      <c r="AJ386" s="4" cm="1">
        <f t="array" ref="AJ386">IF(Table1[[#This Row],[com_climate_change_impacts_and_adaptation]]="",0,IF(Table1[[#This Row],[com_undefined]:[com_undefined]]=1,0,Table1[[#This Row],[o_gef_funding]:[o_gef_funding]]/SUM(Table1[[#This Row],[com_ghg_inventory]:[com_support_needed_and_received]])))</f>
        <v>55000</v>
      </c>
      <c r="AK386" s="4" cm="1">
        <f t="array" ref="AK386">IF(Table1[[#This Row],[com_support_needed_and_received]]="",0,IF(Table1[[#This Row],[com_undefined]:[com_undefined]]=1,0,Table1[[#This Row],[o_gef_funding]:[o_gef_funding]]/SUM(Table1[[#This Row],[com_ghg_inventory]:[com_support_needed_and_received]])))</f>
        <v>0</v>
      </c>
      <c r="AL386" s="4">
        <f>IF(Table1[[#This Row],[com_undefined]]=1,Table1[[#This Row],[o_gef_funding]],0)</f>
        <v>0</v>
      </c>
      <c r="AM386" s="4" cm="1">
        <f t="array" ref="AM386">IF(Table1[[#This Row],[com_ghg_inventory]]="",0,IF(Table1[[#This Row],[com_undefined]:[com_undefined]]=1,0,Table1[[#This Row],[o_co_financing]:[o_co_financing]]/SUM(Table1[[#This Row],[com_ghg_inventory]:[com_support_needed_and_received]])))</f>
        <v>5625</v>
      </c>
      <c r="AN386" s="4" cm="1">
        <f t="array" ref="AN386">IF(Table1[[#This Row],[com_mitigation]]="",0,IF(Table1[[#This Row],[com_undefined]:[com_undefined]]=1,0,Table1[[#This Row],[o_co_financing]:[o_co_financing]]/SUM(Table1[[#This Row],[com_ghg_inventory]:[com_support_needed_and_received]])))</f>
        <v>0</v>
      </c>
      <c r="AO386" s="4" cm="1">
        <f t="array" ref="AO386">IF(Table1[[#This Row],[com_climate_change_impacts_and_adaptation]]="",0,IF(Table1[[#This Row],[com_undefined]:[com_undefined]]=1,0,Table1[[#This Row],[o_co_financing]:[o_co_financing]]/SUM(Table1[[#This Row],[com_ghg_inventory]:[com_support_needed_and_received]])))</f>
        <v>5625</v>
      </c>
      <c r="AP386" s="4" cm="1">
        <f t="array" ref="AP386">IF(Table1[[#This Row],[com_support_needed_and_received]]="",0,IF(Table1[[#This Row],[com_undefined]:[com_undefined]]=1,0,Table1[[#This Row],[o_co_financing]:[o_co_financing]]/SUM(Table1[[#This Row],[com_ghg_inventory]:[com_support_needed_and_received]])))</f>
        <v>0</v>
      </c>
      <c r="AQ386" s="4">
        <f>IF(Table1[[#This Row],[com_undefined]]=1,Table1[[#This Row],[o_co_financing]],0)</f>
        <v>0</v>
      </c>
      <c r="AR386" s="4" t="str">
        <f>IF(Table1[[#This Row],[o_gef_funding]]=SUM(Table1[[#This Row],[ghg_inventory_gef]:[undefined_gef]]),"Good", "Problem")</f>
        <v>Good</v>
      </c>
      <c r="AS386" s="4" t="str">
        <f>IF(Table1[[#This Row],[o_co_financing]]=SUM(Table1[[#This Row],[ghg_inventory_co_finance]:[undefined_co_finance]]),"Good", "Problem")</f>
        <v>Good</v>
      </c>
    </row>
    <row r="387" spans="1:45">
      <c r="A387" s="7">
        <v>42</v>
      </c>
      <c r="B387" s="8" t="s">
        <v>68</v>
      </c>
      <c r="C387" t="str">
        <f>VLOOKUP(Table1[[#This Row],[pif_id]], Table7[#All],2,FALSE)</f>
        <v>Africa</v>
      </c>
      <c r="D387" t="str">
        <f>VLOOKUP(Table1[[#This Row],[pif_id]], Table7[#All],3,FALSE)</f>
        <v>UNEP</v>
      </c>
      <c r="E387" t="str">
        <f>VLOOKUP(Table1[[#This Row],[pif_id]], Table7[#All],4,FALSE)</f>
        <v>2018</v>
      </c>
      <c r="F387" t="e">
        <f>VLOOKUP(Table1[[#This Row],[pif_id]], Table7[#All],5,FALSE)</f>
        <v>#REF!</v>
      </c>
      <c r="G387">
        <v>95</v>
      </c>
      <c r="H387" t="s">
        <v>613</v>
      </c>
      <c r="M387">
        <f>IF(SUM(Table1[[#This Row],[c_ghg_inventory]:[c_support_needed_and_received]])=0,1,"")</f>
        <v>1</v>
      </c>
      <c r="N387" s="6">
        <v>880000</v>
      </c>
      <c r="O387" s="6">
        <v>90000</v>
      </c>
      <c r="P387" s="6">
        <f>N387/SUM(Table1[[#This Row],[c_ghg_inventory]:[c_undefined]])</f>
        <v>880000</v>
      </c>
      <c r="Q387" s="6">
        <f>O387/SUM(Table1[[#This Row],[c_ghg_inventory]:[c_undefined]])</f>
        <v>90000</v>
      </c>
      <c r="R387">
        <v>384</v>
      </c>
      <c r="S387" t="s">
        <v>617</v>
      </c>
      <c r="U387">
        <v>1</v>
      </c>
      <c r="X387" s="4" t="str">
        <f>IF(SUM(Table1[[#This Row],[o_ghg_inventory ]:[o_support_needed_and_received]])=0,1,"")</f>
        <v/>
      </c>
      <c r="Y387" s="10">
        <v>110000</v>
      </c>
      <c r="Z387" s="10">
        <v>11250</v>
      </c>
      <c r="AA387" s="5">
        <f>Table1[[#This Row],[o_gef_funding]]/SUM(Table1[[#This Row],[o_ghg_inventory ]:[o_undefined]])</f>
        <v>110000</v>
      </c>
      <c r="AB387" s="5">
        <f>Table1[[#This Row],[o_co_financing]]/SUM(Table1[[#This Row],[o_ghg_inventory ]:[o_undefined]])</f>
        <v>11250</v>
      </c>
      <c r="AC387" s="4" t="str" cm="1">
        <f t="array" ref="AC387">IF(Table1[[#This Row],[o_ghg_inventory ]]="",IF(AND(Table1[[#This Row],[o_undefined]:[o_undefined]]=1,Table1[[#This Row],[c_ghg_inventory]]=1),1,""),1)</f>
        <v/>
      </c>
      <c r="AD387" s="4" cm="1">
        <f t="array" ref="AD387">IF(Table1[[#This Row],[o_mitigation ]]="",IF(AND(Table1[[#This Row],[o_undefined]:[o_undefined]]=1,Table1[[#This Row],[c_mitigation]]=1),1,""),1)</f>
        <v>1</v>
      </c>
      <c r="AE387" s="4" t="str" cm="1">
        <f t="array" ref="AE387">IF(Table1[[#This Row],[o_climate_change_impacts_and_adaptation ]]="",IF(AND(Table1[[#This Row],[o_undefined]:[o_undefined]]=1,Table1[[#This Row],[c_climate_change_impacts_and_adaptation]]=1),1,""),1)</f>
        <v/>
      </c>
      <c r="AF387" s="4" t="str" cm="1">
        <f t="array" ref="AF387">IF(Table1[[#This Row],[o_support_needed_and_received]]="",IF(AND(Table1[[#This Row],[o_undefined]:[o_undefined]]=1,Table1[[#This Row],[c_support_needed_and_received]]=1),1,""),1)</f>
        <v/>
      </c>
      <c r="AG387" s="4" t="str">
        <f>IF(SUM(Table1[[#This Row],[com_ghg_inventory]:[com_support_needed_and_received]])=0,1,"")</f>
        <v/>
      </c>
      <c r="AH387" s="4" cm="1">
        <f t="array" ref="AH387">IF(Table1[[#This Row],[com_ghg_inventory]]="",0,IF(Table1[[#This Row],[com_undefined]:[com_undefined]]=1,0,Table1[[#This Row],[o_gef_funding]:[o_gef_funding]]/SUM(Table1[[#This Row],[com_ghg_inventory]:[com_support_needed_and_received]])))</f>
        <v>0</v>
      </c>
      <c r="AI387" s="4" cm="1">
        <f t="array" ref="AI387">IF(Table1[[#This Row],[com_mitigation]]="",0,IF(Table1[[#This Row],[com_undefined]:[com_undefined]]=1,0,Table1[[#This Row],[o_gef_funding]:[o_gef_funding]]/SUM(Table1[[#This Row],[com_ghg_inventory]:[com_support_needed_and_received]])))</f>
        <v>110000</v>
      </c>
      <c r="AJ387" s="4" cm="1">
        <f t="array" ref="AJ387">IF(Table1[[#This Row],[com_climate_change_impacts_and_adaptation]]="",0,IF(Table1[[#This Row],[com_undefined]:[com_undefined]]=1,0,Table1[[#This Row],[o_gef_funding]:[o_gef_funding]]/SUM(Table1[[#This Row],[com_ghg_inventory]:[com_support_needed_and_received]])))</f>
        <v>0</v>
      </c>
      <c r="AK387" s="4" cm="1">
        <f t="array" ref="AK387">IF(Table1[[#This Row],[com_support_needed_and_received]]="",0,IF(Table1[[#This Row],[com_undefined]:[com_undefined]]=1,0,Table1[[#This Row],[o_gef_funding]:[o_gef_funding]]/SUM(Table1[[#This Row],[com_ghg_inventory]:[com_support_needed_and_received]])))</f>
        <v>0</v>
      </c>
      <c r="AL387" s="4">
        <f>IF(Table1[[#This Row],[com_undefined]]=1,Table1[[#This Row],[o_gef_funding]],0)</f>
        <v>0</v>
      </c>
      <c r="AM387" s="4" cm="1">
        <f t="array" ref="AM387">IF(Table1[[#This Row],[com_ghg_inventory]]="",0,IF(Table1[[#This Row],[com_undefined]:[com_undefined]]=1,0,Table1[[#This Row],[o_co_financing]:[o_co_financing]]/SUM(Table1[[#This Row],[com_ghg_inventory]:[com_support_needed_and_received]])))</f>
        <v>0</v>
      </c>
      <c r="AN387" s="4" cm="1">
        <f t="array" ref="AN387">IF(Table1[[#This Row],[com_mitigation]]="",0,IF(Table1[[#This Row],[com_undefined]:[com_undefined]]=1,0,Table1[[#This Row],[o_co_financing]:[o_co_financing]]/SUM(Table1[[#This Row],[com_ghg_inventory]:[com_support_needed_and_received]])))</f>
        <v>11250</v>
      </c>
      <c r="AO387" s="4" cm="1">
        <f t="array" ref="AO387">IF(Table1[[#This Row],[com_climate_change_impacts_and_adaptation]]="",0,IF(Table1[[#This Row],[com_undefined]:[com_undefined]]=1,0,Table1[[#This Row],[o_co_financing]:[o_co_financing]]/SUM(Table1[[#This Row],[com_ghg_inventory]:[com_support_needed_and_received]])))</f>
        <v>0</v>
      </c>
      <c r="AP387" s="4" cm="1">
        <f t="array" ref="AP387">IF(Table1[[#This Row],[com_support_needed_and_received]]="",0,IF(Table1[[#This Row],[com_undefined]:[com_undefined]]=1,0,Table1[[#This Row],[o_co_financing]:[o_co_financing]]/SUM(Table1[[#This Row],[com_ghg_inventory]:[com_support_needed_and_received]])))</f>
        <v>0</v>
      </c>
      <c r="AQ387" s="4">
        <f>IF(Table1[[#This Row],[com_undefined]]=1,Table1[[#This Row],[o_co_financing]],0)</f>
        <v>0</v>
      </c>
      <c r="AR387" s="4" t="str">
        <f>IF(Table1[[#This Row],[o_gef_funding]]=SUM(Table1[[#This Row],[ghg_inventory_gef]:[undefined_gef]]),"Good", "Problem")</f>
        <v>Good</v>
      </c>
      <c r="AS387" s="4" t="str">
        <f>IF(Table1[[#This Row],[o_co_financing]]=SUM(Table1[[#This Row],[ghg_inventory_co_finance]:[undefined_co_finance]]),"Good", "Problem")</f>
        <v>Good</v>
      </c>
    </row>
    <row r="388" spans="1:45">
      <c r="A388" s="7">
        <v>42</v>
      </c>
      <c r="B388" s="8" t="s">
        <v>68</v>
      </c>
      <c r="C388" t="str">
        <f>VLOOKUP(Table1[[#This Row],[pif_id]], Table7[#All],2,FALSE)</f>
        <v>Africa</v>
      </c>
      <c r="D388" t="str">
        <f>VLOOKUP(Table1[[#This Row],[pif_id]], Table7[#All],3,FALSE)</f>
        <v>UNEP</v>
      </c>
      <c r="E388" t="str">
        <f>VLOOKUP(Table1[[#This Row],[pif_id]], Table7[#All],4,FALSE)</f>
        <v>2018</v>
      </c>
      <c r="F388" t="e">
        <f>VLOOKUP(Table1[[#This Row],[pif_id]], Table7[#All],5,FALSE)</f>
        <v>#REF!</v>
      </c>
      <c r="G388">
        <v>95</v>
      </c>
      <c r="H388" t="s">
        <v>613</v>
      </c>
      <c r="M388">
        <f>IF(SUM(Table1[[#This Row],[c_ghg_inventory]:[c_support_needed_and_received]])=0,1,"")</f>
        <v>1</v>
      </c>
      <c r="N388" s="6">
        <v>880000</v>
      </c>
      <c r="O388" s="6">
        <v>90000</v>
      </c>
      <c r="P388" s="6">
        <f>N388/SUM(Table1[[#This Row],[c_ghg_inventory]:[c_undefined]])</f>
        <v>880000</v>
      </c>
      <c r="Q388" s="6">
        <f>O388/SUM(Table1[[#This Row],[c_ghg_inventory]:[c_undefined]])</f>
        <v>90000</v>
      </c>
      <c r="R388">
        <v>385</v>
      </c>
      <c r="S388" t="s">
        <v>618</v>
      </c>
      <c r="X388" s="4">
        <f>IF(SUM(Table1[[#This Row],[o_ghg_inventory ]:[o_support_needed_and_received]])=0,1,"")</f>
        <v>1</v>
      </c>
      <c r="Y388" s="10">
        <v>110000</v>
      </c>
      <c r="Z388" s="10">
        <v>11250</v>
      </c>
      <c r="AA388" s="5">
        <f>Table1[[#This Row],[o_gef_funding]]/SUM(Table1[[#This Row],[o_ghg_inventory ]:[o_undefined]])</f>
        <v>110000</v>
      </c>
      <c r="AB388" s="5">
        <f>Table1[[#This Row],[o_co_financing]]/SUM(Table1[[#This Row],[o_ghg_inventory ]:[o_undefined]])</f>
        <v>11250</v>
      </c>
      <c r="AC388" s="4" t="str" cm="1">
        <f t="array" ref="AC388">IF(Table1[[#This Row],[o_ghg_inventory ]]="",IF(AND(Table1[[#This Row],[o_undefined]:[o_undefined]]=1,Table1[[#This Row],[c_ghg_inventory]]=1),1,""),1)</f>
        <v/>
      </c>
      <c r="AD388" s="4" t="str" cm="1">
        <f t="array" ref="AD388">IF(Table1[[#This Row],[o_mitigation ]]="",IF(AND(Table1[[#This Row],[o_undefined]:[o_undefined]]=1,Table1[[#This Row],[c_mitigation]]=1),1,""),1)</f>
        <v/>
      </c>
      <c r="AE388" s="4" t="str" cm="1">
        <f t="array" ref="AE388">IF(Table1[[#This Row],[o_climate_change_impacts_and_adaptation ]]="",IF(AND(Table1[[#This Row],[o_undefined]:[o_undefined]]=1,Table1[[#This Row],[c_climate_change_impacts_and_adaptation]]=1),1,""),1)</f>
        <v/>
      </c>
      <c r="AF388" s="4" t="str" cm="1">
        <f t="array" ref="AF388">IF(Table1[[#This Row],[o_support_needed_and_received]]="",IF(AND(Table1[[#This Row],[o_undefined]:[o_undefined]]=1,Table1[[#This Row],[c_support_needed_and_received]]=1),1,""),1)</f>
        <v/>
      </c>
      <c r="AG388" s="4">
        <f>IF(SUM(Table1[[#This Row],[com_ghg_inventory]:[com_support_needed_and_received]])=0,1,"")</f>
        <v>1</v>
      </c>
      <c r="AH388" s="4" cm="1">
        <f t="array" ref="AH388">IF(Table1[[#This Row],[com_ghg_inventory]]="",0,IF(Table1[[#This Row],[com_undefined]:[com_undefined]]=1,0,Table1[[#This Row],[o_gef_funding]:[o_gef_funding]]/SUM(Table1[[#This Row],[com_ghg_inventory]:[com_support_needed_and_received]])))</f>
        <v>0</v>
      </c>
      <c r="AI388" s="4" cm="1">
        <f t="array" ref="AI388">IF(Table1[[#This Row],[com_mitigation]]="",0,IF(Table1[[#This Row],[com_undefined]:[com_undefined]]=1,0,Table1[[#This Row],[o_gef_funding]:[o_gef_funding]]/SUM(Table1[[#This Row],[com_ghg_inventory]:[com_support_needed_and_received]])))</f>
        <v>0</v>
      </c>
      <c r="AJ388" s="4" cm="1">
        <f t="array" ref="AJ388">IF(Table1[[#This Row],[com_climate_change_impacts_and_adaptation]]="",0,IF(Table1[[#This Row],[com_undefined]:[com_undefined]]=1,0,Table1[[#This Row],[o_gef_funding]:[o_gef_funding]]/SUM(Table1[[#This Row],[com_ghg_inventory]:[com_support_needed_and_received]])))</f>
        <v>0</v>
      </c>
      <c r="AK388" s="4" cm="1">
        <f t="array" ref="AK388">IF(Table1[[#This Row],[com_support_needed_and_received]]="",0,IF(Table1[[#This Row],[com_undefined]:[com_undefined]]=1,0,Table1[[#This Row],[o_gef_funding]:[o_gef_funding]]/SUM(Table1[[#This Row],[com_ghg_inventory]:[com_support_needed_and_received]])))</f>
        <v>0</v>
      </c>
      <c r="AL388" s="4">
        <f>IF(Table1[[#This Row],[com_undefined]]=1,Table1[[#This Row],[o_gef_funding]],0)</f>
        <v>110000</v>
      </c>
      <c r="AM388" s="4" cm="1">
        <f t="array" ref="AM388">IF(Table1[[#This Row],[com_ghg_inventory]]="",0,IF(Table1[[#This Row],[com_undefined]:[com_undefined]]=1,0,Table1[[#This Row],[o_co_financing]:[o_co_financing]]/SUM(Table1[[#This Row],[com_ghg_inventory]:[com_support_needed_and_received]])))</f>
        <v>0</v>
      </c>
      <c r="AN388" s="4" cm="1">
        <f t="array" ref="AN388">IF(Table1[[#This Row],[com_mitigation]]="",0,IF(Table1[[#This Row],[com_undefined]:[com_undefined]]=1,0,Table1[[#This Row],[o_co_financing]:[o_co_financing]]/SUM(Table1[[#This Row],[com_ghg_inventory]:[com_support_needed_and_received]])))</f>
        <v>0</v>
      </c>
      <c r="AO388" s="4" cm="1">
        <f t="array" ref="AO388">IF(Table1[[#This Row],[com_climate_change_impacts_and_adaptation]]="",0,IF(Table1[[#This Row],[com_undefined]:[com_undefined]]=1,0,Table1[[#This Row],[o_co_financing]:[o_co_financing]]/SUM(Table1[[#This Row],[com_ghg_inventory]:[com_support_needed_and_received]])))</f>
        <v>0</v>
      </c>
      <c r="AP388" s="4" cm="1">
        <f t="array" ref="AP388">IF(Table1[[#This Row],[com_support_needed_and_received]]="",0,IF(Table1[[#This Row],[com_undefined]:[com_undefined]]=1,0,Table1[[#This Row],[o_co_financing]:[o_co_financing]]/SUM(Table1[[#This Row],[com_ghg_inventory]:[com_support_needed_and_received]])))</f>
        <v>0</v>
      </c>
      <c r="AQ388" s="4">
        <f>IF(Table1[[#This Row],[com_undefined]]=1,Table1[[#This Row],[o_co_financing]],0)</f>
        <v>11250</v>
      </c>
      <c r="AR388" s="4" t="str">
        <f>IF(Table1[[#This Row],[o_gef_funding]]=SUM(Table1[[#This Row],[ghg_inventory_gef]:[undefined_gef]]),"Good", "Problem")</f>
        <v>Good</v>
      </c>
      <c r="AS388" s="4" t="str">
        <f>IF(Table1[[#This Row],[o_co_financing]]=SUM(Table1[[#This Row],[ghg_inventory_co_finance]:[undefined_co_finance]]),"Good", "Problem")</f>
        <v>Good</v>
      </c>
    </row>
    <row r="389" spans="1:45">
      <c r="A389" s="7">
        <v>42</v>
      </c>
      <c r="B389" s="8" t="s">
        <v>68</v>
      </c>
      <c r="C389" t="str">
        <f>VLOOKUP(Table1[[#This Row],[pif_id]], Table7[#All],2,FALSE)</f>
        <v>Africa</v>
      </c>
      <c r="D389" t="str">
        <f>VLOOKUP(Table1[[#This Row],[pif_id]], Table7[#All],3,FALSE)</f>
        <v>UNEP</v>
      </c>
      <c r="E389" t="str">
        <f>VLOOKUP(Table1[[#This Row],[pif_id]], Table7[#All],4,FALSE)</f>
        <v>2018</v>
      </c>
      <c r="F389" t="e">
        <f>VLOOKUP(Table1[[#This Row],[pif_id]], Table7[#All],5,FALSE)</f>
        <v>#REF!</v>
      </c>
      <c r="G389">
        <v>95</v>
      </c>
      <c r="H389" t="s">
        <v>613</v>
      </c>
      <c r="M389">
        <f>IF(SUM(Table1[[#This Row],[c_ghg_inventory]:[c_support_needed_and_received]])=0,1,"")</f>
        <v>1</v>
      </c>
      <c r="N389" s="6">
        <v>880000</v>
      </c>
      <c r="O389" s="6">
        <v>90000</v>
      </c>
      <c r="P389" s="6">
        <f>N389/SUM(Table1[[#This Row],[c_ghg_inventory]:[c_undefined]])</f>
        <v>880000</v>
      </c>
      <c r="Q389" s="6">
        <f>O389/SUM(Table1[[#This Row],[c_ghg_inventory]:[c_undefined]])</f>
        <v>90000</v>
      </c>
      <c r="R389">
        <v>386</v>
      </c>
      <c r="S389" t="s">
        <v>619</v>
      </c>
      <c r="U389">
        <v>1</v>
      </c>
      <c r="V389">
        <v>1</v>
      </c>
      <c r="X389" s="4" t="str">
        <f>IF(SUM(Table1[[#This Row],[o_ghg_inventory ]:[o_support_needed_and_received]])=0,1,"")</f>
        <v/>
      </c>
      <c r="Y389" s="10">
        <v>110000</v>
      </c>
      <c r="Z389" s="10">
        <v>11250</v>
      </c>
      <c r="AA389" s="5">
        <f>Table1[[#This Row],[o_gef_funding]]/SUM(Table1[[#This Row],[o_ghg_inventory ]:[o_undefined]])</f>
        <v>55000</v>
      </c>
      <c r="AB389" s="5">
        <f>Table1[[#This Row],[o_co_financing]]/SUM(Table1[[#This Row],[o_ghg_inventory ]:[o_undefined]])</f>
        <v>5625</v>
      </c>
      <c r="AC389" s="4" t="str" cm="1">
        <f t="array" ref="AC389">IF(Table1[[#This Row],[o_ghg_inventory ]]="",IF(AND(Table1[[#This Row],[o_undefined]:[o_undefined]]=1,Table1[[#This Row],[c_ghg_inventory]]=1),1,""),1)</f>
        <v/>
      </c>
      <c r="AD389" s="4" cm="1">
        <f t="array" ref="AD389">IF(Table1[[#This Row],[o_mitigation ]]="",IF(AND(Table1[[#This Row],[o_undefined]:[o_undefined]]=1,Table1[[#This Row],[c_mitigation]]=1),1,""),1)</f>
        <v>1</v>
      </c>
      <c r="AE389" s="4" cm="1">
        <f t="array" ref="AE389">IF(Table1[[#This Row],[o_climate_change_impacts_and_adaptation ]]="",IF(AND(Table1[[#This Row],[o_undefined]:[o_undefined]]=1,Table1[[#This Row],[c_climate_change_impacts_and_adaptation]]=1),1,""),1)</f>
        <v>1</v>
      </c>
      <c r="AF389" s="4" t="str" cm="1">
        <f t="array" ref="AF389">IF(Table1[[#This Row],[o_support_needed_and_received]]="",IF(AND(Table1[[#This Row],[o_undefined]:[o_undefined]]=1,Table1[[#This Row],[c_support_needed_and_received]]=1),1,""),1)</f>
        <v/>
      </c>
      <c r="AG389" s="4" t="str">
        <f>IF(SUM(Table1[[#This Row],[com_ghg_inventory]:[com_support_needed_and_received]])=0,1,"")</f>
        <v/>
      </c>
      <c r="AH389" s="4" cm="1">
        <f t="array" ref="AH389">IF(Table1[[#This Row],[com_ghg_inventory]]="",0,IF(Table1[[#This Row],[com_undefined]:[com_undefined]]=1,0,Table1[[#This Row],[o_gef_funding]:[o_gef_funding]]/SUM(Table1[[#This Row],[com_ghg_inventory]:[com_support_needed_and_received]])))</f>
        <v>0</v>
      </c>
      <c r="AI389" s="4" cm="1">
        <f t="array" ref="AI389">IF(Table1[[#This Row],[com_mitigation]]="",0,IF(Table1[[#This Row],[com_undefined]:[com_undefined]]=1,0,Table1[[#This Row],[o_gef_funding]:[o_gef_funding]]/SUM(Table1[[#This Row],[com_ghg_inventory]:[com_support_needed_and_received]])))</f>
        <v>55000</v>
      </c>
      <c r="AJ389" s="4" cm="1">
        <f t="array" ref="AJ389">IF(Table1[[#This Row],[com_climate_change_impacts_and_adaptation]]="",0,IF(Table1[[#This Row],[com_undefined]:[com_undefined]]=1,0,Table1[[#This Row],[o_gef_funding]:[o_gef_funding]]/SUM(Table1[[#This Row],[com_ghg_inventory]:[com_support_needed_and_received]])))</f>
        <v>55000</v>
      </c>
      <c r="AK389" s="4" cm="1">
        <f t="array" ref="AK389">IF(Table1[[#This Row],[com_support_needed_and_received]]="",0,IF(Table1[[#This Row],[com_undefined]:[com_undefined]]=1,0,Table1[[#This Row],[o_gef_funding]:[o_gef_funding]]/SUM(Table1[[#This Row],[com_ghg_inventory]:[com_support_needed_and_received]])))</f>
        <v>0</v>
      </c>
      <c r="AL389" s="4">
        <f>IF(Table1[[#This Row],[com_undefined]]=1,Table1[[#This Row],[o_gef_funding]],0)</f>
        <v>0</v>
      </c>
      <c r="AM389" s="4" cm="1">
        <f t="array" ref="AM389">IF(Table1[[#This Row],[com_ghg_inventory]]="",0,IF(Table1[[#This Row],[com_undefined]:[com_undefined]]=1,0,Table1[[#This Row],[o_co_financing]:[o_co_financing]]/SUM(Table1[[#This Row],[com_ghg_inventory]:[com_support_needed_and_received]])))</f>
        <v>0</v>
      </c>
      <c r="AN389" s="4" cm="1">
        <f t="array" ref="AN389">IF(Table1[[#This Row],[com_mitigation]]="",0,IF(Table1[[#This Row],[com_undefined]:[com_undefined]]=1,0,Table1[[#This Row],[o_co_financing]:[o_co_financing]]/SUM(Table1[[#This Row],[com_ghg_inventory]:[com_support_needed_and_received]])))</f>
        <v>5625</v>
      </c>
      <c r="AO389" s="4" cm="1">
        <f t="array" ref="AO389">IF(Table1[[#This Row],[com_climate_change_impacts_and_adaptation]]="",0,IF(Table1[[#This Row],[com_undefined]:[com_undefined]]=1,0,Table1[[#This Row],[o_co_financing]:[o_co_financing]]/SUM(Table1[[#This Row],[com_ghg_inventory]:[com_support_needed_and_received]])))</f>
        <v>5625</v>
      </c>
      <c r="AP389" s="4" cm="1">
        <f t="array" ref="AP389">IF(Table1[[#This Row],[com_support_needed_and_received]]="",0,IF(Table1[[#This Row],[com_undefined]:[com_undefined]]=1,0,Table1[[#This Row],[o_co_financing]:[o_co_financing]]/SUM(Table1[[#This Row],[com_ghg_inventory]:[com_support_needed_and_received]])))</f>
        <v>0</v>
      </c>
      <c r="AQ389" s="4">
        <f>IF(Table1[[#This Row],[com_undefined]]=1,Table1[[#This Row],[o_co_financing]],0)</f>
        <v>0</v>
      </c>
      <c r="AR389" s="4" t="str">
        <f>IF(Table1[[#This Row],[o_gef_funding]]=SUM(Table1[[#This Row],[ghg_inventory_gef]:[undefined_gef]]),"Good", "Problem")</f>
        <v>Good</v>
      </c>
      <c r="AS389" s="4" t="str">
        <f>IF(Table1[[#This Row],[o_co_financing]]=SUM(Table1[[#This Row],[ghg_inventory_co_finance]:[undefined_co_finance]]),"Good", "Problem")</f>
        <v>Good</v>
      </c>
    </row>
    <row r="390" spans="1:45">
      <c r="A390" s="7">
        <v>42</v>
      </c>
      <c r="B390" s="8" t="s">
        <v>68</v>
      </c>
      <c r="C390" t="str">
        <f>VLOOKUP(Table1[[#This Row],[pif_id]], Table7[#All],2,FALSE)</f>
        <v>Africa</v>
      </c>
      <c r="D390" t="str">
        <f>VLOOKUP(Table1[[#This Row],[pif_id]], Table7[#All],3,FALSE)</f>
        <v>UNEP</v>
      </c>
      <c r="E390" t="str">
        <f>VLOOKUP(Table1[[#This Row],[pif_id]], Table7[#All],4,FALSE)</f>
        <v>2018</v>
      </c>
      <c r="F390" t="e">
        <f>VLOOKUP(Table1[[#This Row],[pif_id]], Table7[#All],5,FALSE)</f>
        <v>#REF!</v>
      </c>
      <c r="G390">
        <v>95</v>
      </c>
      <c r="H390" t="s">
        <v>613</v>
      </c>
      <c r="M390">
        <f>IF(SUM(Table1[[#This Row],[c_ghg_inventory]:[c_support_needed_and_received]])=0,1,"")</f>
        <v>1</v>
      </c>
      <c r="N390" s="6">
        <v>880000</v>
      </c>
      <c r="O390" s="6">
        <v>90000</v>
      </c>
      <c r="P390" s="6">
        <f>N390/SUM(Table1[[#This Row],[c_ghg_inventory]:[c_undefined]])</f>
        <v>880000</v>
      </c>
      <c r="Q390" s="6">
        <f>O390/SUM(Table1[[#This Row],[c_ghg_inventory]:[c_undefined]])</f>
        <v>90000</v>
      </c>
      <c r="R390">
        <v>387</v>
      </c>
      <c r="S390" t="s">
        <v>620</v>
      </c>
      <c r="U390">
        <v>1</v>
      </c>
      <c r="V390">
        <v>1</v>
      </c>
      <c r="X390" s="4" t="str">
        <f>IF(SUM(Table1[[#This Row],[o_ghg_inventory ]:[o_support_needed_and_received]])=0,1,"")</f>
        <v/>
      </c>
      <c r="Y390" s="10">
        <v>110000</v>
      </c>
      <c r="Z390" s="10">
        <v>11250</v>
      </c>
      <c r="AA390" s="5">
        <f>Table1[[#This Row],[o_gef_funding]]/SUM(Table1[[#This Row],[o_ghg_inventory ]:[o_undefined]])</f>
        <v>55000</v>
      </c>
      <c r="AB390" s="5">
        <f>Table1[[#This Row],[o_co_financing]]/SUM(Table1[[#This Row],[o_ghg_inventory ]:[o_undefined]])</f>
        <v>5625</v>
      </c>
      <c r="AC390" s="4" t="str" cm="1">
        <f t="array" ref="AC390">IF(Table1[[#This Row],[o_ghg_inventory ]]="",IF(AND(Table1[[#This Row],[o_undefined]:[o_undefined]]=1,Table1[[#This Row],[c_ghg_inventory]]=1),1,""),1)</f>
        <v/>
      </c>
      <c r="AD390" s="4" cm="1">
        <f t="array" ref="AD390">IF(Table1[[#This Row],[o_mitigation ]]="",IF(AND(Table1[[#This Row],[o_undefined]:[o_undefined]]=1,Table1[[#This Row],[c_mitigation]]=1),1,""),1)</f>
        <v>1</v>
      </c>
      <c r="AE390" s="4" cm="1">
        <f t="array" ref="AE390">IF(Table1[[#This Row],[o_climate_change_impacts_and_adaptation ]]="",IF(AND(Table1[[#This Row],[o_undefined]:[o_undefined]]=1,Table1[[#This Row],[c_climate_change_impacts_and_adaptation]]=1),1,""),1)</f>
        <v>1</v>
      </c>
      <c r="AF390" s="4" t="str" cm="1">
        <f t="array" ref="AF390">IF(Table1[[#This Row],[o_support_needed_and_received]]="",IF(AND(Table1[[#This Row],[o_undefined]:[o_undefined]]=1,Table1[[#This Row],[c_support_needed_and_received]]=1),1,""),1)</f>
        <v/>
      </c>
      <c r="AG390" s="4" t="str">
        <f>IF(SUM(Table1[[#This Row],[com_ghg_inventory]:[com_support_needed_and_received]])=0,1,"")</f>
        <v/>
      </c>
      <c r="AH390" s="4" cm="1">
        <f t="array" ref="AH390">IF(Table1[[#This Row],[com_ghg_inventory]]="",0,IF(Table1[[#This Row],[com_undefined]:[com_undefined]]=1,0,Table1[[#This Row],[o_gef_funding]:[o_gef_funding]]/SUM(Table1[[#This Row],[com_ghg_inventory]:[com_support_needed_and_received]])))</f>
        <v>0</v>
      </c>
      <c r="AI390" s="4" cm="1">
        <f t="array" ref="AI390">IF(Table1[[#This Row],[com_mitigation]]="",0,IF(Table1[[#This Row],[com_undefined]:[com_undefined]]=1,0,Table1[[#This Row],[o_gef_funding]:[o_gef_funding]]/SUM(Table1[[#This Row],[com_ghg_inventory]:[com_support_needed_and_received]])))</f>
        <v>55000</v>
      </c>
      <c r="AJ390" s="4" cm="1">
        <f t="array" ref="AJ390">IF(Table1[[#This Row],[com_climate_change_impacts_and_adaptation]]="",0,IF(Table1[[#This Row],[com_undefined]:[com_undefined]]=1,0,Table1[[#This Row],[o_gef_funding]:[o_gef_funding]]/SUM(Table1[[#This Row],[com_ghg_inventory]:[com_support_needed_and_received]])))</f>
        <v>55000</v>
      </c>
      <c r="AK390" s="4" cm="1">
        <f t="array" ref="AK390">IF(Table1[[#This Row],[com_support_needed_and_received]]="",0,IF(Table1[[#This Row],[com_undefined]:[com_undefined]]=1,0,Table1[[#This Row],[o_gef_funding]:[o_gef_funding]]/SUM(Table1[[#This Row],[com_ghg_inventory]:[com_support_needed_and_received]])))</f>
        <v>0</v>
      </c>
      <c r="AL390" s="4">
        <f>IF(Table1[[#This Row],[com_undefined]]=1,Table1[[#This Row],[o_gef_funding]],0)</f>
        <v>0</v>
      </c>
      <c r="AM390" s="4" cm="1">
        <f t="array" ref="AM390">IF(Table1[[#This Row],[com_ghg_inventory]]="",0,IF(Table1[[#This Row],[com_undefined]:[com_undefined]]=1,0,Table1[[#This Row],[o_co_financing]:[o_co_financing]]/SUM(Table1[[#This Row],[com_ghg_inventory]:[com_support_needed_and_received]])))</f>
        <v>0</v>
      </c>
      <c r="AN390" s="4" cm="1">
        <f t="array" ref="AN390">IF(Table1[[#This Row],[com_mitigation]]="",0,IF(Table1[[#This Row],[com_undefined]:[com_undefined]]=1,0,Table1[[#This Row],[o_co_financing]:[o_co_financing]]/SUM(Table1[[#This Row],[com_ghg_inventory]:[com_support_needed_and_received]])))</f>
        <v>5625</v>
      </c>
      <c r="AO390" s="4" cm="1">
        <f t="array" ref="AO390">IF(Table1[[#This Row],[com_climate_change_impacts_and_adaptation]]="",0,IF(Table1[[#This Row],[com_undefined]:[com_undefined]]=1,0,Table1[[#This Row],[o_co_financing]:[o_co_financing]]/SUM(Table1[[#This Row],[com_ghg_inventory]:[com_support_needed_and_received]])))</f>
        <v>5625</v>
      </c>
      <c r="AP390" s="4" cm="1">
        <f t="array" ref="AP390">IF(Table1[[#This Row],[com_support_needed_and_received]]="",0,IF(Table1[[#This Row],[com_undefined]:[com_undefined]]=1,0,Table1[[#This Row],[o_co_financing]:[o_co_financing]]/SUM(Table1[[#This Row],[com_ghg_inventory]:[com_support_needed_and_received]])))</f>
        <v>0</v>
      </c>
      <c r="AQ390" s="4">
        <f>IF(Table1[[#This Row],[com_undefined]]=1,Table1[[#This Row],[o_co_financing]],0)</f>
        <v>0</v>
      </c>
      <c r="AR390" s="4" t="str">
        <f>IF(Table1[[#This Row],[o_gef_funding]]=SUM(Table1[[#This Row],[ghg_inventory_gef]:[undefined_gef]]),"Good", "Problem")</f>
        <v>Good</v>
      </c>
      <c r="AS390" s="4" t="str">
        <f>IF(Table1[[#This Row],[o_co_financing]]=SUM(Table1[[#This Row],[ghg_inventory_co_finance]:[undefined_co_finance]]),"Good", "Problem")</f>
        <v>Good</v>
      </c>
    </row>
    <row r="391" spans="1:45">
      <c r="A391" s="7">
        <v>42</v>
      </c>
      <c r="B391" s="8" t="s">
        <v>68</v>
      </c>
      <c r="C391" t="str">
        <f>VLOOKUP(Table1[[#This Row],[pif_id]], Table7[#All],2,FALSE)</f>
        <v>Africa</v>
      </c>
      <c r="D391" t="str">
        <f>VLOOKUP(Table1[[#This Row],[pif_id]], Table7[#All],3,FALSE)</f>
        <v>UNEP</v>
      </c>
      <c r="E391" t="str">
        <f>VLOOKUP(Table1[[#This Row],[pif_id]], Table7[#All],4,FALSE)</f>
        <v>2018</v>
      </c>
      <c r="F391" t="e">
        <f>VLOOKUP(Table1[[#This Row],[pif_id]], Table7[#All],5,FALSE)</f>
        <v>#REF!</v>
      </c>
      <c r="G391">
        <v>95</v>
      </c>
      <c r="H391" t="s">
        <v>613</v>
      </c>
      <c r="M391">
        <f>IF(SUM(Table1[[#This Row],[c_ghg_inventory]:[c_support_needed_and_received]])=0,1,"")</f>
        <v>1</v>
      </c>
      <c r="N391" s="6">
        <v>880000</v>
      </c>
      <c r="O391" s="6">
        <v>90000</v>
      </c>
      <c r="P391" s="6">
        <f>N391/SUM(Table1[[#This Row],[c_ghg_inventory]:[c_undefined]])</f>
        <v>880000</v>
      </c>
      <c r="Q391" s="6">
        <f>O391/SUM(Table1[[#This Row],[c_ghg_inventory]:[c_undefined]])</f>
        <v>90000</v>
      </c>
      <c r="R391">
        <v>388</v>
      </c>
      <c r="S391" t="s">
        <v>621</v>
      </c>
      <c r="U391">
        <v>1</v>
      </c>
      <c r="V391">
        <v>1</v>
      </c>
      <c r="W391">
        <v>1</v>
      </c>
      <c r="X391" s="4" t="str">
        <f>IF(SUM(Table1[[#This Row],[o_ghg_inventory ]:[o_support_needed_and_received]])=0,1,"")</f>
        <v/>
      </c>
      <c r="Y391" s="10">
        <v>110000</v>
      </c>
      <c r="Z391" s="10">
        <v>11250</v>
      </c>
      <c r="AA391" s="5">
        <f>Table1[[#This Row],[o_gef_funding]]/SUM(Table1[[#This Row],[o_ghg_inventory ]:[o_undefined]])</f>
        <v>36666.666666666664</v>
      </c>
      <c r="AB391" s="5">
        <f>Table1[[#This Row],[o_co_financing]]/SUM(Table1[[#This Row],[o_ghg_inventory ]:[o_undefined]])</f>
        <v>3750</v>
      </c>
      <c r="AC391" s="4" t="str" cm="1">
        <f t="array" ref="AC391">IF(Table1[[#This Row],[o_ghg_inventory ]]="",IF(AND(Table1[[#This Row],[o_undefined]:[o_undefined]]=1,Table1[[#This Row],[c_ghg_inventory]]=1),1,""),1)</f>
        <v/>
      </c>
      <c r="AD391" s="4" cm="1">
        <f t="array" ref="AD391">IF(Table1[[#This Row],[o_mitigation ]]="",IF(AND(Table1[[#This Row],[o_undefined]:[o_undefined]]=1,Table1[[#This Row],[c_mitigation]]=1),1,""),1)</f>
        <v>1</v>
      </c>
      <c r="AE391" s="4" cm="1">
        <f t="array" ref="AE391">IF(Table1[[#This Row],[o_climate_change_impacts_and_adaptation ]]="",IF(AND(Table1[[#This Row],[o_undefined]:[o_undefined]]=1,Table1[[#This Row],[c_climate_change_impacts_and_adaptation]]=1),1,""),1)</f>
        <v>1</v>
      </c>
      <c r="AF391" s="4" cm="1">
        <f t="array" ref="AF391">IF(Table1[[#This Row],[o_support_needed_and_received]]="",IF(AND(Table1[[#This Row],[o_undefined]:[o_undefined]]=1,Table1[[#This Row],[c_support_needed_and_received]]=1),1,""),1)</f>
        <v>1</v>
      </c>
      <c r="AG391" s="4" t="str">
        <f>IF(SUM(Table1[[#This Row],[com_ghg_inventory]:[com_support_needed_and_received]])=0,1,"")</f>
        <v/>
      </c>
      <c r="AH391" s="4" cm="1">
        <f t="array" ref="AH391">IF(Table1[[#This Row],[com_ghg_inventory]]="",0,IF(Table1[[#This Row],[com_undefined]:[com_undefined]]=1,0,Table1[[#This Row],[o_gef_funding]:[o_gef_funding]]/SUM(Table1[[#This Row],[com_ghg_inventory]:[com_support_needed_and_received]])))</f>
        <v>0</v>
      </c>
      <c r="AI391" s="4" cm="1">
        <f t="array" ref="AI391">IF(Table1[[#This Row],[com_mitigation]]="",0,IF(Table1[[#This Row],[com_undefined]:[com_undefined]]=1,0,Table1[[#This Row],[o_gef_funding]:[o_gef_funding]]/SUM(Table1[[#This Row],[com_ghg_inventory]:[com_support_needed_and_received]])))</f>
        <v>36666.666666666664</v>
      </c>
      <c r="AJ391" s="4" cm="1">
        <f t="array" ref="AJ391">IF(Table1[[#This Row],[com_climate_change_impacts_and_adaptation]]="",0,IF(Table1[[#This Row],[com_undefined]:[com_undefined]]=1,0,Table1[[#This Row],[o_gef_funding]:[o_gef_funding]]/SUM(Table1[[#This Row],[com_ghg_inventory]:[com_support_needed_and_received]])))</f>
        <v>36666.666666666664</v>
      </c>
      <c r="AK391" s="4" cm="1">
        <f t="array" ref="AK391">IF(Table1[[#This Row],[com_support_needed_and_received]]="",0,IF(Table1[[#This Row],[com_undefined]:[com_undefined]]=1,0,Table1[[#This Row],[o_gef_funding]:[o_gef_funding]]/SUM(Table1[[#This Row],[com_ghg_inventory]:[com_support_needed_and_received]])))</f>
        <v>36666.666666666664</v>
      </c>
      <c r="AL391" s="4">
        <f>IF(Table1[[#This Row],[com_undefined]]=1,Table1[[#This Row],[o_gef_funding]],0)</f>
        <v>0</v>
      </c>
      <c r="AM391" s="4" cm="1">
        <f t="array" ref="AM391">IF(Table1[[#This Row],[com_ghg_inventory]]="",0,IF(Table1[[#This Row],[com_undefined]:[com_undefined]]=1,0,Table1[[#This Row],[o_co_financing]:[o_co_financing]]/SUM(Table1[[#This Row],[com_ghg_inventory]:[com_support_needed_and_received]])))</f>
        <v>0</v>
      </c>
      <c r="AN391" s="4" cm="1">
        <f t="array" ref="AN391">IF(Table1[[#This Row],[com_mitigation]]="",0,IF(Table1[[#This Row],[com_undefined]:[com_undefined]]=1,0,Table1[[#This Row],[o_co_financing]:[o_co_financing]]/SUM(Table1[[#This Row],[com_ghg_inventory]:[com_support_needed_and_received]])))</f>
        <v>3750</v>
      </c>
      <c r="AO391" s="4" cm="1">
        <f t="array" ref="AO391">IF(Table1[[#This Row],[com_climate_change_impacts_and_adaptation]]="",0,IF(Table1[[#This Row],[com_undefined]:[com_undefined]]=1,0,Table1[[#This Row],[o_co_financing]:[o_co_financing]]/SUM(Table1[[#This Row],[com_ghg_inventory]:[com_support_needed_and_received]])))</f>
        <v>3750</v>
      </c>
      <c r="AP391" s="4" cm="1">
        <f t="array" ref="AP391">IF(Table1[[#This Row],[com_support_needed_and_received]]="",0,IF(Table1[[#This Row],[com_undefined]:[com_undefined]]=1,0,Table1[[#This Row],[o_co_financing]:[o_co_financing]]/SUM(Table1[[#This Row],[com_ghg_inventory]:[com_support_needed_and_received]])))</f>
        <v>3750</v>
      </c>
      <c r="AQ391" s="4">
        <f>IF(Table1[[#This Row],[com_undefined]]=1,Table1[[#This Row],[o_co_financing]],0)</f>
        <v>0</v>
      </c>
      <c r="AR391" s="4" t="str">
        <f>IF(Table1[[#This Row],[o_gef_funding]]=SUM(Table1[[#This Row],[ghg_inventory_gef]:[undefined_gef]]),"Good", "Problem")</f>
        <v>Good</v>
      </c>
      <c r="AS391" s="4" t="str">
        <f>IF(Table1[[#This Row],[o_co_financing]]=SUM(Table1[[#This Row],[ghg_inventory_co_finance]:[undefined_co_finance]]),"Good", "Problem")</f>
        <v>Good</v>
      </c>
    </row>
    <row r="392" spans="1:45">
      <c r="A392" s="2">
        <v>43</v>
      </c>
      <c r="B392" s="3" t="s">
        <v>69</v>
      </c>
      <c r="C392" s="4" t="str">
        <f>VLOOKUP(Table1[[#This Row],[pif_id]], Table7[#All],2,FALSE)</f>
        <v>Asia</v>
      </c>
      <c r="D392" s="4" t="str">
        <f>VLOOKUP(Table1[[#This Row],[pif_id]], Table7[#All],3,FALSE)</f>
        <v>FAO</v>
      </c>
      <c r="E392" s="4" t="str">
        <f>VLOOKUP(Table1[[#This Row],[pif_id]], Table7[#All],4,FALSE)</f>
        <v>2017</v>
      </c>
      <c r="F392" s="4" t="e">
        <f>VLOOKUP(Table1[[#This Row],[pif_id]], Table7[#All],5,FALSE)</f>
        <v>#REF!</v>
      </c>
      <c r="G392">
        <v>96</v>
      </c>
      <c r="H392" t="s">
        <v>417</v>
      </c>
      <c r="M392">
        <f>IF(SUM(Table1[[#This Row],[c_ghg_inventory]:[c_support_needed_and_received]])=0,1,"")</f>
        <v>1</v>
      </c>
      <c r="N392" s="6">
        <v>307265</v>
      </c>
      <c r="O392" s="6">
        <v>107000</v>
      </c>
      <c r="P392" s="6">
        <f>N392/SUM(Table1[[#This Row],[c_ghg_inventory]:[c_undefined]])</f>
        <v>307265</v>
      </c>
      <c r="Q392" s="6">
        <f>O392/SUM(Table1[[#This Row],[c_ghg_inventory]:[c_undefined]])</f>
        <v>107000</v>
      </c>
      <c r="R392">
        <v>389</v>
      </c>
      <c r="S392" s="4" t="s">
        <v>622</v>
      </c>
      <c r="T392" s="4"/>
      <c r="U392" s="4"/>
      <c r="V392" s="4"/>
      <c r="W392" s="4"/>
      <c r="X392" s="4">
        <f>IF(SUM(Table1[[#This Row],[o_ghg_inventory ]:[o_support_needed_and_received]])=0,1,"")</f>
        <v>1</v>
      </c>
      <c r="Y392" s="5">
        <v>38408.125</v>
      </c>
      <c r="Z392" s="5">
        <v>13375</v>
      </c>
      <c r="AA392" s="5">
        <f>Table1[[#This Row],[o_gef_funding]]/SUM(Table1[[#This Row],[o_ghg_inventory ]:[o_undefined]])</f>
        <v>38408.125</v>
      </c>
      <c r="AB392" s="5">
        <f>Table1[[#This Row],[o_co_financing]]/SUM(Table1[[#This Row],[o_ghg_inventory ]:[o_undefined]])</f>
        <v>13375</v>
      </c>
      <c r="AC392" s="4" t="str" cm="1">
        <f t="array" ref="AC392">IF(Table1[[#This Row],[o_ghg_inventory ]]="",IF(AND(Table1[[#This Row],[o_undefined]:[o_undefined]]=1,Table1[[#This Row],[c_ghg_inventory]]=1),1,""),1)</f>
        <v/>
      </c>
      <c r="AD392" s="4" t="str" cm="1">
        <f t="array" ref="AD392">IF(Table1[[#This Row],[o_mitigation ]]="",IF(AND(Table1[[#This Row],[o_undefined]:[o_undefined]]=1,Table1[[#This Row],[c_mitigation]]=1),1,""),1)</f>
        <v/>
      </c>
      <c r="AE392" s="4" t="str" cm="1">
        <f t="array" ref="AE392">IF(Table1[[#This Row],[o_climate_change_impacts_and_adaptation ]]="",IF(AND(Table1[[#This Row],[o_undefined]:[o_undefined]]=1,Table1[[#This Row],[c_climate_change_impacts_and_adaptation]]=1),1,""),1)</f>
        <v/>
      </c>
      <c r="AF392" s="4" t="str" cm="1">
        <f t="array" ref="AF392">IF(Table1[[#This Row],[o_support_needed_and_received]]="",IF(AND(Table1[[#This Row],[o_undefined]:[o_undefined]]=1,Table1[[#This Row],[c_support_needed_and_received]]=1),1,""),1)</f>
        <v/>
      </c>
      <c r="AG392" s="4">
        <f>IF(SUM(Table1[[#This Row],[com_ghg_inventory]:[com_support_needed_and_received]])=0,1,"")</f>
        <v>1</v>
      </c>
      <c r="AH392" s="4" cm="1">
        <f t="array" ref="AH392">IF(Table1[[#This Row],[com_ghg_inventory]]="",0,IF(Table1[[#This Row],[com_undefined]:[com_undefined]]=1,0,Table1[[#This Row],[o_gef_funding]:[o_gef_funding]]/SUM(Table1[[#This Row],[com_ghg_inventory]:[com_support_needed_and_received]])))</f>
        <v>0</v>
      </c>
      <c r="AI392" s="4" cm="1">
        <f t="array" ref="AI392">IF(Table1[[#This Row],[com_mitigation]]="",0,IF(Table1[[#This Row],[com_undefined]:[com_undefined]]=1,0,Table1[[#This Row],[o_gef_funding]:[o_gef_funding]]/SUM(Table1[[#This Row],[com_ghg_inventory]:[com_support_needed_and_received]])))</f>
        <v>0</v>
      </c>
      <c r="AJ392" s="4" cm="1">
        <f t="array" ref="AJ392">IF(Table1[[#This Row],[com_climate_change_impacts_and_adaptation]]="",0,IF(Table1[[#This Row],[com_undefined]:[com_undefined]]=1,0,Table1[[#This Row],[o_gef_funding]:[o_gef_funding]]/SUM(Table1[[#This Row],[com_ghg_inventory]:[com_support_needed_and_received]])))</f>
        <v>0</v>
      </c>
      <c r="AK392" s="4" cm="1">
        <f t="array" ref="AK392">IF(Table1[[#This Row],[com_support_needed_and_received]]="",0,IF(Table1[[#This Row],[com_undefined]:[com_undefined]]=1,0,Table1[[#This Row],[o_gef_funding]:[o_gef_funding]]/SUM(Table1[[#This Row],[com_ghg_inventory]:[com_support_needed_and_received]])))</f>
        <v>0</v>
      </c>
      <c r="AL392" s="4">
        <f>IF(Table1[[#This Row],[com_undefined]]=1,Table1[[#This Row],[o_gef_funding]],0)</f>
        <v>38408.125</v>
      </c>
      <c r="AM392" s="4" cm="1">
        <f t="array" ref="AM392">IF(Table1[[#This Row],[com_ghg_inventory]]="",0,IF(Table1[[#This Row],[com_undefined]:[com_undefined]]=1,0,Table1[[#This Row],[o_co_financing]:[o_co_financing]]/SUM(Table1[[#This Row],[com_ghg_inventory]:[com_support_needed_and_received]])))</f>
        <v>0</v>
      </c>
      <c r="AN392" s="4" cm="1">
        <f t="array" ref="AN392">IF(Table1[[#This Row],[com_mitigation]]="",0,IF(Table1[[#This Row],[com_undefined]:[com_undefined]]=1,0,Table1[[#This Row],[o_co_financing]:[o_co_financing]]/SUM(Table1[[#This Row],[com_ghg_inventory]:[com_support_needed_and_received]])))</f>
        <v>0</v>
      </c>
      <c r="AO392" s="4" cm="1">
        <f t="array" ref="AO392">IF(Table1[[#This Row],[com_climate_change_impacts_and_adaptation]]="",0,IF(Table1[[#This Row],[com_undefined]:[com_undefined]]=1,0,Table1[[#This Row],[o_co_financing]:[o_co_financing]]/SUM(Table1[[#This Row],[com_ghg_inventory]:[com_support_needed_and_received]])))</f>
        <v>0</v>
      </c>
      <c r="AP392" s="4" cm="1">
        <f t="array" ref="AP392">IF(Table1[[#This Row],[com_support_needed_and_received]]="",0,IF(Table1[[#This Row],[com_undefined]:[com_undefined]]=1,0,Table1[[#This Row],[o_co_financing]:[o_co_financing]]/SUM(Table1[[#This Row],[com_ghg_inventory]:[com_support_needed_and_received]])))</f>
        <v>0</v>
      </c>
      <c r="AQ392" s="4">
        <f>IF(Table1[[#This Row],[com_undefined]]=1,Table1[[#This Row],[o_co_financing]],0)</f>
        <v>13375</v>
      </c>
      <c r="AR392" s="4" t="str">
        <f>IF(Table1[[#This Row],[o_gef_funding]]=SUM(Table1[[#This Row],[ghg_inventory_gef]:[undefined_gef]]),"Good", "Problem")</f>
        <v>Good</v>
      </c>
      <c r="AS392" s="4" t="str">
        <f>IF(Table1[[#This Row],[o_co_financing]]=SUM(Table1[[#This Row],[ghg_inventory_co_finance]:[undefined_co_finance]]),"Good", "Problem")</f>
        <v>Good</v>
      </c>
    </row>
    <row r="393" spans="1:45">
      <c r="A393" s="2">
        <v>43</v>
      </c>
      <c r="B393" s="3" t="s">
        <v>69</v>
      </c>
      <c r="C393" s="4" t="str">
        <f>VLOOKUP(Table1[[#This Row],[pif_id]], Table7[#All],2,FALSE)</f>
        <v>Asia</v>
      </c>
      <c r="D393" s="4" t="str">
        <f>VLOOKUP(Table1[[#This Row],[pif_id]], Table7[#All],3,FALSE)</f>
        <v>FAO</v>
      </c>
      <c r="E393" s="4" t="str">
        <f>VLOOKUP(Table1[[#This Row],[pif_id]], Table7[#All],4,FALSE)</f>
        <v>2017</v>
      </c>
      <c r="F393" s="4" t="e">
        <f>VLOOKUP(Table1[[#This Row],[pif_id]], Table7[#All],5,FALSE)</f>
        <v>#REF!</v>
      </c>
      <c r="G393">
        <v>96</v>
      </c>
      <c r="H393" t="s">
        <v>417</v>
      </c>
      <c r="M393">
        <f>IF(SUM(Table1[[#This Row],[c_ghg_inventory]:[c_support_needed_and_received]])=0,1,"")</f>
        <v>1</v>
      </c>
      <c r="N393" s="6">
        <v>307265</v>
      </c>
      <c r="O393" s="6">
        <v>107000</v>
      </c>
      <c r="P393" s="6">
        <f>N393/SUM(Table1[[#This Row],[c_ghg_inventory]:[c_undefined]])</f>
        <v>307265</v>
      </c>
      <c r="Q393" s="6">
        <f>O393/SUM(Table1[[#This Row],[c_ghg_inventory]:[c_undefined]])</f>
        <v>107000</v>
      </c>
      <c r="R393">
        <v>390</v>
      </c>
      <c r="S393" s="4" t="s">
        <v>623</v>
      </c>
      <c r="T393" s="4"/>
      <c r="U393" s="4">
        <v>1</v>
      </c>
      <c r="V393" s="4"/>
      <c r="W393" s="4"/>
      <c r="X393" s="4" t="str">
        <f>IF(SUM(Table1[[#This Row],[o_ghg_inventory ]:[o_support_needed_and_received]])=0,1,"")</f>
        <v/>
      </c>
      <c r="Y393" s="5">
        <v>38408.125</v>
      </c>
      <c r="Z393" s="5">
        <v>13375</v>
      </c>
      <c r="AA393" s="5">
        <f>Table1[[#This Row],[o_gef_funding]]/SUM(Table1[[#This Row],[o_ghg_inventory ]:[o_undefined]])</f>
        <v>38408.125</v>
      </c>
      <c r="AB393" s="5">
        <f>Table1[[#This Row],[o_co_financing]]/SUM(Table1[[#This Row],[o_ghg_inventory ]:[o_undefined]])</f>
        <v>13375</v>
      </c>
      <c r="AC393" s="4" t="str" cm="1">
        <f t="array" ref="AC393">IF(Table1[[#This Row],[o_ghg_inventory ]]="",IF(AND(Table1[[#This Row],[o_undefined]:[o_undefined]]=1,Table1[[#This Row],[c_ghg_inventory]]=1),1,""),1)</f>
        <v/>
      </c>
      <c r="AD393" s="4" cm="1">
        <f t="array" ref="AD393">IF(Table1[[#This Row],[o_mitigation ]]="",IF(AND(Table1[[#This Row],[o_undefined]:[o_undefined]]=1,Table1[[#This Row],[c_mitigation]]=1),1,""),1)</f>
        <v>1</v>
      </c>
      <c r="AE393" s="4" t="str" cm="1">
        <f t="array" ref="AE393">IF(Table1[[#This Row],[o_climate_change_impacts_and_adaptation ]]="",IF(AND(Table1[[#This Row],[o_undefined]:[o_undefined]]=1,Table1[[#This Row],[c_climate_change_impacts_and_adaptation]]=1),1,""),1)</f>
        <v/>
      </c>
      <c r="AF393" s="4" t="str" cm="1">
        <f t="array" ref="AF393">IF(Table1[[#This Row],[o_support_needed_and_received]]="",IF(AND(Table1[[#This Row],[o_undefined]:[o_undefined]]=1,Table1[[#This Row],[c_support_needed_and_received]]=1),1,""),1)</f>
        <v/>
      </c>
      <c r="AG393" s="4" t="str">
        <f>IF(SUM(Table1[[#This Row],[com_ghg_inventory]:[com_support_needed_and_received]])=0,1,"")</f>
        <v/>
      </c>
      <c r="AH393" s="4" cm="1">
        <f t="array" ref="AH393">IF(Table1[[#This Row],[com_ghg_inventory]]="",0,IF(Table1[[#This Row],[com_undefined]:[com_undefined]]=1,0,Table1[[#This Row],[o_gef_funding]:[o_gef_funding]]/SUM(Table1[[#This Row],[com_ghg_inventory]:[com_support_needed_and_received]])))</f>
        <v>0</v>
      </c>
      <c r="AI393" s="4" cm="1">
        <f t="array" ref="AI393">IF(Table1[[#This Row],[com_mitigation]]="",0,IF(Table1[[#This Row],[com_undefined]:[com_undefined]]=1,0,Table1[[#This Row],[o_gef_funding]:[o_gef_funding]]/SUM(Table1[[#This Row],[com_ghg_inventory]:[com_support_needed_and_received]])))</f>
        <v>38408.125</v>
      </c>
      <c r="AJ393" s="4" cm="1">
        <f t="array" ref="AJ393">IF(Table1[[#This Row],[com_climate_change_impacts_and_adaptation]]="",0,IF(Table1[[#This Row],[com_undefined]:[com_undefined]]=1,0,Table1[[#This Row],[o_gef_funding]:[o_gef_funding]]/SUM(Table1[[#This Row],[com_ghg_inventory]:[com_support_needed_and_received]])))</f>
        <v>0</v>
      </c>
      <c r="AK393" s="4" cm="1">
        <f t="array" ref="AK393">IF(Table1[[#This Row],[com_support_needed_and_received]]="",0,IF(Table1[[#This Row],[com_undefined]:[com_undefined]]=1,0,Table1[[#This Row],[o_gef_funding]:[o_gef_funding]]/SUM(Table1[[#This Row],[com_ghg_inventory]:[com_support_needed_and_received]])))</f>
        <v>0</v>
      </c>
      <c r="AL393" s="4">
        <f>IF(Table1[[#This Row],[com_undefined]]=1,Table1[[#This Row],[o_gef_funding]],0)</f>
        <v>0</v>
      </c>
      <c r="AM393" s="4" cm="1">
        <f t="array" ref="AM393">IF(Table1[[#This Row],[com_ghg_inventory]]="",0,IF(Table1[[#This Row],[com_undefined]:[com_undefined]]=1,0,Table1[[#This Row],[o_co_financing]:[o_co_financing]]/SUM(Table1[[#This Row],[com_ghg_inventory]:[com_support_needed_and_received]])))</f>
        <v>0</v>
      </c>
      <c r="AN393" s="4" cm="1">
        <f t="array" ref="AN393">IF(Table1[[#This Row],[com_mitigation]]="",0,IF(Table1[[#This Row],[com_undefined]:[com_undefined]]=1,0,Table1[[#This Row],[o_co_financing]:[o_co_financing]]/SUM(Table1[[#This Row],[com_ghg_inventory]:[com_support_needed_and_received]])))</f>
        <v>13375</v>
      </c>
      <c r="AO393" s="4" cm="1">
        <f t="array" ref="AO393">IF(Table1[[#This Row],[com_climate_change_impacts_and_adaptation]]="",0,IF(Table1[[#This Row],[com_undefined]:[com_undefined]]=1,0,Table1[[#This Row],[o_co_financing]:[o_co_financing]]/SUM(Table1[[#This Row],[com_ghg_inventory]:[com_support_needed_and_received]])))</f>
        <v>0</v>
      </c>
      <c r="AP393" s="4" cm="1">
        <f t="array" ref="AP393">IF(Table1[[#This Row],[com_support_needed_and_received]]="",0,IF(Table1[[#This Row],[com_undefined]:[com_undefined]]=1,0,Table1[[#This Row],[o_co_financing]:[o_co_financing]]/SUM(Table1[[#This Row],[com_ghg_inventory]:[com_support_needed_and_received]])))</f>
        <v>0</v>
      </c>
      <c r="AQ393" s="4">
        <f>IF(Table1[[#This Row],[com_undefined]]=1,Table1[[#This Row],[o_co_financing]],0)</f>
        <v>0</v>
      </c>
      <c r="AR393" s="4" t="str">
        <f>IF(Table1[[#This Row],[o_gef_funding]]=SUM(Table1[[#This Row],[ghg_inventory_gef]:[undefined_gef]]),"Good", "Problem")</f>
        <v>Good</v>
      </c>
      <c r="AS393" s="4" t="str">
        <f>IF(Table1[[#This Row],[o_co_financing]]=SUM(Table1[[#This Row],[ghg_inventory_co_finance]:[undefined_co_finance]]),"Good", "Problem")</f>
        <v>Good</v>
      </c>
    </row>
    <row r="394" spans="1:45">
      <c r="A394" s="2">
        <v>43</v>
      </c>
      <c r="B394" s="3" t="s">
        <v>69</v>
      </c>
      <c r="C394" s="4" t="str">
        <f>VLOOKUP(Table1[[#This Row],[pif_id]], Table7[#All],2,FALSE)</f>
        <v>Asia</v>
      </c>
      <c r="D394" s="4" t="str">
        <f>VLOOKUP(Table1[[#This Row],[pif_id]], Table7[#All],3,FALSE)</f>
        <v>FAO</v>
      </c>
      <c r="E394" s="4" t="str">
        <f>VLOOKUP(Table1[[#This Row],[pif_id]], Table7[#All],4,FALSE)</f>
        <v>2017</v>
      </c>
      <c r="F394" s="4" t="e">
        <f>VLOOKUP(Table1[[#This Row],[pif_id]], Table7[#All],5,FALSE)</f>
        <v>#REF!</v>
      </c>
      <c r="G394">
        <v>96</v>
      </c>
      <c r="H394" t="s">
        <v>417</v>
      </c>
      <c r="M394">
        <f>IF(SUM(Table1[[#This Row],[c_ghg_inventory]:[c_support_needed_and_received]])=0,1,"")</f>
        <v>1</v>
      </c>
      <c r="N394" s="6">
        <v>307265</v>
      </c>
      <c r="O394" s="6">
        <v>107000</v>
      </c>
      <c r="P394" s="6">
        <f>N394/SUM(Table1[[#This Row],[c_ghg_inventory]:[c_undefined]])</f>
        <v>307265</v>
      </c>
      <c r="Q394" s="6">
        <f>O394/SUM(Table1[[#This Row],[c_ghg_inventory]:[c_undefined]])</f>
        <v>107000</v>
      </c>
      <c r="R394">
        <v>391</v>
      </c>
      <c r="S394" s="4" t="s">
        <v>420</v>
      </c>
      <c r="T394" s="4">
        <v>1</v>
      </c>
      <c r="U394" s="4"/>
      <c r="V394" s="4"/>
      <c r="W394" s="4"/>
      <c r="X394" s="4" t="str">
        <f>IF(SUM(Table1[[#This Row],[o_ghg_inventory ]:[o_support_needed_and_received]])=0,1,"")</f>
        <v/>
      </c>
      <c r="Y394" s="5">
        <v>38408.125</v>
      </c>
      <c r="Z394" s="5">
        <v>13375</v>
      </c>
      <c r="AA394" s="5">
        <f>Table1[[#This Row],[o_gef_funding]]/SUM(Table1[[#This Row],[o_ghg_inventory ]:[o_undefined]])</f>
        <v>38408.125</v>
      </c>
      <c r="AB394" s="5">
        <f>Table1[[#This Row],[o_co_financing]]/SUM(Table1[[#This Row],[o_ghg_inventory ]:[o_undefined]])</f>
        <v>13375</v>
      </c>
      <c r="AC394" s="4" cm="1">
        <f t="array" ref="AC394">IF(Table1[[#This Row],[o_ghg_inventory ]]="",IF(AND(Table1[[#This Row],[o_undefined]:[o_undefined]]=1,Table1[[#This Row],[c_ghg_inventory]]=1),1,""),1)</f>
        <v>1</v>
      </c>
      <c r="AD394" s="4" t="str" cm="1">
        <f t="array" ref="AD394">IF(Table1[[#This Row],[o_mitigation ]]="",IF(AND(Table1[[#This Row],[o_undefined]:[o_undefined]]=1,Table1[[#This Row],[c_mitigation]]=1),1,""),1)</f>
        <v/>
      </c>
      <c r="AE394" s="4" t="str" cm="1">
        <f t="array" ref="AE394">IF(Table1[[#This Row],[o_climate_change_impacts_and_adaptation ]]="",IF(AND(Table1[[#This Row],[o_undefined]:[o_undefined]]=1,Table1[[#This Row],[c_climate_change_impacts_and_adaptation]]=1),1,""),1)</f>
        <v/>
      </c>
      <c r="AF394" s="4" t="str" cm="1">
        <f t="array" ref="AF394">IF(Table1[[#This Row],[o_support_needed_and_received]]="",IF(AND(Table1[[#This Row],[o_undefined]:[o_undefined]]=1,Table1[[#This Row],[c_support_needed_and_received]]=1),1,""),1)</f>
        <v/>
      </c>
      <c r="AG394" s="4" t="str">
        <f>IF(SUM(Table1[[#This Row],[com_ghg_inventory]:[com_support_needed_and_received]])=0,1,"")</f>
        <v/>
      </c>
      <c r="AH394" s="4" cm="1">
        <f t="array" ref="AH394">IF(Table1[[#This Row],[com_ghg_inventory]]="",0,IF(Table1[[#This Row],[com_undefined]:[com_undefined]]=1,0,Table1[[#This Row],[o_gef_funding]:[o_gef_funding]]/SUM(Table1[[#This Row],[com_ghg_inventory]:[com_support_needed_and_received]])))</f>
        <v>38408.125</v>
      </c>
      <c r="AI394" s="4" cm="1">
        <f t="array" ref="AI394">IF(Table1[[#This Row],[com_mitigation]]="",0,IF(Table1[[#This Row],[com_undefined]:[com_undefined]]=1,0,Table1[[#This Row],[o_gef_funding]:[o_gef_funding]]/SUM(Table1[[#This Row],[com_ghg_inventory]:[com_support_needed_and_received]])))</f>
        <v>0</v>
      </c>
      <c r="AJ394" s="4" cm="1">
        <f t="array" ref="AJ394">IF(Table1[[#This Row],[com_climate_change_impacts_and_adaptation]]="",0,IF(Table1[[#This Row],[com_undefined]:[com_undefined]]=1,0,Table1[[#This Row],[o_gef_funding]:[o_gef_funding]]/SUM(Table1[[#This Row],[com_ghg_inventory]:[com_support_needed_and_received]])))</f>
        <v>0</v>
      </c>
      <c r="AK394" s="4" cm="1">
        <f t="array" ref="AK394">IF(Table1[[#This Row],[com_support_needed_and_received]]="",0,IF(Table1[[#This Row],[com_undefined]:[com_undefined]]=1,0,Table1[[#This Row],[o_gef_funding]:[o_gef_funding]]/SUM(Table1[[#This Row],[com_ghg_inventory]:[com_support_needed_and_received]])))</f>
        <v>0</v>
      </c>
      <c r="AL394" s="4">
        <f>IF(Table1[[#This Row],[com_undefined]]=1,Table1[[#This Row],[o_gef_funding]],0)</f>
        <v>0</v>
      </c>
      <c r="AM394" s="4" cm="1">
        <f t="array" ref="AM394">IF(Table1[[#This Row],[com_ghg_inventory]]="",0,IF(Table1[[#This Row],[com_undefined]:[com_undefined]]=1,0,Table1[[#This Row],[o_co_financing]:[o_co_financing]]/SUM(Table1[[#This Row],[com_ghg_inventory]:[com_support_needed_and_received]])))</f>
        <v>13375</v>
      </c>
      <c r="AN394" s="4" cm="1">
        <f t="array" ref="AN394">IF(Table1[[#This Row],[com_mitigation]]="",0,IF(Table1[[#This Row],[com_undefined]:[com_undefined]]=1,0,Table1[[#This Row],[o_co_financing]:[o_co_financing]]/SUM(Table1[[#This Row],[com_ghg_inventory]:[com_support_needed_and_received]])))</f>
        <v>0</v>
      </c>
      <c r="AO394" s="4" cm="1">
        <f t="array" ref="AO394">IF(Table1[[#This Row],[com_climate_change_impacts_and_adaptation]]="",0,IF(Table1[[#This Row],[com_undefined]:[com_undefined]]=1,0,Table1[[#This Row],[o_co_financing]:[o_co_financing]]/SUM(Table1[[#This Row],[com_ghg_inventory]:[com_support_needed_and_received]])))</f>
        <v>0</v>
      </c>
      <c r="AP394" s="4" cm="1">
        <f t="array" ref="AP394">IF(Table1[[#This Row],[com_support_needed_and_received]]="",0,IF(Table1[[#This Row],[com_undefined]:[com_undefined]]=1,0,Table1[[#This Row],[o_co_financing]:[o_co_financing]]/SUM(Table1[[#This Row],[com_ghg_inventory]:[com_support_needed_and_received]])))</f>
        <v>0</v>
      </c>
      <c r="AQ394" s="4">
        <f>IF(Table1[[#This Row],[com_undefined]]=1,Table1[[#This Row],[o_co_financing]],0)</f>
        <v>0</v>
      </c>
      <c r="AR394" s="4" t="str">
        <f>IF(Table1[[#This Row],[o_gef_funding]]=SUM(Table1[[#This Row],[ghg_inventory_gef]:[undefined_gef]]),"Good", "Problem")</f>
        <v>Good</v>
      </c>
      <c r="AS394" s="4" t="str">
        <f>IF(Table1[[#This Row],[o_co_financing]]=SUM(Table1[[#This Row],[ghg_inventory_co_finance]:[undefined_co_finance]]),"Good", "Problem")</f>
        <v>Good</v>
      </c>
    </row>
    <row r="395" spans="1:45">
      <c r="A395" s="2">
        <v>43</v>
      </c>
      <c r="B395" s="3" t="s">
        <v>69</v>
      </c>
      <c r="C395" s="4" t="str">
        <f>VLOOKUP(Table1[[#This Row],[pif_id]], Table7[#All],2,FALSE)</f>
        <v>Asia</v>
      </c>
      <c r="D395" s="4" t="str">
        <f>VLOOKUP(Table1[[#This Row],[pif_id]], Table7[#All],3,FALSE)</f>
        <v>FAO</v>
      </c>
      <c r="E395" s="4" t="str">
        <f>VLOOKUP(Table1[[#This Row],[pif_id]], Table7[#All],4,FALSE)</f>
        <v>2017</v>
      </c>
      <c r="F395" s="4" t="e">
        <f>VLOOKUP(Table1[[#This Row],[pif_id]], Table7[#All],5,FALSE)</f>
        <v>#REF!</v>
      </c>
      <c r="G395">
        <v>96</v>
      </c>
      <c r="H395" t="s">
        <v>417</v>
      </c>
      <c r="M395">
        <f>IF(SUM(Table1[[#This Row],[c_ghg_inventory]:[c_support_needed_and_received]])=0,1,"")</f>
        <v>1</v>
      </c>
      <c r="N395" s="6">
        <v>307265</v>
      </c>
      <c r="O395" s="6">
        <v>107000</v>
      </c>
      <c r="P395" s="6">
        <f>N395/SUM(Table1[[#This Row],[c_ghg_inventory]:[c_undefined]])</f>
        <v>307265</v>
      </c>
      <c r="Q395" s="6">
        <f>O395/SUM(Table1[[#This Row],[c_ghg_inventory]:[c_undefined]])</f>
        <v>107000</v>
      </c>
      <c r="R395">
        <v>392</v>
      </c>
      <c r="S395" s="4" t="s">
        <v>421</v>
      </c>
      <c r="T395" s="4"/>
      <c r="U395" s="4">
        <v>1</v>
      </c>
      <c r="V395" s="4"/>
      <c r="W395" s="4"/>
      <c r="X395" s="4" t="str">
        <f>IF(SUM(Table1[[#This Row],[o_ghg_inventory ]:[o_support_needed_and_received]])=0,1,"")</f>
        <v/>
      </c>
      <c r="Y395" s="5">
        <v>38408.125</v>
      </c>
      <c r="Z395" s="5">
        <v>13375</v>
      </c>
      <c r="AA395" s="5">
        <f>Table1[[#This Row],[o_gef_funding]]/SUM(Table1[[#This Row],[o_ghg_inventory ]:[o_undefined]])</f>
        <v>38408.125</v>
      </c>
      <c r="AB395" s="5">
        <f>Table1[[#This Row],[o_co_financing]]/SUM(Table1[[#This Row],[o_ghg_inventory ]:[o_undefined]])</f>
        <v>13375</v>
      </c>
      <c r="AC395" s="4" t="str" cm="1">
        <f t="array" ref="AC395">IF(Table1[[#This Row],[o_ghg_inventory ]]="",IF(AND(Table1[[#This Row],[o_undefined]:[o_undefined]]=1,Table1[[#This Row],[c_ghg_inventory]]=1),1,""),1)</f>
        <v/>
      </c>
      <c r="AD395" s="4" cm="1">
        <f t="array" ref="AD395">IF(Table1[[#This Row],[o_mitigation ]]="",IF(AND(Table1[[#This Row],[o_undefined]:[o_undefined]]=1,Table1[[#This Row],[c_mitigation]]=1),1,""),1)</f>
        <v>1</v>
      </c>
      <c r="AE395" s="4" t="str" cm="1">
        <f t="array" ref="AE395">IF(Table1[[#This Row],[o_climate_change_impacts_and_adaptation ]]="",IF(AND(Table1[[#This Row],[o_undefined]:[o_undefined]]=1,Table1[[#This Row],[c_climate_change_impacts_and_adaptation]]=1),1,""),1)</f>
        <v/>
      </c>
      <c r="AF395" s="4" t="str" cm="1">
        <f t="array" ref="AF395">IF(Table1[[#This Row],[o_support_needed_and_received]]="",IF(AND(Table1[[#This Row],[o_undefined]:[o_undefined]]=1,Table1[[#This Row],[c_support_needed_and_received]]=1),1,""),1)</f>
        <v/>
      </c>
      <c r="AG395" s="4" t="str">
        <f>IF(SUM(Table1[[#This Row],[com_ghg_inventory]:[com_support_needed_and_received]])=0,1,"")</f>
        <v/>
      </c>
      <c r="AH395" s="4" cm="1">
        <f t="array" ref="AH395">IF(Table1[[#This Row],[com_ghg_inventory]]="",0,IF(Table1[[#This Row],[com_undefined]:[com_undefined]]=1,0,Table1[[#This Row],[o_gef_funding]:[o_gef_funding]]/SUM(Table1[[#This Row],[com_ghg_inventory]:[com_support_needed_and_received]])))</f>
        <v>0</v>
      </c>
      <c r="AI395" s="4" cm="1">
        <f t="array" ref="AI395">IF(Table1[[#This Row],[com_mitigation]]="",0,IF(Table1[[#This Row],[com_undefined]:[com_undefined]]=1,0,Table1[[#This Row],[o_gef_funding]:[o_gef_funding]]/SUM(Table1[[#This Row],[com_ghg_inventory]:[com_support_needed_and_received]])))</f>
        <v>38408.125</v>
      </c>
      <c r="AJ395" s="4" cm="1">
        <f t="array" ref="AJ395">IF(Table1[[#This Row],[com_climate_change_impacts_and_adaptation]]="",0,IF(Table1[[#This Row],[com_undefined]:[com_undefined]]=1,0,Table1[[#This Row],[o_gef_funding]:[o_gef_funding]]/SUM(Table1[[#This Row],[com_ghg_inventory]:[com_support_needed_and_received]])))</f>
        <v>0</v>
      </c>
      <c r="AK395" s="4" cm="1">
        <f t="array" ref="AK395">IF(Table1[[#This Row],[com_support_needed_and_received]]="",0,IF(Table1[[#This Row],[com_undefined]:[com_undefined]]=1,0,Table1[[#This Row],[o_gef_funding]:[o_gef_funding]]/SUM(Table1[[#This Row],[com_ghg_inventory]:[com_support_needed_and_received]])))</f>
        <v>0</v>
      </c>
      <c r="AL395" s="4">
        <f>IF(Table1[[#This Row],[com_undefined]]=1,Table1[[#This Row],[o_gef_funding]],0)</f>
        <v>0</v>
      </c>
      <c r="AM395" s="4" cm="1">
        <f t="array" ref="AM395">IF(Table1[[#This Row],[com_ghg_inventory]]="",0,IF(Table1[[#This Row],[com_undefined]:[com_undefined]]=1,0,Table1[[#This Row],[o_co_financing]:[o_co_financing]]/SUM(Table1[[#This Row],[com_ghg_inventory]:[com_support_needed_and_received]])))</f>
        <v>0</v>
      </c>
      <c r="AN395" s="4" cm="1">
        <f t="array" ref="AN395">IF(Table1[[#This Row],[com_mitigation]]="",0,IF(Table1[[#This Row],[com_undefined]:[com_undefined]]=1,0,Table1[[#This Row],[o_co_financing]:[o_co_financing]]/SUM(Table1[[#This Row],[com_ghg_inventory]:[com_support_needed_and_received]])))</f>
        <v>13375</v>
      </c>
      <c r="AO395" s="4" cm="1">
        <f t="array" ref="AO395">IF(Table1[[#This Row],[com_climate_change_impacts_and_adaptation]]="",0,IF(Table1[[#This Row],[com_undefined]:[com_undefined]]=1,0,Table1[[#This Row],[o_co_financing]:[o_co_financing]]/SUM(Table1[[#This Row],[com_ghg_inventory]:[com_support_needed_and_received]])))</f>
        <v>0</v>
      </c>
      <c r="AP395" s="4" cm="1">
        <f t="array" ref="AP395">IF(Table1[[#This Row],[com_support_needed_and_received]]="",0,IF(Table1[[#This Row],[com_undefined]:[com_undefined]]=1,0,Table1[[#This Row],[o_co_financing]:[o_co_financing]]/SUM(Table1[[#This Row],[com_ghg_inventory]:[com_support_needed_and_received]])))</f>
        <v>0</v>
      </c>
      <c r="AQ395" s="4">
        <f>IF(Table1[[#This Row],[com_undefined]]=1,Table1[[#This Row],[o_co_financing]],0)</f>
        <v>0</v>
      </c>
      <c r="AR395" s="4" t="str">
        <f>IF(Table1[[#This Row],[o_gef_funding]]=SUM(Table1[[#This Row],[ghg_inventory_gef]:[undefined_gef]]),"Good", "Problem")</f>
        <v>Good</v>
      </c>
      <c r="AS395" s="4" t="str">
        <f>IF(Table1[[#This Row],[o_co_financing]]=SUM(Table1[[#This Row],[ghg_inventory_co_finance]:[undefined_co_finance]]),"Good", "Problem")</f>
        <v>Good</v>
      </c>
    </row>
    <row r="396" spans="1:45">
      <c r="A396" s="2">
        <v>43</v>
      </c>
      <c r="B396" s="3" t="s">
        <v>69</v>
      </c>
      <c r="C396" s="4" t="str">
        <f>VLOOKUP(Table1[[#This Row],[pif_id]], Table7[#All],2,FALSE)</f>
        <v>Asia</v>
      </c>
      <c r="D396" s="4" t="str">
        <f>VLOOKUP(Table1[[#This Row],[pif_id]], Table7[#All],3,FALSE)</f>
        <v>FAO</v>
      </c>
      <c r="E396" s="4" t="str">
        <f>VLOOKUP(Table1[[#This Row],[pif_id]], Table7[#All],4,FALSE)</f>
        <v>2017</v>
      </c>
      <c r="F396" s="4" t="e">
        <f>VLOOKUP(Table1[[#This Row],[pif_id]], Table7[#All],5,FALSE)</f>
        <v>#REF!</v>
      </c>
      <c r="G396">
        <v>96</v>
      </c>
      <c r="H396" t="s">
        <v>417</v>
      </c>
      <c r="M396">
        <f>IF(SUM(Table1[[#This Row],[c_ghg_inventory]:[c_support_needed_and_received]])=0,1,"")</f>
        <v>1</v>
      </c>
      <c r="N396" s="6">
        <v>307265</v>
      </c>
      <c r="O396" s="6">
        <v>107000</v>
      </c>
      <c r="P396" s="6">
        <f>N396/SUM(Table1[[#This Row],[c_ghg_inventory]:[c_undefined]])</f>
        <v>307265</v>
      </c>
      <c r="Q396" s="6">
        <f>O396/SUM(Table1[[#This Row],[c_ghg_inventory]:[c_undefined]])</f>
        <v>107000</v>
      </c>
      <c r="R396">
        <v>393</v>
      </c>
      <c r="S396" s="4" t="s">
        <v>624</v>
      </c>
      <c r="T396" s="4"/>
      <c r="U396" s="4"/>
      <c r="V396" s="4"/>
      <c r="W396" s="4"/>
      <c r="X396" s="4">
        <f>IF(SUM(Table1[[#This Row],[o_ghg_inventory ]:[o_support_needed_and_received]])=0,1,"")</f>
        <v>1</v>
      </c>
      <c r="Y396" s="5">
        <v>38408.125</v>
      </c>
      <c r="Z396" s="5">
        <v>13375</v>
      </c>
      <c r="AA396" s="5">
        <f>Table1[[#This Row],[o_gef_funding]]/SUM(Table1[[#This Row],[o_ghg_inventory ]:[o_undefined]])</f>
        <v>38408.125</v>
      </c>
      <c r="AB396" s="5">
        <f>Table1[[#This Row],[o_co_financing]]/SUM(Table1[[#This Row],[o_ghg_inventory ]:[o_undefined]])</f>
        <v>13375</v>
      </c>
      <c r="AC396" s="4" t="str" cm="1">
        <f t="array" ref="AC396">IF(Table1[[#This Row],[o_ghg_inventory ]]="",IF(AND(Table1[[#This Row],[o_undefined]:[o_undefined]]=1,Table1[[#This Row],[c_ghg_inventory]]=1),1,""),1)</f>
        <v/>
      </c>
      <c r="AD396" s="4" t="str" cm="1">
        <f t="array" ref="AD396">IF(Table1[[#This Row],[o_mitigation ]]="",IF(AND(Table1[[#This Row],[o_undefined]:[o_undefined]]=1,Table1[[#This Row],[c_mitigation]]=1),1,""),1)</f>
        <v/>
      </c>
      <c r="AE396" s="4" t="str" cm="1">
        <f t="array" ref="AE396">IF(Table1[[#This Row],[o_climate_change_impacts_and_adaptation ]]="",IF(AND(Table1[[#This Row],[o_undefined]:[o_undefined]]=1,Table1[[#This Row],[c_climate_change_impacts_and_adaptation]]=1),1,""),1)</f>
        <v/>
      </c>
      <c r="AF396" s="4" t="str" cm="1">
        <f t="array" ref="AF396">IF(Table1[[#This Row],[o_support_needed_and_received]]="",IF(AND(Table1[[#This Row],[o_undefined]:[o_undefined]]=1,Table1[[#This Row],[c_support_needed_and_received]]=1),1,""),1)</f>
        <v/>
      </c>
      <c r="AG396" s="4">
        <f>IF(SUM(Table1[[#This Row],[com_ghg_inventory]:[com_support_needed_and_received]])=0,1,"")</f>
        <v>1</v>
      </c>
      <c r="AH396" s="4" cm="1">
        <f t="array" ref="AH396">IF(Table1[[#This Row],[com_ghg_inventory]]="",0,IF(Table1[[#This Row],[com_undefined]:[com_undefined]]=1,0,Table1[[#This Row],[o_gef_funding]:[o_gef_funding]]/SUM(Table1[[#This Row],[com_ghg_inventory]:[com_support_needed_and_received]])))</f>
        <v>0</v>
      </c>
      <c r="AI396" s="4" cm="1">
        <f t="array" ref="AI396">IF(Table1[[#This Row],[com_mitigation]]="",0,IF(Table1[[#This Row],[com_undefined]:[com_undefined]]=1,0,Table1[[#This Row],[o_gef_funding]:[o_gef_funding]]/SUM(Table1[[#This Row],[com_ghg_inventory]:[com_support_needed_and_received]])))</f>
        <v>0</v>
      </c>
      <c r="AJ396" s="4" cm="1">
        <f t="array" ref="AJ396">IF(Table1[[#This Row],[com_climate_change_impacts_and_adaptation]]="",0,IF(Table1[[#This Row],[com_undefined]:[com_undefined]]=1,0,Table1[[#This Row],[o_gef_funding]:[o_gef_funding]]/SUM(Table1[[#This Row],[com_ghg_inventory]:[com_support_needed_and_received]])))</f>
        <v>0</v>
      </c>
      <c r="AK396" s="4" cm="1">
        <f t="array" ref="AK396">IF(Table1[[#This Row],[com_support_needed_and_received]]="",0,IF(Table1[[#This Row],[com_undefined]:[com_undefined]]=1,0,Table1[[#This Row],[o_gef_funding]:[o_gef_funding]]/SUM(Table1[[#This Row],[com_ghg_inventory]:[com_support_needed_and_received]])))</f>
        <v>0</v>
      </c>
      <c r="AL396" s="4">
        <f>IF(Table1[[#This Row],[com_undefined]]=1,Table1[[#This Row],[o_gef_funding]],0)</f>
        <v>38408.125</v>
      </c>
      <c r="AM396" s="4" cm="1">
        <f t="array" ref="AM396">IF(Table1[[#This Row],[com_ghg_inventory]]="",0,IF(Table1[[#This Row],[com_undefined]:[com_undefined]]=1,0,Table1[[#This Row],[o_co_financing]:[o_co_financing]]/SUM(Table1[[#This Row],[com_ghg_inventory]:[com_support_needed_and_received]])))</f>
        <v>0</v>
      </c>
      <c r="AN396" s="4" cm="1">
        <f t="array" ref="AN396">IF(Table1[[#This Row],[com_mitigation]]="",0,IF(Table1[[#This Row],[com_undefined]:[com_undefined]]=1,0,Table1[[#This Row],[o_co_financing]:[o_co_financing]]/SUM(Table1[[#This Row],[com_ghg_inventory]:[com_support_needed_and_received]])))</f>
        <v>0</v>
      </c>
      <c r="AO396" s="4" cm="1">
        <f t="array" ref="AO396">IF(Table1[[#This Row],[com_climate_change_impacts_and_adaptation]]="",0,IF(Table1[[#This Row],[com_undefined]:[com_undefined]]=1,0,Table1[[#This Row],[o_co_financing]:[o_co_financing]]/SUM(Table1[[#This Row],[com_ghg_inventory]:[com_support_needed_and_received]])))</f>
        <v>0</v>
      </c>
      <c r="AP396" s="4" cm="1">
        <f t="array" ref="AP396">IF(Table1[[#This Row],[com_support_needed_and_received]]="",0,IF(Table1[[#This Row],[com_undefined]:[com_undefined]]=1,0,Table1[[#This Row],[o_co_financing]:[o_co_financing]]/SUM(Table1[[#This Row],[com_ghg_inventory]:[com_support_needed_and_received]])))</f>
        <v>0</v>
      </c>
      <c r="AQ396" s="4">
        <f>IF(Table1[[#This Row],[com_undefined]]=1,Table1[[#This Row],[o_co_financing]],0)</f>
        <v>13375</v>
      </c>
      <c r="AR396" s="4" t="str">
        <f>IF(Table1[[#This Row],[o_gef_funding]]=SUM(Table1[[#This Row],[ghg_inventory_gef]:[undefined_gef]]),"Good", "Problem")</f>
        <v>Good</v>
      </c>
      <c r="AS396" s="4" t="str">
        <f>IF(Table1[[#This Row],[o_co_financing]]=SUM(Table1[[#This Row],[ghg_inventory_co_finance]:[undefined_co_finance]]),"Good", "Problem")</f>
        <v>Good</v>
      </c>
    </row>
    <row r="397" spans="1:45">
      <c r="A397" s="2">
        <v>43</v>
      </c>
      <c r="B397" s="3" t="s">
        <v>69</v>
      </c>
      <c r="C397" s="4" t="str">
        <f>VLOOKUP(Table1[[#This Row],[pif_id]], Table7[#All],2,FALSE)</f>
        <v>Asia</v>
      </c>
      <c r="D397" s="4" t="str">
        <f>VLOOKUP(Table1[[#This Row],[pif_id]], Table7[#All],3,FALSE)</f>
        <v>FAO</v>
      </c>
      <c r="E397" s="4" t="str">
        <f>VLOOKUP(Table1[[#This Row],[pif_id]], Table7[#All],4,FALSE)</f>
        <v>2017</v>
      </c>
      <c r="F397" s="4" t="e">
        <f>VLOOKUP(Table1[[#This Row],[pif_id]], Table7[#All],5,FALSE)</f>
        <v>#REF!</v>
      </c>
      <c r="G397">
        <v>96</v>
      </c>
      <c r="H397" t="s">
        <v>417</v>
      </c>
      <c r="M397">
        <f>IF(SUM(Table1[[#This Row],[c_ghg_inventory]:[c_support_needed_and_received]])=0,1,"")</f>
        <v>1</v>
      </c>
      <c r="N397" s="6">
        <v>307265</v>
      </c>
      <c r="O397" s="6">
        <v>107000</v>
      </c>
      <c r="P397" s="6">
        <f>N397/SUM(Table1[[#This Row],[c_ghg_inventory]:[c_undefined]])</f>
        <v>307265</v>
      </c>
      <c r="Q397" s="6">
        <f>O397/SUM(Table1[[#This Row],[c_ghg_inventory]:[c_undefined]])</f>
        <v>107000</v>
      </c>
      <c r="R397">
        <v>394</v>
      </c>
      <c r="S397" s="4" t="s">
        <v>625</v>
      </c>
      <c r="T397" s="4"/>
      <c r="U397" s="4"/>
      <c r="V397" s="4"/>
      <c r="W397" s="4"/>
      <c r="X397" s="4">
        <f>IF(SUM(Table1[[#This Row],[o_ghg_inventory ]:[o_support_needed_and_received]])=0,1,"")</f>
        <v>1</v>
      </c>
      <c r="Y397" s="5">
        <v>38408.125</v>
      </c>
      <c r="Z397" s="5">
        <v>13375</v>
      </c>
      <c r="AA397" s="5">
        <f>Table1[[#This Row],[o_gef_funding]]/SUM(Table1[[#This Row],[o_ghg_inventory ]:[o_undefined]])</f>
        <v>38408.125</v>
      </c>
      <c r="AB397" s="5">
        <f>Table1[[#This Row],[o_co_financing]]/SUM(Table1[[#This Row],[o_ghg_inventory ]:[o_undefined]])</f>
        <v>13375</v>
      </c>
      <c r="AC397" s="4" t="str" cm="1">
        <f t="array" ref="AC397">IF(Table1[[#This Row],[o_ghg_inventory ]]="",IF(AND(Table1[[#This Row],[o_undefined]:[o_undefined]]=1,Table1[[#This Row],[c_ghg_inventory]]=1),1,""),1)</f>
        <v/>
      </c>
      <c r="AD397" s="4" t="str" cm="1">
        <f t="array" ref="AD397">IF(Table1[[#This Row],[o_mitigation ]]="",IF(AND(Table1[[#This Row],[o_undefined]:[o_undefined]]=1,Table1[[#This Row],[c_mitigation]]=1),1,""),1)</f>
        <v/>
      </c>
      <c r="AE397" s="4" t="str" cm="1">
        <f t="array" ref="AE397">IF(Table1[[#This Row],[o_climate_change_impacts_and_adaptation ]]="",IF(AND(Table1[[#This Row],[o_undefined]:[o_undefined]]=1,Table1[[#This Row],[c_climate_change_impacts_and_adaptation]]=1),1,""),1)</f>
        <v/>
      </c>
      <c r="AF397" s="4" t="str" cm="1">
        <f t="array" ref="AF397">IF(Table1[[#This Row],[o_support_needed_and_received]]="",IF(AND(Table1[[#This Row],[o_undefined]:[o_undefined]]=1,Table1[[#This Row],[c_support_needed_and_received]]=1),1,""),1)</f>
        <v/>
      </c>
      <c r="AG397" s="4">
        <f>IF(SUM(Table1[[#This Row],[com_ghg_inventory]:[com_support_needed_and_received]])=0,1,"")</f>
        <v>1</v>
      </c>
      <c r="AH397" s="4" cm="1">
        <f t="array" ref="AH397">IF(Table1[[#This Row],[com_ghg_inventory]]="",0,IF(Table1[[#This Row],[com_undefined]:[com_undefined]]=1,0,Table1[[#This Row],[o_gef_funding]:[o_gef_funding]]/SUM(Table1[[#This Row],[com_ghg_inventory]:[com_support_needed_and_received]])))</f>
        <v>0</v>
      </c>
      <c r="AI397" s="4" cm="1">
        <f t="array" ref="AI397">IF(Table1[[#This Row],[com_mitigation]]="",0,IF(Table1[[#This Row],[com_undefined]:[com_undefined]]=1,0,Table1[[#This Row],[o_gef_funding]:[o_gef_funding]]/SUM(Table1[[#This Row],[com_ghg_inventory]:[com_support_needed_and_received]])))</f>
        <v>0</v>
      </c>
      <c r="AJ397" s="4" cm="1">
        <f t="array" ref="AJ397">IF(Table1[[#This Row],[com_climate_change_impacts_and_adaptation]]="",0,IF(Table1[[#This Row],[com_undefined]:[com_undefined]]=1,0,Table1[[#This Row],[o_gef_funding]:[o_gef_funding]]/SUM(Table1[[#This Row],[com_ghg_inventory]:[com_support_needed_and_received]])))</f>
        <v>0</v>
      </c>
      <c r="AK397" s="4" cm="1">
        <f t="array" ref="AK397">IF(Table1[[#This Row],[com_support_needed_and_received]]="",0,IF(Table1[[#This Row],[com_undefined]:[com_undefined]]=1,0,Table1[[#This Row],[o_gef_funding]:[o_gef_funding]]/SUM(Table1[[#This Row],[com_ghg_inventory]:[com_support_needed_and_received]])))</f>
        <v>0</v>
      </c>
      <c r="AL397" s="4">
        <f>IF(Table1[[#This Row],[com_undefined]]=1,Table1[[#This Row],[o_gef_funding]],0)</f>
        <v>38408.125</v>
      </c>
      <c r="AM397" s="4" cm="1">
        <f t="array" ref="AM397">IF(Table1[[#This Row],[com_ghg_inventory]]="",0,IF(Table1[[#This Row],[com_undefined]:[com_undefined]]=1,0,Table1[[#This Row],[o_co_financing]:[o_co_financing]]/SUM(Table1[[#This Row],[com_ghg_inventory]:[com_support_needed_and_received]])))</f>
        <v>0</v>
      </c>
      <c r="AN397" s="4" cm="1">
        <f t="array" ref="AN397">IF(Table1[[#This Row],[com_mitigation]]="",0,IF(Table1[[#This Row],[com_undefined]:[com_undefined]]=1,0,Table1[[#This Row],[o_co_financing]:[o_co_financing]]/SUM(Table1[[#This Row],[com_ghg_inventory]:[com_support_needed_and_received]])))</f>
        <v>0</v>
      </c>
      <c r="AO397" s="4" cm="1">
        <f t="array" ref="AO397">IF(Table1[[#This Row],[com_climate_change_impacts_and_adaptation]]="",0,IF(Table1[[#This Row],[com_undefined]:[com_undefined]]=1,0,Table1[[#This Row],[o_co_financing]:[o_co_financing]]/SUM(Table1[[#This Row],[com_ghg_inventory]:[com_support_needed_and_received]])))</f>
        <v>0</v>
      </c>
      <c r="AP397" s="4" cm="1">
        <f t="array" ref="AP397">IF(Table1[[#This Row],[com_support_needed_and_received]]="",0,IF(Table1[[#This Row],[com_undefined]:[com_undefined]]=1,0,Table1[[#This Row],[o_co_financing]:[o_co_financing]]/SUM(Table1[[#This Row],[com_ghg_inventory]:[com_support_needed_and_received]])))</f>
        <v>0</v>
      </c>
      <c r="AQ397" s="4">
        <f>IF(Table1[[#This Row],[com_undefined]]=1,Table1[[#This Row],[o_co_financing]],0)</f>
        <v>13375</v>
      </c>
      <c r="AR397" s="4" t="str">
        <f>IF(Table1[[#This Row],[o_gef_funding]]=SUM(Table1[[#This Row],[ghg_inventory_gef]:[undefined_gef]]),"Good", "Problem")</f>
        <v>Good</v>
      </c>
      <c r="AS397" s="4" t="str">
        <f>IF(Table1[[#This Row],[o_co_financing]]=SUM(Table1[[#This Row],[ghg_inventory_co_finance]:[undefined_co_finance]]),"Good", "Problem")</f>
        <v>Good</v>
      </c>
    </row>
    <row r="398" spans="1:45">
      <c r="A398" s="2">
        <v>43</v>
      </c>
      <c r="B398" s="3" t="s">
        <v>69</v>
      </c>
      <c r="C398" s="4" t="str">
        <f>VLOOKUP(Table1[[#This Row],[pif_id]], Table7[#All],2,FALSE)</f>
        <v>Asia</v>
      </c>
      <c r="D398" s="4" t="str">
        <f>VLOOKUP(Table1[[#This Row],[pif_id]], Table7[#All],3,FALSE)</f>
        <v>FAO</v>
      </c>
      <c r="E398" s="4" t="str">
        <f>VLOOKUP(Table1[[#This Row],[pif_id]], Table7[#All],4,FALSE)</f>
        <v>2017</v>
      </c>
      <c r="F398" s="4" t="e">
        <f>VLOOKUP(Table1[[#This Row],[pif_id]], Table7[#All],5,FALSE)</f>
        <v>#REF!</v>
      </c>
      <c r="G398">
        <v>96</v>
      </c>
      <c r="H398" t="s">
        <v>417</v>
      </c>
      <c r="M398">
        <f>IF(SUM(Table1[[#This Row],[c_ghg_inventory]:[c_support_needed_and_received]])=0,1,"")</f>
        <v>1</v>
      </c>
      <c r="N398" s="6">
        <v>307265</v>
      </c>
      <c r="O398" s="6">
        <v>107000</v>
      </c>
      <c r="P398" s="6">
        <f>N398/SUM(Table1[[#This Row],[c_ghg_inventory]:[c_undefined]])</f>
        <v>307265</v>
      </c>
      <c r="Q398" s="6">
        <f>O398/SUM(Table1[[#This Row],[c_ghg_inventory]:[c_undefined]])</f>
        <v>107000</v>
      </c>
      <c r="R398">
        <v>395</v>
      </c>
      <c r="S398" s="4" t="s">
        <v>626</v>
      </c>
      <c r="T398" s="4"/>
      <c r="U398" s="4"/>
      <c r="V398" s="4"/>
      <c r="W398" s="4"/>
      <c r="X398" s="4">
        <f>IF(SUM(Table1[[#This Row],[o_ghg_inventory ]:[o_support_needed_and_received]])=0,1,"")</f>
        <v>1</v>
      </c>
      <c r="Y398" s="5">
        <v>38408.125</v>
      </c>
      <c r="Z398" s="5">
        <v>13375</v>
      </c>
      <c r="AA398" s="5">
        <f>Table1[[#This Row],[o_gef_funding]]/SUM(Table1[[#This Row],[o_ghg_inventory ]:[o_undefined]])</f>
        <v>38408.125</v>
      </c>
      <c r="AB398" s="5">
        <f>Table1[[#This Row],[o_co_financing]]/SUM(Table1[[#This Row],[o_ghg_inventory ]:[o_undefined]])</f>
        <v>13375</v>
      </c>
      <c r="AC398" s="4" t="str" cm="1">
        <f t="array" ref="AC398">IF(Table1[[#This Row],[o_ghg_inventory ]]="",IF(AND(Table1[[#This Row],[o_undefined]:[o_undefined]]=1,Table1[[#This Row],[c_ghg_inventory]]=1),1,""),1)</f>
        <v/>
      </c>
      <c r="AD398" s="4" t="str" cm="1">
        <f t="array" ref="AD398">IF(Table1[[#This Row],[o_mitigation ]]="",IF(AND(Table1[[#This Row],[o_undefined]:[o_undefined]]=1,Table1[[#This Row],[c_mitigation]]=1),1,""),1)</f>
        <v/>
      </c>
      <c r="AE398" s="4" t="str" cm="1">
        <f t="array" ref="AE398">IF(Table1[[#This Row],[o_climate_change_impacts_and_adaptation ]]="",IF(AND(Table1[[#This Row],[o_undefined]:[o_undefined]]=1,Table1[[#This Row],[c_climate_change_impacts_and_adaptation]]=1),1,""),1)</f>
        <v/>
      </c>
      <c r="AF398" s="4" t="str" cm="1">
        <f t="array" ref="AF398">IF(Table1[[#This Row],[o_support_needed_and_received]]="",IF(AND(Table1[[#This Row],[o_undefined]:[o_undefined]]=1,Table1[[#This Row],[c_support_needed_and_received]]=1),1,""),1)</f>
        <v/>
      </c>
      <c r="AG398" s="4">
        <f>IF(SUM(Table1[[#This Row],[com_ghg_inventory]:[com_support_needed_and_received]])=0,1,"")</f>
        <v>1</v>
      </c>
      <c r="AH398" s="4" cm="1">
        <f t="array" ref="AH398">IF(Table1[[#This Row],[com_ghg_inventory]]="",0,IF(Table1[[#This Row],[com_undefined]:[com_undefined]]=1,0,Table1[[#This Row],[o_gef_funding]:[o_gef_funding]]/SUM(Table1[[#This Row],[com_ghg_inventory]:[com_support_needed_and_received]])))</f>
        <v>0</v>
      </c>
      <c r="AI398" s="4" cm="1">
        <f t="array" ref="AI398">IF(Table1[[#This Row],[com_mitigation]]="",0,IF(Table1[[#This Row],[com_undefined]:[com_undefined]]=1,0,Table1[[#This Row],[o_gef_funding]:[o_gef_funding]]/SUM(Table1[[#This Row],[com_ghg_inventory]:[com_support_needed_and_received]])))</f>
        <v>0</v>
      </c>
      <c r="AJ398" s="4" cm="1">
        <f t="array" ref="AJ398">IF(Table1[[#This Row],[com_climate_change_impacts_and_adaptation]]="",0,IF(Table1[[#This Row],[com_undefined]:[com_undefined]]=1,0,Table1[[#This Row],[o_gef_funding]:[o_gef_funding]]/SUM(Table1[[#This Row],[com_ghg_inventory]:[com_support_needed_and_received]])))</f>
        <v>0</v>
      </c>
      <c r="AK398" s="4" cm="1">
        <f t="array" ref="AK398">IF(Table1[[#This Row],[com_support_needed_and_received]]="",0,IF(Table1[[#This Row],[com_undefined]:[com_undefined]]=1,0,Table1[[#This Row],[o_gef_funding]:[o_gef_funding]]/SUM(Table1[[#This Row],[com_ghg_inventory]:[com_support_needed_and_received]])))</f>
        <v>0</v>
      </c>
      <c r="AL398" s="4">
        <f>IF(Table1[[#This Row],[com_undefined]]=1,Table1[[#This Row],[o_gef_funding]],0)</f>
        <v>38408.125</v>
      </c>
      <c r="AM398" s="4" cm="1">
        <f t="array" ref="AM398">IF(Table1[[#This Row],[com_ghg_inventory]]="",0,IF(Table1[[#This Row],[com_undefined]:[com_undefined]]=1,0,Table1[[#This Row],[o_co_financing]:[o_co_financing]]/SUM(Table1[[#This Row],[com_ghg_inventory]:[com_support_needed_and_received]])))</f>
        <v>0</v>
      </c>
      <c r="AN398" s="4" cm="1">
        <f t="array" ref="AN398">IF(Table1[[#This Row],[com_mitigation]]="",0,IF(Table1[[#This Row],[com_undefined]:[com_undefined]]=1,0,Table1[[#This Row],[o_co_financing]:[o_co_financing]]/SUM(Table1[[#This Row],[com_ghg_inventory]:[com_support_needed_and_received]])))</f>
        <v>0</v>
      </c>
      <c r="AO398" s="4" cm="1">
        <f t="array" ref="AO398">IF(Table1[[#This Row],[com_climate_change_impacts_and_adaptation]]="",0,IF(Table1[[#This Row],[com_undefined]:[com_undefined]]=1,0,Table1[[#This Row],[o_co_financing]:[o_co_financing]]/SUM(Table1[[#This Row],[com_ghg_inventory]:[com_support_needed_and_received]])))</f>
        <v>0</v>
      </c>
      <c r="AP398" s="4" cm="1">
        <f t="array" ref="AP398">IF(Table1[[#This Row],[com_support_needed_and_received]]="",0,IF(Table1[[#This Row],[com_undefined]:[com_undefined]]=1,0,Table1[[#This Row],[o_co_financing]:[o_co_financing]]/SUM(Table1[[#This Row],[com_ghg_inventory]:[com_support_needed_and_received]])))</f>
        <v>0</v>
      </c>
      <c r="AQ398" s="4">
        <f>IF(Table1[[#This Row],[com_undefined]]=1,Table1[[#This Row],[o_co_financing]],0)</f>
        <v>13375</v>
      </c>
      <c r="AR398" s="4" t="str">
        <f>IF(Table1[[#This Row],[o_gef_funding]]=SUM(Table1[[#This Row],[ghg_inventory_gef]:[undefined_gef]]),"Good", "Problem")</f>
        <v>Good</v>
      </c>
      <c r="AS398" s="4" t="str">
        <f>IF(Table1[[#This Row],[o_co_financing]]=SUM(Table1[[#This Row],[ghg_inventory_co_finance]:[undefined_co_finance]]),"Good", "Problem")</f>
        <v>Good</v>
      </c>
    </row>
    <row r="399" spans="1:45">
      <c r="A399" s="2">
        <v>43</v>
      </c>
      <c r="B399" s="3" t="s">
        <v>69</v>
      </c>
      <c r="C399" s="4" t="str">
        <f>VLOOKUP(Table1[[#This Row],[pif_id]], Table7[#All],2,FALSE)</f>
        <v>Asia</v>
      </c>
      <c r="D399" s="4" t="str">
        <f>VLOOKUP(Table1[[#This Row],[pif_id]], Table7[#All],3,FALSE)</f>
        <v>FAO</v>
      </c>
      <c r="E399" s="4" t="str">
        <f>VLOOKUP(Table1[[#This Row],[pif_id]], Table7[#All],4,FALSE)</f>
        <v>2017</v>
      </c>
      <c r="F399" s="4" t="e">
        <f>VLOOKUP(Table1[[#This Row],[pif_id]], Table7[#All],5,FALSE)</f>
        <v>#REF!</v>
      </c>
      <c r="G399">
        <v>96</v>
      </c>
      <c r="H399" t="s">
        <v>417</v>
      </c>
      <c r="M399">
        <f>IF(SUM(Table1[[#This Row],[c_ghg_inventory]:[c_support_needed_and_received]])=0,1,"")</f>
        <v>1</v>
      </c>
      <c r="N399" s="6">
        <v>307265</v>
      </c>
      <c r="O399" s="6">
        <v>107000</v>
      </c>
      <c r="P399" s="6">
        <f>N399/SUM(Table1[[#This Row],[c_ghg_inventory]:[c_undefined]])</f>
        <v>307265</v>
      </c>
      <c r="Q399" s="6">
        <f>O399/SUM(Table1[[#This Row],[c_ghg_inventory]:[c_undefined]])</f>
        <v>107000</v>
      </c>
      <c r="R399">
        <v>396</v>
      </c>
      <c r="S399" s="4" t="s">
        <v>425</v>
      </c>
      <c r="T399" s="4"/>
      <c r="U399" s="4"/>
      <c r="V399" s="4"/>
      <c r="W399" s="4"/>
      <c r="X399" s="4">
        <f>IF(SUM(Table1[[#This Row],[o_ghg_inventory ]:[o_support_needed_and_received]])=0,1,"")</f>
        <v>1</v>
      </c>
      <c r="Y399" s="5">
        <v>38408.125</v>
      </c>
      <c r="Z399" s="5">
        <v>13375</v>
      </c>
      <c r="AA399" s="5">
        <f>Table1[[#This Row],[o_gef_funding]]/SUM(Table1[[#This Row],[o_ghg_inventory ]:[o_undefined]])</f>
        <v>38408.125</v>
      </c>
      <c r="AB399" s="5">
        <f>Table1[[#This Row],[o_co_financing]]/SUM(Table1[[#This Row],[o_ghg_inventory ]:[o_undefined]])</f>
        <v>13375</v>
      </c>
      <c r="AC399" s="4" t="str" cm="1">
        <f t="array" ref="AC399">IF(Table1[[#This Row],[o_ghg_inventory ]]="",IF(AND(Table1[[#This Row],[o_undefined]:[o_undefined]]=1,Table1[[#This Row],[c_ghg_inventory]]=1),1,""),1)</f>
        <v/>
      </c>
      <c r="AD399" s="4" t="str" cm="1">
        <f t="array" ref="AD399">IF(Table1[[#This Row],[o_mitigation ]]="",IF(AND(Table1[[#This Row],[o_undefined]:[o_undefined]]=1,Table1[[#This Row],[c_mitigation]]=1),1,""),1)</f>
        <v/>
      </c>
      <c r="AE399" s="4" t="str" cm="1">
        <f t="array" ref="AE399">IF(Table1[[#This Row],[o_climate_change_impacts_and_adaptation ]]="",IF(AND(Table1[[#This Row],[o_undefined]:[o_undefined]]=1,Table1[[#This Row],[c_climate_change_impacts_and_adaptation]]=1),1,""),1)</f>
        <v/>
      </c>
      <c r="AF399" s="4" t="str" cm="1">
        <f t="array" ref="AF399">IF(Table1[[#This Row],[o_support_needed_and_received]]="",IF(AND(Table1[[#This Row],[o_undefined]:[o_undefined]]=1,Table1[[#This Row],[c_support_needed_and_received]]=1),1,""),1)</f>
        <v/>
      </c>
      <c r="AG399" s="4">
        <f>IF(SUM(Table1[[#This Row],[com_ghg_inventory]:[com_support_needed_and_received]])=0,1,"")</f>
        <v>1</v>
      </c>
      <c r="AH399" s="4" cm="1">
        <f t="array" ref="AH399">IF(Table1[[#This Row],[com_ghg_inventory]]="",0,IF(Table1[[#This Row],[com_undefined]:[com_undefined]]=1,0,Table1[[#This Row],[o_gef_funding]:[o_gef_funding]]/SUM(Table1[[#This Row],[com_ghg_inventory]:[com_support_needed_and_received]])))</f>
        <v>0</v>
      </c>
      <c r="AI399" s="4" cm="1">
        <f t="array" ref="AI399">IF(Table1[[#This Row],[com_mitigation]]="",0,IF(Table1[[#This Row],[com_undefined]:[com_undefined]]=1,0,Table1[[#This Row],[o_gef_funding]:[o_gef_funding]]/SUM(Table1[[#This Row],[com_ghg_inventory]:[com_support_needed_and_received]])))</f>
        <v>0</v>
      </c>
      <c r="AJ399" s="4" cm="1">
        <f t="array" ref="AJ399">IF(Table1[[#This Row],[com_climate_change_impacts_and_adaptation]]="",0,IF(Table1[[#This Row],[com_undefined]:[com_undefined]]=1,0,Table1[[#This Row],[o_gef_funding]:[o_gef_funding]]/SUM(Table1[[#This Row],[com_ghg_inventory]:[com_support_needed_and_received]])))</f>
        <v>0</v>
      </c>
      <c r="AK399" s="4" cm="1">
        <f t="array" ref="AK399">IF(Table1[[#This Row],[com_support_needed_and_received]]="",0,IF(Table1[[#This Row],[com_undefined]:[com_undefined]]=1,0,Table1[[#This Row],[o_gef_funding]:[o_gef_funding]]/SUM(Table1[[#This Row],[com_ghg_inventory]:[com_support_needed_and_received]])))</f>
        <v>0</v>
      </c>
      <c r="AL399" s="4">
        <f>IF(Table1[[#This Row],[com_undefined]]=1,Table1[[#This Row],[o_gef_funding]],0)</f>
        <v>38408.125</v>
      </c>
      <c r="AM399" s="4" cm="1">
        <f t="array" ref="AM399">IF(Table1[[#This Row],[com_ghg_inventory]]="",0,IF(Table1[[#This Row],[com_undefined]:[com_undefined]]=1,0,Table1[[#This Row],[o_co_financing]:[o_co_financing]]/SUM(Table1[[#This Row],[com_ghg_inventory]:[com_support_needed_and_received]])))</f>
        <v>0</v>
      </c>
      <c r="AN399" s="4" cm="1">
        <f t="array" ref="AN399">IF(Table1[[#This Row],[com_mitigation]]="",0,IF(Table1[[#This Row],[com_undefined]:[com_undefined]]=1,0,Table1[[#This Row],[o_co_financing]:[o_co_financing]]/SUM(Table1[[#This Row],[com_ghg_inventory]:[com_support_needed_and_received]])))</f>
        <v>0</v>
      </c>
      <c r="AO399" s="4" cm="1">
        <f t="array" ref="AO399">IF(Table1[[#This Row],[com_climate_change_impacts_and_adaptation]]="",0,IF(Table1[[#This Row],[com_undefined]:[com_undefined]]=1,0,Table1[[#This Row],[o_co_financing]:[o_co_financing]]/SUM(Table1[[#This Row],[com_ghg_inventory]:[com_support_needed_and_received]])))</f>
        <v>0</v>
      </c>
      <c r="AP399" s="4" cm="1">
        <f t="array" ref="AP399">IF(Table1[[#This Row],[com_support_needed_and_received]]="",0,IF(Table1[[#This Row],[com_undefined]:[com_undefined]]=1,0,Table1[[#This Row],[o_co_financing]:[o_co_financing]]/SUM(Table1[[#This Row],[com_ghg_inventory]:[com_support_needed_and_received]])))</f>
        <v>0</v>
      </c>
      <c r="AQ399" s="4">
        <f>IF(Table1[[#This Row],[com_undefined]]=1,Table1[[#This Row],[o_co_financing]],0)</f>
        <v>13375</v>
      </c>
      <c r="AR399" s="4" t="str">
        <f>IF(Table1[[#This Row],[o_gef_funding]]=SUM(Table1[[#This Row],[ghg_inventory_gef]:[undefined_gef]]),"Good", "Problem")</f>
        <v>Good</v>
      </c>
      <c r="AS399" s="4" t="str">
        <f>IF(Table1[[#This Row],[o_co_financing]]=SUM(Table1[[#This Row],[ghg_inventory_co_finance]:[undefined_co_finance]]),"Good", "Problem")</f>
        <v>Good</v>
      </c>
    </row>
    <row r="400" spans="1:45">
      <c r="A400" s="2">
        <v>43</v>
      </c>
      <c r="B400" s="3" t="s">
        <v>69</v>
      </c>
      <c r="C400" s="4" t="str">
        <f>VLOOKUP(Table1[[#This Row],[pif_id]], Table7[#All],2,FALSE)</f>
        <v>Asia</v>
      </c>
      <c r="D400" s="4" t="str">
        <f>VLOOKUP(Table1[[#This Row],[pif_id]], Table7[#All],3,FALSE)</f>
        <v>FAO</v>
      </c>
      <c r="E400" s="4" t="str">
        <f>VLOOKUP(Table1[[#This Row],[pif_id]], Table7[#All],4,FALSE)</f>
        <v>2017</v>
      </c>
      <c r="F400" s="4" t="e">
        <f>VLOOKUP(Table1[[#This Row],[pif_id]], Table7[#All],5,FALSE)</f>
        <v>#REF!</v>
      </c>
      <c r="G400">
        <v>97</v>
      </c>
      <c r="H400" t="s">
        <v>627</v>
      </c>
      <c r="I400">
        <v>1</v>
      </c>
      <c r="J400">
        <v>1</v>
      </c>
      <c r="M400" t="str">
        <f>IF(SUM(Table1[[#This Row],[c_ghg_inventory]:[c_support_needed_and_received]])=0,1,"")</f>
        <v/>
      </c>
      <c r="N400" s="6">
        <v>238750</v>
      </c>
      <c r="O400" s="6">
        <v>827000</v>
      </c>
      <c r="P400" s="6">
        <f>N400/SUM(Table1[[#This Row],[c_ghg_inventory]:[c_undefined]])</f>
        <v>119375</v>
      </c>
      <c r="Q400" s="6">
        <f>O400/SUM(Table1[[#This Row],[c_ghg_inventory]:[c_undefined]])</f>
        <v>413500</v>
      </c>
      <c r="R400">
        <v>397</v>
      </c>
      <c r="S400" s="4" t="s">
        <v>427</v>
      </c>
      <c r="T400" s="4">
        <v>1</v>
      </c>
      <c r="U400" s="4"/>
      <c r="V400" s="4"/>
      <c r="W400" s="4"/>
      <c r="X400" s="4" t="str">
        <f>IF(SUM(Table1[[#This Row],[o_ghg_inventory ]:[o_support_needed_and_received]])=0,1,"")</f>
        <v/>
      </c>
      <c r="Y400" s="5">
        <v>59687.5</v>
      </c>
      <c r="Z400" s="5">
        <v>206750</v>
      </c>
      <c r="AA400" s="5">
        <f>Table1[[#This Row],[o_gef_funding]]/SUM(Table1[[#This Row],[o_ghg_inventory ]:[o_undefined]])</f>
        <v>59687.5</v>
      </c>
      <c r="AB400" s="5">
        <f>Table1[[#This Row],[o_co_financing]]/SUM(Table1[[#This Row],[o_ghg_inventory ]:[o_undefined]])</f>
        <v>206750</v>
      </c>
      <c r="AC400" s="4" cm="1">
        <f t="array" ref="AC400">IF(Table1[[#This Row],[o_ghg_inventory ]]="",IF(AND(Table1[[#This Row],[o_undefined]:[o_undefined]]=1,Table1[[#This Row],[c_ghg_inventory]]=1),1,""),1)</f>
        <v>1</v>
      </c>
      <c r="AD400" s="4" t="str" cm="1">
        <f t="array" ref="AD400">IF(Table1[[#This Row],[o_mitigation ]]="",IF(AND(Table1[[#This Row],[o_undefined]:[o_undefined]]=1,Table1[[#This Row],[c_mitigation]]=1),1,""),1)</f>
        <v/>
      </c>
      <c r="AE400" s="4" t="str" cm="1">
        <f t="array" ref="AE400">IF(Table1[[#This Row],[o_climate_change_impacts_and_adaptation ]]="",IF(AND(Table1[[#This Row],[o_undefined]:[o_undefined]]=1,Table1[[#This Row],[c_climate_change_impacts_and_adaptation]]=1),1,""),1)</f>
        <v/>
      </c>
      <c r="AF400" s="4" t="str" cm="1">
        <f t="array" ref="AF400">IF(Table1[[#This Row],[o_support_needed_and_received]]="",IF(AND(Table1[[#This Row],[o_undefined]:[o_undefined]]=1,Table1[[#This Row],[c_support_needed_and_received]]=1),1,""),1)</f>
        <v/>
      </c>
      <c r="AG400" s="4" t="str">
        <f>IF(SUM(Table1[[#This Row],[com_ghg_inventory]:[com_support_needed_and_received]])=0,1,"")</f>
        <v/>
      </c>
      <c r="AH400" s="4" cm="1">
        <f t="array" ref="AH400">IF(Table1[[#This Row],[com_ghg_inventory]]="",0,IF(Table1[[#This Row],[com_undefined]:[com_undefined]]=1,0,Table1[[#This Row],[o_gef_funding]:[o_gef_funding]]/SUM(Table1[[#This Row],[com_ghg_inventory]:[com_support_needed_and_received]])))</f>
        <v>59687.5</v>
      </c>
      <c r="AI400" s="4" cm="1">
        <f t="array" ref="AI400">IF(Table1[[#This Row],[com_mitigation]]="",0,IF(Table1[[#This Row],[com_undefined]:[com_undefined]]=1,0,Table1[[#This Row],[o_gef_funding]:[o_gef_funding]]/SUM(Table1[[#This Row],[com_ghg_inventory]:[com_support_needed_and_received]])))</f>
        <v>0</v>
      </c>
      <c r="AJ400" s="4" cm="1">
        <f t="array" ref="AJ400">IF(Table1[[#This Row],[com_climate_change_impacts_and_adaptation]]="",0,IF(Table1[[#This Row],[com_undefined]:[com_undefined]]=1,0,Table1[[#This Row],[o_gef_funding]:[o_gef_funding]]/SUM(Table1[[#This Row],[com_ghg_inventory]:[com_support_needed_and_received]])))</f>
        <v>0</v>
      </c>
      <c r="AK400" s="4" cm="1">
        <f t="array" ref="AK400">IF(Table1[[#This Row],[com_support_needed_and_received]]="",0,IF(Table1[[#This Row],[com_undefined]:[com_undefined]]=1,0,Table1[[#This Row],[o_gef_funding]:[o_gef_funding]]/SUM(Table1[[#This Row],[com_ghg_inventory]:[com_support_needed_and_received]])))</f>
        <v>0</v>
      </c>
      <c r="AL400" s="4">
        <f>IF(Table1[[#This Row],[com_undefined]]=1,Table1[[#This Row],[o_gef_funding]],0)</f>
        <v>0</v>
      </c>
      <c r="AM400" s="4" cm="1">
        <f t="array" ref="AM400">IF(Table1[[#This Row],[com_ghg_inventory]]="",0,IF(Table1[[#This Row],[com_undefined]:[com_undefined]]=1,0,Table1[[#This Row],[o_co_financing]:[o_co_financing]]/SUM(Table1[[#This Row],[com_ghg_inventory]:[com_support_needed_and_received]])))</f>
        <v>206750</v>
      </c>
      <c r="AN400" s="4" cm="1">
        <f t="array" ref="AN400">IF(Table1[[#This Row],[com_mitigation]]="",0,IF(Table1[[#This Row],[com_undefined]:[com_undefined]]=1,0,Table1[[#This Row],[o_co_financing]:[o_co_financing]]/SUM(Table1[[#This Row],[com_ghg_inventory]:[com_support_needed_and_received]])))</f>
        <v>0</v>
      </c>
      <c r="AO400" s="4" cm="1">
        <f t="array" ref="AO400">IF(Table1[[#This Row],[com_climate_change_impacts_and_adaptation]]="",0,IF(Table1[[#This Row],[com_undefined]:[com_undefined]]=1,0,Table1[[#This Row],[o_co_financing]:[o_co_financing]]/SUM(Table1[[#This Row],[com_ghg_inventory]:[com_support_needed_and_received]])))</f>
        <v>0</v>
      </c>
      <c r="AP400" s="4" cm="1">
        <f t="array" ref="AP400">IF(Table1[[#This Row],[com_support_needed_and_received]]="",0,IF(Table1[[#This Row],[com_undefined]:[com_undefined]]=1,0,Table1[[#This Row],[o_co_financing]:[o_co_financing]]/SUM(Table1[[#This Row],[com_ghg_inventory]:[com_support_needed_and_received]])))</f>
        <v>0</v>
      </c>
      <c r="AQ400" s="4">
        <f>IF(Table1[[#This Row],[com_undefined]]=1,Table1[[#This Row],[o_co_financing]],0)</f>
        <v>0</v>
      </c>
      <c r="AR400" s="4" t="str">
        <f>IF(Table1[[#This Row],[o_gef_funding]]=SUM(Table1[[#This Row],[ghg_inventory_gef]:[undefined_gef]]),"Good", "Problem")</f>
        <v>Good</v>
      </c>
      <c r="AS400" s="4" t="str">
        <f>IF(Table1[[#This Row],[o_co_financing]]=SUM(Table1[[#This Row],[ghg_inventory_co_finance]:[undefined_co_finance]]),"Good", "Problem")</f>
        <v>Good</v>
      </c>
    </row>
    <row r="401" spans="1:45">
      <c r="A401" s="2">
        <v>43</v>
      </c>
      <c r="B401" s="3" t="s">
        <v>69</v>
      </c>
      <c r="C401" s="4" t="str">
        <f>VLOOKUP(Table1[[#This Row],[pif_id]], Table7[#All],2,FALSE)</f>
        <v>Asia</v>
      </c>
      <c r="D401" s="4" t="str">
        <f>VLOOKUP(Table1[[#This Row],[pif_id]], Table7[#All],3,FALSE)</f>
        <v>FAO</v>
      </c>
      <c r="E401" s="4" t="str">
        <f>VLOOKUP(Table1[[#This Row],[pif_id]], Table7[#All],4,FALSE)</f>
        <v>2017</v>
      </c>
      <c r="F401" s="4" t="e">
        <f>VLOOKUP(Table1[[#This Row],[pif_id]], Table7[#All],5,FALSE)</f>
        <v>#REF!</v>
      </c>
      <c r="G401">
        <v>97</v>
      </c>
      <c r="H401" t="s">
        <v>627</v>
      </c>
      <c r="I401">
        <v>1</v>
      </c>
      <c r="J401">
        <v>1</v>
      </c>
      <c r="M401" t="str">
        <f>IF(SUM(Table1[[#This Row],[c_ghg_inventory]:[c_support_needed_and_received]])=0,1,"")</f>
        <v/>
      </c>
      <c r="N401" s="6">
        <v>238750</v>
      </c>
      <c r="O401" s="6">
        <v>827000</v>
      </c>
      <c r="P401" s="6">
        <f>N401/SUM(Table1[[#This Row],[c_ghg_inventory]:[c_undefined]])</f>
        <v>119375</v>
      </c>
      <c r="Q401" s="6">
        <f>O401/SUM(Table1[[#This Row],[c_ghg_inventory]:[c_undefined]])</f>
        <v>413500</v>
      </c>
      <c r="R401">
        <v>398</v>
      </c>
      <c r="S401" s="4" t="s">
        <v>428</v>
      </c>
      <c r="T401" s="4">
        <v>1</v>
      </c>
      <c r="U401" s="4"/>
      <c r="V401" s="4"/>
      <c r="W401" s="4"/>
      <c r="X401" s="4" t="str">
        <f>IF(SUM(Table1[[#This Row],[o_ghg_inventory ]:[o_support_needed_and_received]])=0,1,"")</f>
        <v/>
      </c>
      <c r="Y401" s="5">
        <v>59687.5</v>
      </c>
      <c r="Z401" s="5">
        <v>206750</v>
      </c>
      <c r="AA401" s="5">
        <f>Table1[[#This Row],[o_gef_funding]]/SUM(Table1[[#This Row],[o_ghg_inventory ]:[o_undefined]])</f>
        <v>59687.5</v>
      </c>
      <c r="AB401" s="5">
        <f>Table1[[#This Row],[o_co_financing]]/SUM(Table1[[#This Row],[o_ghg_inventory ]:[o_undefined]])</f>
        <v>206750</v>
      </c>
      <c r="AC401" s="4" cm="1">
        <f t="array" ref="AC401">IF(Table1[[#This Row],[o_ghg_inventory ]]="",IF(AND(Table1[[#This Row],[o_undefined]:[o_undefined]]=1,Table1[[#This Row],[c_ghg_inventory]]=1),1,""),1)</f>
        <v>1</v>
      </c>
      <c r="AD401" s="4" t="str" cm="1">
        <f t="array" ref="AD401">IF(Table1[[#This Row],[o_mitigation ]]="",IF(AND(Table1[[#This Row],[o_undefined]:[o_undefined]]=1,Table1[[#This Row],[c_mitigation]]=1),1,""),1)</f>
        <v/>
      </c>
      <c r="AE401" s="4" t="str" cm="1">
        <f t="array" ref="AE401">IF(Table1[[#This Row],[o_climate_change_impacts_and_adaptation ]]="",IF(AND(Table1[[#This Row],[o_undefined]:[o_undefined]]=1,Table1[[#This Row],[c_climate_change_impacts_and_adaptation]]=1),1,""),1)</f>
        <v/>
      </c>
      <c r="AF401" s="4" t="str" cm="1">
        <f t="array" ref="AF401">IF(Table1[[#This Row],[o_support_needed_and_received]]="",IF(AND(Table1[[#This Row],[o_undefined]:[o_undefined]]=1,Table1[[#This Row],[c_support_needed_and_received]]=1),1,""),1)</f>
        <v/>
      </c>
      <c r="AG401" s="4" t="str">
        <f>IF(SUM(Table1[[#This Row],[com_ghg_inventory]:[com_support_needed_and_received]])=0,1,"")</f>
        <v/>
      </c>
      <c r="AH401" s="4" cm="1">
        <f t="array" ref="AH401">IF(Table1[[#This Row],[com_ghg_inventory]]="",0,IF(Table1[[#This Row],[com_undefined]:[com_undefined]]=1,0,Table1[[#This Row],[o_gef_funding]:[o_gef_funding]]/SUM(Table1[[#This Row],[com_ghg_inventory]:[com_support_needed_and_received]])))</f>
        <v>59687.5</v>
      </c>
      <c r="AI401" s="4" cm="1">
        <f t="array" ref="AI401">IF(Table1[[#This Row],[com_mitigation]]="",0,IF(Table1[[#This Row],[com_undefined]:[com_undefined]]=1,0,Table1[[#This Row],[o_gef_funding]:[o_gef_funding]]/SUM(Table1[[#This Row],[com_ghg_inventory]:[com_support_needed_and_received]])))</f>
        <v>0</v>
      </c>
      <c r="AJ401" s="4" cm="1">
        <f t="array" ref="AJ401">IF(Table1[[#This Row],[com_climate_change_impacts_and_adaptation]]="",0,IF(Table1[[#This Row],[com_undefined]:[com_undefined]]=1,0,Table1[[#This Row],[o_gef_funding]:[o_gef_funding]]/SUM(Table1[[#This Row],[com_ghg_inventory]:[com_support_needed_and_received]])))</f>
        <v>0</v>
      </c>
      <c r="AK401" s="4" cm="1">
        <f t="array" ref="AK401">IF(Table1[[#This Row],[com_support_needed_and_received]]="",0,IF(Table1[[#This Row],[com_undefined]:[com_undefined]]=1,0,Table1[[#This Row],[o_gef_funding]:[o_gef_funding]]/SUM(Table1[[#This Row],[com_ghg_inventory]:[com_support_needed_and_received]])))</f>
        <v>0</v>
      </c>
      <c r="AL401" s="4">
        <f>IF(Table1[[#This Row],[com_undefined]]=1,Table1[[#This Row],[o_gef_funding]],0)</f>
        <v>0</v>
      </c>
      <c r="AM401" s="4" cm="1">
        <f t="array" ref="AM401">IF(Table1[[#This Row],[com_ghg_inventory]]="",0,IF(Table1[[#This Row],[com_undefined]:[com_undefined]]=1,0,Table1[[#This Row],[o_co_financing]:[o_co_financing]]/SUM(Table1[[#This Row],[com_ghg_inventory]:[com_support_needed_and_received]])))</f>
        <v>206750</v>
      </c>
      <c r="AN401" s="4" cm="1">
        <f t="array" ref="AN401">IF(Table1[[#This Row],[com_mitigation]]="",0,IF(Table1[[#This Row],[com_undefined]:[com_undefined]]=1,0,Table1[[#This Row],[o_co_financing]:[o_co_financing]]/SUM(Table1[[#This Row],[com_ghg_inventory]:[com_support_needed_and_received]])))</f>
        <v>0</v>
      </c>
      <c r="AO401" s="4" cm="1">
        <f t="array" ref="AO401">IF(Table1[[#This Row],[com_climate_change_impacts_and_adaptation]]="",0,IF(Table1[[#This Row],[com_undefined]:[com_undefined]]=1,0,Table1[[#This Row],[o_co_financing]:[o_co_financing]]/SUM(Table1[[#This Row],[com_ghg_inventory]:[com_support_needed_and_received]])))</f>
        <v>0</v>
      </c>
      <c r="AP401" s="4" cm="1">
        <f t="array" ref="AP401">IF(Table1[[#This Row],[com_support_needed_and_received]]="",0,IF(Table1[[#This Row],[com_undefined]:[com_undefined]]=1,0,Table1[[#This Row],[o_co_financing]:[o_co_financing]]/SUM(Table1[[#This Row],[com_ghg_inventory]:[com_support_needed_and_received]])))</f>
        <v>0</v>
      </c>
      <c r="AQ401" s="4">
        <f>IF(Table1[[#This Row],[com_undefined]]=1,Table1[[#This Row],[o_co_financing]],0)</f>
        <v>0</v>
      </c>
      <c r="AR401" s="4" t="str">
        <f>IF(Table1[[#This Row],[o_gef_funding]]=SUM(Table1[[#This Row],[ghg_inventory_gef]:[undefined_gef]]),"Good", "Problem")</f>
        <v>Good</v>
      </c>
      <c r="AS401" s="4" t="str">
        <f>IF(Table1[[#This Row],[o_co_financing]]=SUM(Table1[[#This Row],[ghg_inventory_co_finance]:[undefined_co_finance]]),"Good", "Problem")</f>
        <v>Good</v>
      </c>
    </row>
    <row r="402" spans="1:45">
      <c r="A402" s="2">
        <v>43</v>
      </c>
      <c r="B402" s="3" t="s">
        <v>69</v>
      </c>
      <c r="C402" s="4" t="str">
        <f>VLOOKUP(Table1[[#This Row],[pif_id]], Table7[#All],2,FALSE)</f>
        <v>Asia</v>
      </c>
      <c r="D402" s="4" t="str">
        <f>VLOOKUP(Table1[[#This Row],[pif_id]], Table7[#All],3,FALSE)</f>
        <v>FAO</v>
      </c>
      <c r="E402" s="4" t="str">
        <f>VLOOKUP(Table1[[#This Row],[pif_id]], Table7[#All],4,FALSE)</f>
        <v>2017</v>
      </c>
      <c r="F402" s="4" t="e">
        <f>VLOOKUP(Table1[[#This Row],[pif_id]], Table7[#All],5,FALSE)</f>
        <v>#REF!</v>
      </c>
      <c r="G402">
        <v>97</v>
      </c>
      <c r="H402" t="s">
        <v>627</v>
      </c>
      <c r="I402">
        <v>1</v>
      </c>
      <c r="J402">
        <v>1</v>
      </c>
      <c r="M402" t="str">
        <f>IF(SUM(Table1[[#This Row],[c_ghg_inventory]:[c_support_needed_and_received]])=0,1,"")</f>
        <v/>
      </c>
      <c r="N402" s="6">
        <v>238750</v>
      </c>
      <c r="O402" s="6">
        <v>827000</v>
      </c>
      <c r="P402" s="6">
        <f>N402/SUM(Table1[[#This Row],[c_ghg_inventory]:[c_undefined]])</f>
        <v>119375</v>
      </c>
      <c r="Q402" s="6">
        <f>O402/SUM(Table1[[#This Row],[c_ghg_inventory]:[c_undefined]])</f>
        <v>413500</v>
      </c>
      <c r="R402">
        <v>399</v>
      </c>
      <c r="S402" s="4" t="s">
        <v>628</v>
      </c>
      <c r="T402" s="4">
        <v>1</v>
      </c>
      <c r="U402" s="4">
        <v>1</v>
      </c>
      <c r="V402" s="4"/>
      <c r="W402" s="4"/>
      <c r="X402" s="4" t="str">
        <f>IF(SUM(Table1[[#This Row],[o_ghg_inventory ]:[o_support_needed_and_received]])=0,1,"")</f>
        <v/>
      </c>
      <c r="Y402" s="5">
        <v>59687.5</v>
      </c>
      <c r="Z402" s="5">
        <v>206750</v>
      </c>
      <c r="AA402" s="5">
        <f>Table1[[#This Row],[o_gef_funding]]/SUM(Table1[[#This Row],[o_ghg_inventory ]:[o_undefined]])</f>
        <v>29843.75</v>
      </c>
      <c r="AB402" s="5">
        <f>Table1[[#This Row],[o_co_financing]]/SUM(Table1[[#This Row],[o_ghg_inventory ]:[o_undefined]])</f>
        <v>103375</v>
      </c>
      <c r="AC402" s="4" cm="1">
        <f t="array" ref="AC402">IF(Table1[[#This Row],[o_ghg_inventory ]]="",IF(AND(Table1[[#This Row],[o_undefined]:[o_undefined]]=1,Table1[[#This Row],[c_ghg_inventory]]=1),1,""),1)</f>
        <v>1</v>
      </c>
      <c r="AD402" s="4" cm="1">
        <f t="array" ref="AD402">IF(Table1[[#This Row],[o_mitigation ]]="",IF(AND(Table1[[#This Row],[o_undefined]:[o_undefined]]=1,Table1[[#This Row],[c_mitigation]]=1),1,""),1)</f>
        <v>1</v>
      </c>
      <c r="AE402" s="4" t="str" cm="1">
        <f t="array" ref="AE402">IF(Table1[[#This Row],[o_climate_change_impacts_and_adaptation ]]="",IF(AND(Table1[[#This Row],[o_undefined]:[o_undefined]]=1,Table1[[#This Row],[c_climate_change_impacts_and_adaptation]]=1),1,""),1)</f>
        <v/>
      </c>
      <c r="AF402" s="4" t="str" cm="1">
        <f t="array" ref="AF402">IF(Table1[[#This Row],[o_support_needed_and_received]]="",IF(AND(Table1[[#This Row],[o_undefined]:[o_undefined]]=1,Table1[[#This Row],[c_support_needed_and_received]]=1),1,""),1)</f>
        <v/>
      </c>
      <c r="AG402" s="4" t="str">
        <f>IF(SUM(Table1[[#This Row],[com_ghg_inventory]:[com_support_needed_and_received]])=0,1,"")</f>
        <v/>
      </c>
      <c r="AH402" s="4" cm="1">
        <f t="array" ref="AH402">IF(Table1[[#This Row],[com_ghg_inventory]]="",0,IF(Table1[[#This Row],[com_undefined]:[com_undefined]]=1,0,Table1[[#This Row],[o_gef_funding]:[o_gef_funding]]/SUM(Table1[[#This Row],[com_ghg_inventory]:[com_support_needed_and_received]])))</f>
        <v>29843.75</v>
      </c>
      <c r="AI402" s="4" cm="1">
        <f t="array" ref="AI402">IF(Table1[[#This Row],[com_mitigation]]="",0,IF(Table1[[#This Row],[com_undefined]:[com_undefined]]=1,0,Table1[[#This Row],[o_gef_funding]:[o_gef_funding]]/SUM(Table1[[#This Row],[com_ghg_inventory]:[com_support_needed_and_received]])))</f>
        <v>29843.75</v>
      </c>
      <c r="AJ402" s="4" cm="1">
        <f t="array" ref="AJ402">IF(Table1[[#This Row],[com_climate_change_impacts_and_adaptation]]="",0,IF(Table1[[#This Row],[com_undefined]:[com_undefined]]=1,0,Table1[[#This Row],[o_gef_funding]:[o_gef_funding]]/SUM(Table1[[#This Row],[com_ghg_inventory]:[com_support_needed_and_received]])))</f>
        <v>0</v>
      </c>
      <c r="AK402" s="4" cm="1">
        <f t="array" ref="AK402">IF(Table1[[#This Row],[com_support_needed_and_received]]="",0,IF(Table1[[#This Row],[com_undefined]:[com_undefined]]=1,0,Table1[[#This Row],[o_gef_funding]:[o_gef_funding]]/SUM(Table1[[#This Row],[com_ghg_inventory]:[com_support_needed_and_received]])))</f>
        <v>0</v>
      </c>
      <c r="AL402" s="4">
        <f>IF(Table1[[#This Row],[com_undefined]]=1,Table1[[#This Row],[o_gef_funding]],0)</f>
        <v>0</v>
      </c>
      <c r="AM402" s="4" cm="1">
        <f t="array" ref="AM402">IF(Table1[[#This Row],[com_ghg_inventory]]="",0,IF(Table1[[#This Row],[com_undefined]:[com_undefined]]=1,0,Table1[[#This Row],[o_co_financing]:[o_co_financing]]/SUM(Table1[[#This Row],[com_ghg_inventory]:[com_support_needed_and_received]])))</f>
        <v>103375</v>
      </c>
      <c r="AN402" s="4" cm="1">
        <f t="array" ref="AN402">IF(Table1[[#This Row],[com_mitigation]]="",0,IF(Table1[[#This Row],[com_undefined]:[com_undefined]]=1,0,Table1[[#This Row],[o_co_financing]:[o_co_financing]]/SUM(Table1[[#This Row],[com_ghg_inventory]:[com_support_needed_and_received]])))</f>
        <v>103375</v>
      </c>
      <c r="AO402" s="4" cm="1">
        <f t="array" ref="AO402">IF(Table1[[#This Row],[com_climate_change_impacts_and_adaptation]]="",0,IF(Table1[[#This Row],[com_undefined]:[com_undefined]]=1,0,Table1[[#This Row],[o_co_financing]:[o_co_financing]]/SUM(Table1[[#This Row],[com_ghg_inventory]:[com_support_needed_and_received]])))</f>
        <v>0</v>
      </c>
      <c r="AP402" s="4" cm="1">
        <f t="array" ref="AP402">IF(Table1[[#This Row],[com_support_needed_and_received]]="",0,IF(Table1[[#This Row],[com_undefined]:[com_undefined]]=1,0,Table1[[#This Row],[o_co_financing]:[o_co_financing]]/SUM(Table1[[#This Row],[com_ghg_inventory]:[com_support_needed_and_received]])))</f>
        <v>0</v>
      </c>
      <c r="AQ402" s="4">
        <f>IF(Table1[[#This Row],[com_undefined]]=1,Table1[[#This Row],[o_co_financing]],0)</f>
        <v>0</v>
      </c>
      <c r="AR402" s="4" t="str">
        <f>IF(Table1[[#This Row],[o_gef_funding]]=SUM(Table1[[#This Row],[ghg_inventory_gef]:[undefined_gef]]),"Good", "Problem")</f>
        <v>Good</v>
      </c>
      <c r="AS402" s="4" t="str">
        <f>IF(Table1[[#This Row],[o_co_financing]]=SUM(Table1[[#This Row],[ghg_inventory_co_finance]:[undefined_co_finance]]),"Good", "Problem")</f>
        <v>Good</v>
      </c>
    </row>
    <row r="403" spans="1:45">
      <c r="A403" s="2">
        <v>43</v>
      </c>
      <c r="B403" s="3" t="s">
        <v>69</v>
      </c>
      <c r="C403" s="4" t="str">
        <f>VLOOKUP(Table1[[#This Row],[pif_id]], Table7[#All],2,FALSE)</f>
        <v>Asia</v>
      </c>
      <c r="D403" s="4" t="str">
        <f>VLOOKUP(Table1[[#This Row],[pif_id]], Table7[#All],3,FALSE)</f>
        <v>FAO</v>
      </c>
      <c r="E403" s="4" t="str">
        <f>VLOOKUP(Table1[[#This Row],[pif_id]], Table7[#All],4,FALSE)</f>
        <v>2017</v>
      </c>
      <c r="F403" s="4" t="e">
        <f>VLOOKUP(Table1[[#This Row],[pif_id]], Table7[#All],5,FALSE)</f>
        <v>#REF!</v>
      </c>
      <c r="G403">
        <v>97</v>
      </c>
      <c r="H403" t="s">
        <v>627</v>
      </c>
      <c r="I403">
        <v>1</v>
      </c>
      <c r="J403">
        <v>1</v>
      </c>
      <c r="M403" t="str">
        <f>IF(SUM(Table1[[#This Row],[c_ghg_inventory]:[c_support_needed_and_received]])=0,1,"")</f>
        <v/>
      </c>
      <c r="N403" s="6">
        <v>238750</v>
      </c>
      <c r="O403" s="6">
        <v>827000</v>
      </c>
      <c r="P403" s="6">
        <f>N403/SUM(Table1[[#This Row],[c_ghg_inventory]:[c_undefined]])</f>
        <v>119375</v>
      </c>
      <c r="Q403" s="6">
        <f>O403/SUM(Table1[[#This Row],[c_ghg_inventory]:[c_undefined]])</f>
        <v>413500</v>
      </c>
      <c r="R403">
        <v>400</v>
      </c>
      <c r="S403" s="4" t="s">
        <v>430</v>
      </c>
      <c r="T403" s="4">
        <v>1</v>
      </c>
      <c r="U403" s="4">
        <v>1</v>
      </c>
      <c r="V403" s="4"/>
      <c r="W403" s="4"/>
      <c r="X403" s="4" t="str">
        <f>IF(SUM(Table1[[#This Row],[o_ghg_inventory ]:[o_support_needed_and_received]])=0,1,"")</f>
        <v/>
      </c>
      <c r="Y403" s="5">
        <v>59687.5</v>
      </c>
      <c r="Z403" s="5">
        <v>206750</v>
      </c>
      <c r="AA403" s="5">
        <f>Table1[[#This Row],[o_gef_funding]]/SUM(Table1[[#This Row],[o_ghg_inventory ]:[o_undefined]])</f>
        <v>29843.75</v>
      </c>
      <c r="AB403" s="5">
        <f>Table1[[#This Row],[o_co_financing]]/SUM(Table1[[#This Row],[o_ghg_inventory ]:[o_undefined]])</f>
        <v>103375</v>
      </c>
      <c r="AC403" s="4" cm="1">
        <f t="array" ref="AC403">IF(Table1[[#This Row],[o_ghg_inventory ]]="",IF(AND(Table1[[#This Row],[o_undefined]:[o_undefined]]=1,Table1[[#This Row],[c_ghg_inventory]]=1),1,""),1)</f>
        <v>1</v>
      </c>
      <c r="AD403" s="4" cm="1">
        <f t="array" ref="AD403">IF(Table1[[#This Row],[o_mitigation ]]="",IF(AND(Table1[[#This Row],[o_undefined]:[o_undefined]]=1,Table1[[#This Row],[c_mitigation]]=1),1,""),1)</f>
        <v>1</v>
      </c>
      <c r="AE403" s="4" t="str" cm="1">
        <f t="array" ref="AE403">IF(Table1[[#This Row],[o_climate_change_impacts_and_adaptation ]]="",IF(AND(Table1[[#This Row],[o_undefined]:[o_undefined]]=1,Table1[[#This Row],[c_climate_change_impacts_and_adaptation]]=1),1,""),1)</f>
        <v/>
      </c>
      <c r="AF403" s="4" t="str" cm="1">
        <f t="array" ref="AF403">IF(Table1[[#This Row],[o_support_needed_and_received]]="",IF(AND(Table1[[#This Row],[o_undefined]:[o_undefined]]=1,Table1[[#This Row],[c_support_needed_and_received]]=1),1,""),1)</f>
        <v/>
      </c>
      <c r="AG403" s="4" t="str">
        <f>IF(SUM(Table1[[#This Row],[com_ghg_inventory]:[com_support_needed_and_received]])=0,1,"")</f>
        <v/>
      </c>
      <c r="AH403" s="4" cm="1">
        <f t="array" ref="AH403">IF(Table1[[#This Row],[com_ghg_inventory]]="",0,IF(Table1[[#This Row],[com_undefined]:[com_undefined]]=1,0,Table1[[#This Row],[o_gef_funding]:[o_gef_funding]]/SUM(Table1[[#This Row],[com_ghg_inventory]:[com_support_needed_and_received]])))</f>
        <v>29843.75</v>
      </c>
      <c r="AI403" s="4" cm="1">
        <f t="array" ref="AI403">IF(Table1[[#This Row],[com_mitigation]]="",0,IF(Table1[[#This Row],[com_undefined]:[com_undefined]]=1,0,Table1[[#This Row],[o_gef_funding]:[o_gef_funding]]/SUM(Table1[[#This Row],[com_ghg_inventory]:[com_support_needed_and_received]])))</f>
        <v>29843.75</v>
      </c>
      <c r="AJ403" s="4" cm="1">
        <f t="array" ref="AJ403">IF(Table1[[#This Row],[com_climate_change_impacts_and_adaptation]]="",0,IF(Table1[[#This Row],[com_undefined]:[com_undefined]]=1,0,Table1[[#This Row],[o_gef_funding]:[o_gef_funding]]/SUM(Table1[[#This Row],[com_ghg_inventory]:[com_support_needed_and_received]])))</f>
        <v>0</v>
      </c>
      <c r="AK403" s="4" cm="1">
        <f t="array" ref="AK403">IF(Table1[[#This Row],[com_support_needed_and_received]]="",0,IF(Table1[[#This Row],[com_undefined]:[com_undefined]]=1,0,Table1[[#This Row],[o_gef_funding]:[o_gef_funding]]/SUM(Table1[[#This Row],[com_ghg_inventory]:[com_support_needed_and_received]])))</f>
        <v>0</v>
      </c>
      <c r="AL403" s="4">
        <f>IF(Table1[[#This Row],[com_undefined]]=1,Table1[[#This Row],[o_gef_funding]],0)</f>
        <v>0</v>
      </c>
      <c r="AM403" s="4" cm="1">
        <f t="array" ref="AM403">IF(Table1[[#This Row],[com_ghg_inventory]]="",0,IF(Table1[[#This Row],[com_undefined]:[com_undefined]]=1,0,Table1[[#This Row],[o_co_financing]:[o_co_financing]]/SUM(Table1[[#This Row],[com_ghg_inventory]:[com_support_needed_and_received]])))</f>
        <v>103375</v>
      </c>
      <c r="AN403" s="4" cm="1">
        <f t="array" ref="AN403">IF(Table1[[#This Row],[com_mitigation]]="",0,IF(Table1[[#This Row],[com_undefined]:[com_undefined]]=1,0,Table1[[#This Row],[o_co_financing]:[o_co_financing]]/SUM(Table1[[#This Row],[com_ghg_inventory]:[com_support_needed_and_received]])))</f>
        <v>103375</v>
      </c>
      <c r="AO403" s="4" cm="1">
        <f t="array" ref="AO403">IF(Table1[[#This Row],[com_climate_change_impacts_and_adaptation]]="",0,IF(Table1[[#This Row],[com_undefined]:[com_undefined]]=1,0,Table1[[#This Row],[o_co_financing]:[o_co_financing]]/SUM(Table1[[#This Row],[com_ghg_inventory]:[com_support_needed_and_received]])))</f>
        <v>0</v>
      </c>
      <c r="AP403" s="4" cm="1">
        <f t="array" ref="AP403">IF(Table1[[#This Row],[com_support_needed_and_received]]="",0,IF(Table1[[#This Row],[com_undefined]:[com_undefined]]=1,0,Table1[[#This Row],[o_co_financing]:[o_co_financing]]/SUM(Table1[[#This Row],[com_ghg_inventory]:[com_support_needed_and_received]])))</f>
        <v>0</v>
      </c>
      <c r="AQ403" s="4">
        <f>IF(Table1[[#This Row],[com_undefined]]=1,Table1[[#This Row],[o_co_financing]],0)</f>
        <v>0</v>
      </c>
      <c r="AR403" s="4" t="str">
        <f>IF(Table1[[#This Row],[o_gef_funding]]=SUM(Table1[[#This Row],[ghg_inventory_gef]:[undefined_gef]]),"Good", "Problem")</f>
        <v>Good</v>
      </c>
      <c r="AS403" s="4" t="str">
        <f>IF(Table1[[#This Row],[o_co_financing]]=SUM(Table1[[#This Row],[ghg_inventory_co_finance]:[undefined_co_finance]]),"Good", "Problem")</f>
        <v>Good</v>
      </c>
    </row>
    <row r="404" spans="1:45">
      <c r="A404" s="2">
        <v>43</v>
      </c>
      <c r="B404" s="3" t="s">
        <v>69</v>
      </c>
      <c r="C404" s="4" t="str">
        <f>VLOOKUP(Table1[[#This Row],[pif_id]], Table7[#All],2,FALSE)</f>
        <v>Asia</v>
      </c>
      <c r="D404" s="4" t="str">
        <f>VLOOKUP(Table1[[#This Row],[pif_id]], Table7[#All],3,FALSE)</f>
        <v>FAO</v>
      </c>
      <c r="E404" s="4" t="str">
        <f>VLOOKUP(Table1[[#This Row],[pif_id]], Table7[#All],4,FALSE)</f>
        <v>2017</v>
      </c>
      <c r="F404" s="4" t="e">
        <f>VLOOKUP(Table1[[#This Row],[pif_id]], Table7[#All],5,FALSE)</f>
        <v>#REF!</v>
      </c>
      <c r="G404">
        <v>98</v>
      </c>
      <c r="H404" t="s">
        <v>629</v>
      </c>
      <c r="K404">
        <v>1</v>
      </c>
      <c r="M404" t="str">
        <f>IF(SUM(Table1[[#This Row],[c_ghg_inventory]:[c_support_needed_and_received]])=0,1,"")</f>
        <v/>
      </c>
      <c r="N404" s="6">
        <v>238750</v>
      </c>
      <c r="O404" s="6">
        <v>797000</v>
      </c>
      <c r="P404" s="6">
        <f>N404/SUM(Table1[[#This Row],[c_ghg_inventory]:[c_undefined]])</f>
        <v>238750</v>
      </c>
      <c r="Q404" s="6">
        <f>O404/SUM(Table1[[#This Row],[c_ghg_inventory]:[c_undefined]])</f>
        <v>797000</v>
      </c>
      <c r="R404">
        <v>401</v>
      </c>
      <c r="S404" s="4" t="s">
        <v>630</v>
      </c>
      <c r="T404" s="4"/>
      <c r="U404" s="4"/>
      <c r="V404" s="4">
        <v>1</v>
      </c>
      <c r="W404" s="4"/>
      <c r="X404" s="4" t="str">
        <f>IF(SUM(Table1[[#This Row],[o_ghg_inventory ]:[o_support_needed_and_received]])=0,1,"")</f>
        <v/>
      </c>
      <c r="Y404" s="5">
        <v>47750</v>
      </c>
      <c r="Z404" s="5">
        <v>159400</v>
      </c>
      <c r="AA404" s="5">
        <f>Table1[[#This Row],[o_gef_funding]]/SUM(Table1[[#This Row],[o_ghg_inventory ]:[o_undefined]])</f>
        <v>47750</v>
      </c>
      <c r="AB404" s="5">
        <f>Table1[[#This Row],[o_co_financing]]/SUM(Table1[[#This Row],[o_ghg_inventory ]:[o_undefined]])</f>
        <v>159400</v>
      </c>
      <c r="AC404" s="4" t="str" cm="1">
        <f t="array" ref="AC404">IF(Table1[[#This Row],[o_ghg_inventory ]]="",IF(AND(Table1[[#This Row],[o_undefined]:[o_undefined]]=1,Table1[[#This Row],[c_ghg_inventory]]=1),1,""),1)</f>
        <v/>
      </c>
      <c r="AD404" s="4" t="str" cm="1">
        <f t="array" ref="AD404">IF(Table1[[#This Row],[o_mitigation ]]="",IF(AND(Table1[[#This Row],[o_undefined]:[o_undefined]]=1,Table1[[#This Row],[c_mitigation]]=1),1,""),1)</f>
        <v/>
      </c>
      <c r="AE404" s="4" cm="1">
        <f t="array" ref="AE404">IF(Table1[[#This Row],[o_climate_change_impacts_and_adaptation ]]="",IF(AND(Table1[[#This Row],[o_undefined]:[o_undefined]]=1,Table1[[#This Row],[c_climate_change_impacts_and_adaptation]]=1),1,""),1)</f>
        <v>1</v>
      </c>
      <c r="AF404" s="4" t="str" cm="1">
        <f t="array" ref="AF404">IF(Table1[[#This Row],[o_support_needed_and_received]]="",IF(AND(Table1[[#This Row],[o_undefined]:[o_undefined]]=1,Table1[[#This Row],[c_support_needed_and_received]]=1),1,""),1)</f>
        <v/>
      </c>
      <c r="AG404" s="4" t="str">
        <f>IF(SUM(Table1[[#This Row],[com_ghg_inventory]:[com_support_needed_and_received]])=0,1,"")</f>
        <v/>
      </c>
      <c r="AH404" s="4" cm="1">
        <f t="array" ref="AH404">IF(Table1[[#This Row],[com_ghg_inventory]]="",0,IF(Table1[[#This Row],[com_undefined]:[com_undefined]]=1,0,Table1[[#This Row],[o_gef_funding]:[o_gef_funding]]/SUM(Table1[[#This Row],[com_ghg_inventory]:[com_support_needed_and_received]])))</f>
        <v>0</v>
      </c>
      <c r="AI404" s="4" cm="1">
        <f t="array" ref="AI404">IF(Table1[[#This Row],[com_mitigation]]="",0,IF(Table1[[#This Row],[com_undefined]:[com_undefined]]=1,0,Table1[[#This Row],[o_gef_funding]:[o_gef_funding]]/SUM(Table1[[#This Row],[com_ghg_inventory]:[com_support_needed_and_received]])))</f>
        <v>0</v>
      </c>
      <c r="AJ404" s="4" cm="1">
        <f t="array" ref="AJ404">IF(Table1[[#This Row],[com_climate_change_impacts_and_adaptation]]="",0,IF(Table1[[#This Row],[com_undefined]:[com_undefined]]=1,0,Table1[[#This Row],[o_gef_funding]:[o_gef_funding]]/SUM(Table1[[#This Row],[com_ghg_inventory]:[com_support_needed_and_received]])))</f>
        <v>47750</v>
      </c>
      <c r="AK404" s="4" cm="1">
        <f t="array" ref="AK404">IF(Table1[[#This Row],[com_support_needed_and_received]]="",0,IF(Table1[[#This Row],[com_undefined]:[com_undefined]]=1,0,Table1[[#This Row],[o_gef_funding]:[o_gef_funding]]/SUM(Table1[[#This Row],[com_ghg_inventory]:[com_support_needed_and_received]])))</f>
        <v>0</v>
      </c>
      <c r="AL404" s="4">
        <f>IF(Table1[[#This Row],[com_undefined]]=1,Table1[[#This Row],[o_gef_funding]],0)</f>
        <v>0</v>
      </c>
      <c r="AM404" s="4" cm="1">
        <f t="array" ref="AM404">IF(Table1[[#This Row],[com_ghg_inventory]]="",0,IF(Table1[[#This Row],[com_undefined]:[com_undefined]]=1,0,Table1[[#This Row],[o_co_financing]:[o_co_financing]]/SUM(Table1[[#This Row],[com_ghg_inventory]:[com_support_needed_and_received]])))</f>
        <v>0</v>
      </c>
      <c r="AN404" s="4" cm="1">
        <f t="array" ref="AN404">IF(Table1[[#This Row],[com_mitigation]]="",0,IF(Table1[[#This Row],[com_undefined]:[com_undefined]]=1,0,Table1[[#This Row],[o_co_financing]:[o_co_financing]]/SUM(Table1[[#This Row],[com_ghg_inventory]:[com_support_needed_and_received]])))</f>
        <v>0</v>
      </c>
      <c r="AO404" s="4" cm="1">
        <f t="array" ref="AO404">IF(Table1[[#This Row],[com_climate_change_impacts_and_adaptation]]="",0,IF(Table1[[#This Row],[com_undefined]:[com_undefined]]=1,0,Table1[[#This Row],[o_co_financing]:[o_co_financing]]/SUM(Table1[[#This Row],[com_ghg_inventory]:[com_support_needed_and_received]])))</f>
        <v>159400</v>
      </c>
      <c r="AP404" s="4" cm="1">
        <f t="array" ref="AP404">IF(Table1[[#This Row],[com_support_needed_and_received]]="",0,IF(Table1[[#This Row],[com_undefined]:[com_undefined]]=1,0,Table1[[#This Row],[o_co_financing]:[o_co_financing]]/SUM(Table1[[#This Row],[com_ghg_inventory]:[com_support_needed_and_received]])))</f>
        <v>0</v>
      </c>
      <c r="AQ404" s="4">
        <f>IF(Table1[[#This Row],[com_undefined]]=1,Table1[[#This Row],[o_co_financing]],0)</f>
        <v>0</v>
      </c>
      <c r="AR404" s="4" t="str">
        <f>IF(Table1[[#This Row],[o_gef_funding]]=SUM(Table1[[#This Row],[ghg_inventory_gef]:[undefined_gef]]),"Good", "Problem")</f>
        <v>Good</v>
      </c>
      <c r="AS404" s="4" t="str">
        <f>IF(Table1[[#This Row],[o_co_financing]]=SUM(Table1[[#This Row],[ghg_inventory_co_finance]:[undefined_co_finance]]),"Good", "Problem")</f>
        <v>Good</v>
      </c>
    </row>
    <row r="405" spans="1:45">
      <c r="A405" s="2">
        <v>43</v>
      </c>
      <c r="B405" s="3" t="s">
        <v>69</v>
      </c>
      <c r="C405" s="4" t="str">
        <f>VLOOKUP(Table1[[#This Row],[pif_id]], Table7[#All],2,FALSE)</f>
        <v>Asia</v>
      </c>
      <c r="D405" s="4" t="str">
        <f>VLOOKUP(Table1[[#This Row],[pif_id]], Table7[#All],3,FALSE)</f>
        <v>FAO</v>
      </c>
      <c r="E405" s="4" t="str">
        <f>VLOOKUP(Table1[[#This Row],[pif_id]], Table7[#All],4,FALSE)</f>
        <v>2017</v>
      </c>
      <c r="F405" s="4" t="e">
        <f>VLOOKUP(Table1[[#This Row],[pif_id]], Table7[#All],5,FALSE)</f>
        <v>#REF!</v>
      </c>
      <c r="G405">
        <v>98</v>
      </c>
      <c r="H405" t="s">
        <v>629</v>
      </c>
      <c r="K405">
        <v>1</v>
      </c>
      <c r="M405" t="str">
        <f>IF(SUM(Table1[[#This Row],[c_ghg_inventory]:[c_support_needed_and_received]])=0,1,"")</f>
        <v/>
      </c>
      <c r="N405" s="6">
        <v>238750</v>
      </c>
      <c r="O405" s="6">
        <v>797000</v>
      </c>
      <c r="P405" s="6">
        <f>N405/SUM(Table1[[#This Row],[c_ghg_inventory]:[c_undefined]])</f>
        <v>238750</v>
      </c>
      <c r="Q405" s="6">
        <f>O405/SUM(Table1[[#This Row],[c_ghg_inventory]:[c_undefined]])</f>
        <v>797000</v>
      </c>
      <c r="R405">
        <v>402</v>
      </c>
      <c r="S405" s="4" t="s">
        <v>631</v>
      </c>
      <c r="T405" s="4"/>
      <c r="U405" s="4"/>
      <c r="V405" s="4">
        <v>1</v>
      </c>
      <c r="W405" s="4"/>
      <c r="X405" s="4" t="str">
        <f>IF(SUM(Table1[[#This Row],[o_ghg_inventory ]:[o_support_needed_and_received]])=0,1,"")</f>
        <v/>
      </c>
      <c r="Y405" s="5">
        <v>47750</v>
      </c>
      <c r="Z405" s="5">
        <v>159400</v>
      </c>
      <c r="AA405" s="5">
        <f>Table1[[#This Row],[o_gef_funding]]/SUM(Table1[[#This Row],[o_ghg_inventory ]:[o_undefined]])</f>
        <v>47750</v>
      </c>
      <c r="AB405" s="5">
        <f>Table1[[#This Row],[o_co_financing]]/SUM(Table1[[#This Row],[o_ghg_inventory ]:[o_undefined]])</f>
        <v>159400</v>
      </c>
      <c r="AC405" s="4" t="str" cm="1">
        <f t="array" ref="AC405">IF(Table1[[#This Row],[o_ghg_inventory ]]="",IF(AND(Table1[[#This Row],[o_undefined]:[o_undefined]]=1,Table1[[#This Row],[c_ghg_inventory]]=1),1,""),1)</f>
        <v/>
      </c>
      <c r="AD405" s="4" t="str" cm="1">
        <f t="array" ref="AD405">IF(Table1[[#This Row],[o_mitigation ]]="",IF(AND(Table1[[#This Row],[o_undefined]:[o_undefined]]=1,Table1[[#This Row],[c_mitigation]]=1),1,""),1)</f>
        <v/>
      </c>
      <c r="AE405" s="4" cm="1">
        <f t="array" ref="AE405">IF(Table1[[#This Row],[o_climate_change_impacts_and_adaptation ]]="",IF(AND(Table1[[#This Row],[o_undefined]:[o_undefined]]=1,Table1[[#This Row],[c_climate_change_impacts_and_adaptation]]=1),1,""),1)</f>
        <v>1</v>
      </c>
      <c r="AF405" s="4" t="str" cm="1">
        <f t="array" ref="AF405">IF(Table1[[#This Row],[o_support_needed_and_received]]="",IF(AND(Table1[[#This Row],[o_undefined]:[o_undefined]]=1,Table1[[#This Row],[c_support_needed_and_received]]=1),1,""),1)</f>
        <v/>
      </c>
      <c r="AG405" s="4" t="str">
        <f>IF(SUM(Table1[[#This Row],[com_ghg_inventory]:[com_support_needed_and_received]])=0,1,"")</f>
        <v/>
      </c>
      <c r="AH405" s="4" cm="1">
        <f t="array" ref="AH405">IF(Table1[[#This Row],[com_ghg_inventory]]="",0,IF(Table1[[#This Row],[com_undefined]:[com_undefined]]=1,0,Table1[[#This Row],[o_gef_funding]:[o_gef_funding]]/SUM(Table1[[#This Row],[com_ghg_inventory]:[com_support_needed_and_received]])))</f>
        <v>0</v>
      </c>
      <c r="AI405" s="4" cm="1">
        <f t="array" ref="AI405">IF(Table1[[#This Row],[com_mitigation]]="",0,IF(Table1[[#This Row],[com_undefined]:[com_undefined]]=1,0,Table1[[#This Row],[o_gef_funding]:[o_gef_funding]]/SUM(Table1[[#This Row],[com_ghg_inventory]:[com_support_needed_and_received]])))</f>
        <v>0</v>
      </c>
      <c r="AJ405" s="4" cm="1">
        <f t="array" ref="AJ405">IF(Table1[[#This Row],[com_climate_change_impacts_and_adaptation]]="",0,IF(Table1[[#This Row],[com_undefined]:[com_undefined]]=1,0,Table1[[#This Row],[o_gef_funding]:[o_gef_funding]]/SUM(Table1[[#This Row],[com_ghg_inventory]:[com_support_needed_and_received]])))</f>
        <v>47750</v>
      </c>
      <c r="AK405" s="4" cm="1">
        <f t="array" ref="AK405">IF(Table1[[#This Row],[com_support_needed_and_received]]="",0,IF(Table1[[#This Row],[com_undefined]:[com_undefined]]=1,0,Table1[[#This Row],[o_gef_funding]:[o_gef_funding]]/SUM(Table1[[#This Row],[com_ghg_inventory]:[com_support_needed_and_received]])))</f>
        <v>0</v>
      </c>
      <c r="AL405" s="4">
        <f>IF(Table1[[#This Row],[com_undefined]]=1,Table1[[#This Row],[o_gef_funding]],0)</f>
        <v>0</v>
      </c>
      <c r="AM405" s="4" cm="1">
        <f t="array" ref="AM405">IF(Table1[[#This Row],[com_ghg_inventory]]="",0,IF(Table1[[#This Row],[com_undefined]:[com_undefined]]=1,0,Table1[[#This Row],[o_co_financing]:[o_co_financing]]/SUM(Table1[[#This Row],[com_ghg_inventory]:[com_support_needed_and_received]])))</f>
        <v>0</v>
      </c>
      <c r="AN405" s="4" cm="1">
        <f t="array" ref="AN405">IF(Table1[[#This Row],[com_mitigation]]="",0,IF(Table1[[#This Row],[com_undefined]:[com_undefined]]=1,0,Table1[[#This Row],[o_co_financing]:[o_co_financing]]/SUM(Table1[[#This Row],[com_ghg_inventory]:[com_support_needed_and_received]])))</f>
        <v>0</v>
      </c>
      <c r="AO405" s="4" cm="1">
        <f t="array" ref="AO405">IF(Table1[[#This Row],[com_climate_change_impacts_and_adaptation]]="",0,IF(Table1[[#This Row],[com_undefined]:[com_undefined]]=1,0,Table1[[#This Row],[o_co_financing]:[o_co_financing]]/SUM(Table1[[#This Row],[com_ghg_inventory]:[com_support_needed_and_received]])))</f>
        <v>159400</v>
      </c>
      <c r="AP405" s="4" cm="1">
        <f t="array" ref="AP405">IF(Table1[[#This Row],[com_support_needed_and_received]]="",0,IF(Table1[[#This Row],[com_undefined]:[com_undefined]]=1,0,Table1[[#This Row],[o_co_financing]:[o_co_financing]]/SUM(Table1[[#This Row],[com_ghg_inventory]:[com_support_needed_and_received]])))</f>
        <v>0</v>
      </c>
      <c r="AQ405" s="4">
        <f>IF(Table1[[#This Row],[com_undefined]]=1,Table1[[#This Row],[o_co_financing]],0)</f>
        <v>0</v>
      </c>
      <c r="AR405" s="4" t="str">
        <f>IF(Table1[[#This Row],[o_gef_funding]]=SUM(Table1[[#This Row],[ghg_inventory_gef]:[undefined_gef]]),"Good", "Problem")</f>
        <v>Good</v>
      </c>
      <c r="AS405" s="4" t="str">
        <f>IF(Table1[[#This Row],[o_co_financing]]=SUM(Table1[[#This Row],[ghg_inventory_co_finance]:[undefined_co_finance]]),"Good", "Problem")</f>
        <v>Good</v>
      </c>
    </row>
    <row r="406" spans="1:45">
      <c r="A406" s="2">
        <v>43</v>
      </c>
      <c r="B406" s="3" t="s">
        <v>69</v>
      </c>
      <c r="C406" s="4" t="str">
        <f>VLOOKUP(Table1[[#This Row],[pif_id]], Table7[#All],2,FALSE)</f>
        <v>Asia</v>
      </c>
      <c r="D406" s="4" t="str">
        <f>VLOOKUP(Table1[[#This Row],[pif_id]], Table7[#All],3,FALSE)</f>
        <v>FAO</v>
      </c>
      <c r="E406" s="4" t="str">
        <f>VLOOKUP(Table1[[#This Row],[pif_id]], Table7[#All],4,FALSE)</f>
        <v>2017</v>
      </c>
      <c r="F406" s="4" t="e">
        <f>VLOOKUP(Table1[[#This Row],[pif_id]], Table7[#All],5,FALSE)</f>
        <v>#REF!</v>
      </c>
      <c r="G406">
        <v>98</v>
      </c>
      <c r="H406" t="s">
        <v>629</v>
      </c>
      <c r="K406">
        <v>1</v>
      </c>
      <c r="M406" t="str">
        <f>IF(SUM(Table1[[#This Row],[c_ghg_inventory]:[c_support_needed_and_received]])=0,1,"")</f>
        <v/>
      </c>
      <c r="N406" s="6">
        <v>238750</v>
      </c>
      <c r="O406" s="6">
        <v>797000</v>
      </c>
      <c r="P406" s="6">
        <f>N406/SUM(Table1[[#This Row],[c_ghg_inventory]:[c_undefined]])</f>
        <v>238750</v>
      </c>
      <c r="Q406" s="6">
        <f>O406/SUM(Table1[[#This Row],[c_ghg_inventory]:[c_undefined]])</f>
        <v>797000</v>
      </c>
      <c r="R406">
        <v>403</v>
      </c>
      <c r="S406" s="4" t="s">
        <v>632</v>
      </c>
      <c r="T406" s="4"/>
      <c r="U406" s="4"/>
      <c r="V406" s="4">
        <v>1</v>
      </c>
      <c r="W406" s="4"/>
      <c r="X406" s="4" t="str">
        <f>IF(SUM(Table1[[#This Row],[o_ghg_inventory ]:[o_support_needed_and_received]])=0,1,"")</f>
        <v/>
      </c>
      <c r="Y406" s="5">
        <v>47750</v>
      </c>
      <c r="Z406" s="5">
        <v>159400</v>
      </c>
      <c r="AA406" s="5">
        <f>Table1[[#This Row],[o_gef_funding]]/SUM(Table1[[#This Row],[o_ghg_inventory ]:[o_undefined]])</f>
        <v>47750</v>
      </c>
      <c r="AB406" s="5">
        <f>Table1[[#This Row],[o_co_financing]]/SUM(Table1[[#This Row],[o_ghg_inventory ]:[o_undefined]])</f>
        <v>159400</v>
      </c>
      <c r="AC406" s="4" t="str" cm="1">
        <f t="array" ref="AC406">IF(Table1[[#This Row],[o_ghg_inventory ]]="",IF(AND(Table1[[#This Row],[o_undefined]:[o_undefined]]=1,Table1[[#This Row],[c_ghg_inventory]]=1),1,""),1)</f>
        <v/>
      </c>
      <c r="AD406" s="4" t="str" cm="1">
        <f t="array" ref="AD406">IF(Table1[[#This Row],[o_mitigation ]]="",IF(AND(Table1[[#This Row],[o_undefined]:[o_undefined]]=1,Table1[[#This Row],[c_mitigation]]=1),1,""),1)</f>
        <v/>
      </c>
      <c r="AE406" s="4" cm="1">
        <f t="array" ref="AE406">IF(Table1[[#This Row],[o_climate_change_impacts_and_adaptation ]]="",IF(AND(Table1[[#This Row],[o_undefined]:[o_undefined]]=1,Table1[[#This Row],[c_climate_change_impacts_and_adaptation]]=1),1,""),1)</f>
        <v>1</v>
      </c>
      <c r="AF406" s="4" t="str" cm="1">
        <f t="array" ref="AF406">IF(Table1[[#This Row],[o_support_needed_and_received]]="",IF(AND(Table1[[#This Row],[o_undefined]:[o_undefined]]=1,Table1[[#This Row],[c_support_needed_and_received]]=1),1,""),1)</f>
        <v/>
      </c>
      <c r="AG406" s="4" t="str">
        <f>IF(SUM(Table1[[#This Row],[com_ghg_inventory]:[com_support_needed_and_received]])=0,1,"")</f>
        <v/>
      </c>
      <c r="AH406" s="4" cm="1">
        <f t="array" ref="AH406">IF(Table1[[#This Row],[com_ghg_inventory]]="",0,IF(Table1[[#This Row],[com_undefined]:[com_undefined]]=1,0,Table1[[#This Row],[o_gef_funding]:[o_gef_funding]]/SUM(Table1[[#This Row],[com_ghg_inventory]:[com_support_needed_and_received]])))</f>
        <v>0</v>
      </c>
      <c r="AI406" s="4" cm="1">
        <f t="array" ref="AI406">IF(Table1[[#This Row],[com_mitigation]]="",0,IF(Table1[[#This Row],[com_undefined]:[com_undefined]]=1,0,Table1[[#This Row],[o_gef_funding]:[o_gef_funding]]/SUM(Table1[[#This Row],[com_ghg_inventory]:[com_support_needed_and_received]])))</f>
        <v>0</v>
      </c>
      <c r="AJ406" s="4" cm="1">
        <f t="array" ref="AJ406">IF(Table1[[#This Row],[com_climate_change_impacts_and_adaptation]]="",0,IF(Table1[[#This Row],[com_undefined]:[com_undefined]]=1,0,Table1[[#This Row],[o_gef_funding]:[o_gef_funding]]/SUM(Table1[[#This Row],[com_ghg_inventory]:[com_support_needed_and_received]])))</f>
        <v>47750</v>
      </c>
      <c r="AK406" s="4" cm="1">
        <f t="array" ref="AK406">IF(Table1[[#This Row],[com_support_needed_and_received]]="",0,IF(Table1[[#This Row],[com_undefined]:[com_undefined]]=1,0,Table1[[#This Row],[o_gef_funding]:[o_gef_funding]]/SUM(Table1[[#This Row],[com_ghg_inventory]:[com_support_needed_and_received]])))</f>
        <v>0</v>
      </c>
      <c r="AL406" s="4">
        <f>IF(Table1[[#This Row],[com_undefined]]=1,Table1[[#This Row],[o_gef_funding]],0)</f>
        <v>0</v>
      </c>
      <c r="AM406" s="4" cm="1">
        <f t="array" ref="AM406">IF(Table1[[#This Row],[com_ghg_inventory]]="",0,IF(Table1[[#This Row],[com_undefined]:[com_undefined]]=1,0,Table1[[#This Row],[o_co_financing]:[o_co_financing]]/SUM(Table1[[#This Row],[com_ghg_inventory]:[com_support_needed_and_received]])))</f>
        <v>0</v>
      </c>
      <c r="AN406" s="4" cm="1">
        <f t="array" ref="AN406">IF(Table1[[#This Row],[com_mitigation]]="",0,IF(Table1[[#This Row],[com_undefined]:[com_undefined]]=1,0,Table1[[#This Row],[o_co_financing]:[o_co_financing]]/SUM(Table1[[#This Row],[com_ghg_inventory]:[com_support_needed_and_received]])))</f>
        <v>0</v>
      </c>
      <c r="AO406" s="4" cm="1">
        <f t="array" ref="AO406">IF(Table1[[#This Row],[com_climate_change_impacts_and_adaptation]]="",0,IF(Table1[[#This Row],[com_undefined]:[com_undefined]]=1,0,Table1[[#This Row],[o_co_financing]:[o_co_financing]]/SUM(Table1[[#This Row],[com_ghg_inventory]:[com_support_needed_and_received]])))</f>
        <v>159400</v>
      </c>
      <c r="AP406" s="4" cm="1">
        <f t="array" ref="AP406">IF(Table1[[#This Row],[com_support_needed_and_received]]="",0,IF(Table1[[#This Row],[com_undefined]:[com_undefined]]=1,0,Table1[[#This Row],[o_co_financing]:[o_co_financing]]/SUM(Table1[[#This Row],[com_ghg_inventory]:[com_support_needed_and_received]])))</f>
        <v>0</v>
      </c>
      <c r="AQ406" s="4">
        <f>IF(Table1[[#This Row],[com_undefined]]=1,Table1[[#This Row],[o_co_financing]],0)</f>
        <v>0</v>
      </c>
      <c r="AR406" s="4" t="str">
        <f>IF(Table1[[#This Row],[o_gef_funding]]=SUM(Table1[[#This Row],[ghg_inventory_gef]:[undefined_gef]]),"Good", "Problem")</f>
        <v>Good</v>
      </c>
      <c r="AS406" s="4" t="str">
        <f>IF(Table1[[#This Row],[o_co_financing]]=SUM(Table1[[#This Row],[ghg_inventory_co_finance]:[undefined_co_finance]]),"Good", "Problem")</f>
        <v>Good</v>
      </c>
    </row>
    <row r="407" spans="1:45">
      <c r="A407" s="2">
        <v>43</v>
      </c>
      <c r="B407" s="3" t="s">
        <v>69</v>
      </c>
      <c r="C407" s="4" t="str">
        <f>VLOOKUP(Table1[[#This Row],[pif_id]], Table7[#All],2,FALSE)</f>
        <v>Asia</v>
      </c>
      <c r="D407" s="4" t="str">
        <f>VLOOKUP(Table1[[#This Row],[pif_id]], Table7[#All],3,FALSE)</f>
        <v>FAO</v>
      </c>
      <c r="E407" s="4" t="str">
        <f>VLOOKUP(Table1[[#This Row],[pif_id]], Table7[#All],4,FALSE)</f>
        <v>2017</v>
      </c>
      <c r="F407" s="4" t="e">
        <f>VLOOKUP(Table1[[#This Row],[pif_id]], Table7[#All],5,FALSE)</f>
        <v>#REF!</v>
      </c>
      <c r="G407">
        <v>98</v>
      </c>
      <c r="H407" t="s">
        <v>629</v>
      </c>
      <c r="K407">
        <v>1</v>
      </c>
      <c r="M407" t="str">
        <f>IF(SUM(Table1[[#This Row],[c_ghg_inventory]:[c_support_needed_and_received]])=0,1,"")</f>
        <v/>
      </c>
      <c r="N407" s="6">
        <v>238750</v>
      </c>
      <c r="O407" s="6">
        <v>797000</v>
      </c>
      <c r="P407" s="6">
        <f>N407/SUM(Table1[[#This Row],[c_ghg_inventory]:[c_undefined]])</f>
        <v>238750</v>
      </c>
      <c r="Q407" s="6">
        <f>O407/SUM(Table1[[#This Row],[c_ghg_inventory]:[c_undefined]])</f>
        <v>797000</v>
      </c>
      <c r="R407">
        <v>404</v>
      </c>
      <c r="S407" s="4" t="s">
        <v>498</v>
      </c>
      <c r="T407" s="4"/>
      <c r="U407" s="4"/>
      <c r="V407" s="4">
        <v>1</v>
      </c>
      <c r="W407" s="4"/>
      <c r="X407" s="4" t="str">
        <f>IF(SUM(Table1[[#This Row],[o_ghg_inventory ]:[o_support_needed_and_received]])=0,1,"")</f>
        <v/>
      </c>
      <c r="Y407" s="34">
        <v>47750</v>
      </c>
      <c r="Z407" s="34">
        <v>159400</v>
      </c>
      <c r="AA407" s="5">
        <f>Table1[[#This Row],[o_gef_funding]]/SUM(Table1[[#This Row],[o_ghg_inventory ]:[o_undefined]])</f>
        <v>47750</v>
      </c>
      <c r="AB407" s="5">
        <f>Table1[[#This Row],[o_co_financing]]/SUM(Table1[[#This Row],[o_ghg_inventory ]:[o_undefined]])</f>
        <v>159400</v>
      </c>
      <c r="AC407" s="4" t="str" cm="1">
        <f t="array" ref="AC407">IF(Table1[[#This Row],[o_ghg_inventory ]]="",IF(AND(Table1[[#This Row],[o_undefined]:[o_undefined]]=1,Table1[[#This Row],[c_ghg_inventory]]=1),1,""),1)</f>
        <v/>
      </c>
      <c r="AD407" s="4" t="str" cm="1">
        <f t="array" ref="AD407">IF(Table1[[#This Row],[o_mitigation ]]="",IF(AND(Table1[[#This Row],[o_undefined]:[o_undefined]]=1,Table1[[#This Row],[c_mitigation]]=1),1,""),1)</f>
        <v/>
      </c>
      <c r="AE407" s="4" cm="1">
        <f t="array" ref="AE407">IF(Table1[[#This Row],[o_climate_change_impacts_and_adaptation ]]="",IF(AND(Table1[[#This Row],[o_undefined]:[o_undefined]]=1,Table1[[#This Row],[c_climate_change_impacts_and_adaptation]]=1),1,""),1)</f>
        <v>1</v>
      </c>
      <c r="AF407" s="4" t="str" cm="1">
        <f t="array" ref="AF407">IF(Table1[[#This Row],[o_support_needed_and_received]]="",IF(AND(Table1[[#This Row],[o_undefined]:[o_undefined]]=1,Table1[[#This Row],[c_support_needed_and_received]]=1),1,""),1)</f>
        <v/>
      </c>
      <c r="AG407" s="4" t="str">
        <f>IF(SUM(Table1[[#This Row],[com_ghg_inventory]:[com_support_needed_and_received]])=0,1,"")</f>
        <v/>
      </c>
      <c r="AH407" s="4" cm="1">
        <f t="array" ref="AH407">IF(Table1[[#This Row],[com_ghg_inventory]]="",0,IF(Table1[[#This Row],[com_undefined]:[com_undefined]]=1,0,Table1[[#This Row],[o_gef_funding]:[o_gef_funding]]/SUM(Table1[[#This Row],[com_ghg_inventory]:[com_support_needed_and_received]])))</f>
        <v>0</v>
      </c>
      <c r="AI407" s="4" cm="1">
        <f t="array" ref="AI407">IF(Table1[[#This Row],[com_mitigation]]="",0,IF(Table1[[#This Row],[com_undefined]:[com_undefined]]=1,0,Table1[[#This Row],[o_gef_funding]:[o_gef_funding]]/SUM(Table1[[#This Row],[com_ghg_inventory]:[com_support_needed_and_received]])))</f>
        <v>0</v>
      </c>
      <c r="AJ407" s="4" cm="1">
        <f t="array" ref="AJ407">IF(Table1[[#This Row],[com_climate_change_impacts_and_adaptation]]="",0,IF(Table1[[#This Row],[com_undefined]:[com_undefined]]=1,0,Table1[[#This Row],[o_gef_funding]:[o_gef_funding]]/SUM(Table1[[#This Row],[com_ghg_inventory]:[com_support_needed_and_received]])))</f>
        <v>47750</v>
      </c>
      <c r="AK407" s="4" cm="1">
        <f t="array" ref="AK407">IF(Table1[[#This Row],[com_support_needed_and_received]]="",0,IF(Table1[[#This Row],[com_undefined]:[com_undefined]]=1,0,Table1[[#This Row],[o_gef_funding]:[o_gef_funding]]/SUM(Table1[[#This Row],[com_ghg_inventory]:[com_support_needed_and_received]])))</f>
        <v>0</v>
      </c>
      <c r="AL407" s="4">
        <f>IF(Table1[[#This Row],[com_undefined]]=1,Table1[[#This Row],[o_gef_funding]],0)</f>
        <v>0</v>
      </c>
      <c r="AM407" s="4" cm="1">
        <f t="array" ref="AM407">IF(Table1[[#This Row],[com_ghg_inventory]]="",0,IF(Table1[[#This Row],[com_undefined]:[com_undefined]]=1,0,Table1[[#This Row],[o_co_financing]:[o_co_financing]]/SUM(Table1[[#This Row],[com_ghg_inventory]:[com_support_needed_and_received]])))</f>
        <v>0</v>
      </c>
      <c r="AN407" s="4" cm="1">
        <f t="array" ref="AN407">IF(Table1[[#This Row],[com_mitigation]]="",0,IF(Table1[[#This Row],[com_undefined]:[com_undefined]]=1,0,Table1[[#This Row],[o_co_financing]:[o_co_financing]]/SUM(Table1[[#This Row],[com_ghg_inventory]:[com_support_needed_and_received]])))</f>
        <v>0</v>
      </c>
      <c r="AO407" s="4" cm="1">
        <f t="array" ref="AO407">IF(Table1[[#This Row],[com_climate_change_impacts_and_adaptation]]="",0,IF(Table1[[#This Row],[com_undefined]:[com_undefined]]=1,0,Table1[[#This Row],[o_co_financing]:[o_co_financing]]/SUM(Table1[[#This Row],[com_ghg_inventory]:[com_support_needed_and_received]])))</f>
        <v>159400</v>
      </c>
      <c r="AP407" s="4" cm="1">
        <f t="array" ref="AP407">IF(Table1[[#This Row],[com_support_needed_and_received]]="",0,IF(Table1[[#This Row],[com_undefined]:[com_undefined]]=1,0,Table1[[#This Row],[o_co_financing]:[o_co_financing]]/SUM(Table1[[#This Row],[com_ghg_inventory]:[com_support_needed_and_received]])))</f>
        <v>0</v>
      </c>
      <c r="AQ407" s="4">
        <f>IF(Table1[[#This Row],[com_undefined]]=1,Table1[[#This Row],[o_co_financing]],0)</f>
        <v>0</v>
      </c>
      <c r="AR407" s="4" t="str">
        <f>IF(Table1[[#This Row],[o_gef_funding]]=SUM(Table1[[#This Row],[ghg_inventory_gef]:[undefined_gef]]),"Good", "Problem")</f>
        <v>Good</v>
      </c>
      <c r="AS407" s="4" t="str">
        <f>IF(Table1[[#This Row],[o_co_financing]]=SUM(Table1[[#This Row],[ghg_inventory_co_finance]:[undefined_co_finance]]),"Good", "Problem")</f>
        <v>Good</v>
      </c>
    </row>
    <row r="408" spans="1:45">
      <c r="A408" s="2">
        <v>43</v>
      </c>
      <c r="B408" s="3" t="s">
        <v>69</v>
      </c>
      <c r="C408" s="4" t="str">
        <f>VLOOKUP(Table1[[#This Row],[pif_id]], Table7[#All],2,FALSE)</f>
        <v>Asia</v>
      </c>
      <c r="D408" s="4" t="str">
        <f>VLOOKUP(Table1[[#This Row],[pif_id]], Table7[#All],3,FALSE)</f>
        <v>FAO</v>
      </c>
      <c r="E408" s="4" t="str">
        <f>VLOOKUP(Table1[[#This Row],[pif_id]], Table7[#All],4,FALSE)</f>
        <v>2017</v>
      </c>
      <c r="F408" s="4" t="e">
        <f>VLOOKUP(Table1[[#This Row],[pif_id]], Table7[#All],5,FALSE)</f>
        <v>#REF!</v>
      </c>
      <c r="G408">
        <v>98</v>
      </c>
      <c r="H408" t="s">
        <v>629</v>
      </c>
      <c r="K408">
        <v>1</v>
      </c>
      <c r="M408" t="str">
        <f>IF(SUM(Table1[[#This Row],[c_ghg_inventory]:[c_support_needed_and_received]])=0,1,"")</f>
        <v/>
      </c>
      <c r="N408" s="6">
        <v>238750</v>
      </c>
      <c r="O408" s="6">
        <v>797000</v>
      </c>
      <c r="P408" s="6">
        <f>N408/SUM(Table1[[#This Row],[c_ghg_inventory]:[c_undefined]])</f>
        <v>238750</v>
      </c>
      <c r="Q408" s="6">
        <f>O408/SUM(Table1[[#This Row],[c_ghg_inventory]:[c_undefined]])</f>
        <v>797000</v>
      </c>
      <c r="R408">
        <v>405</v>
      </c>
      <c r="S408" s="4" t="s">
        <v>435</v>
      </c>
      <c r="T408" s="4"/>
      <c r="U408" s="4"/>
      <c r="V408" s="4">
        <v>1</v>
      </c>
      <c r="W408" s="4"/>
      <c r="X408" s="4" t="str">
        <f>IF(SUM(Table1[[#This Row],[o_ghg_inventory ]:[o_support_needed_and_received]])=0,1,"")</f>
        <v/>
      </c>
      <c r="Y408" s="34">
        <v>47750</v>
      </c>
      <c r="Z408" s="34">
        <v>159400</v>
      </c>
      <c r="AA408" s="5">
        <f>Table1[[#This Row],[o_gef_funding]]/SUM(Table1[[#This Row],[o_ghg_inventory ]:[o_undefined]])</f>
        <v>47750</v>
      </c>
      <c r="AB408" s="5">
        <f>Table1[[#This Row],[o_co_financing]]/SUM(Table1[[#This Row],[o_ghg_inventory ]:[o_undefined]])</f>
        <v>159400</v>
      </c>
      <c r="AC408" s="4" t="str" cm="1">
        <f t="array" ref="AC408">IF(Table1[[#This Row],[o_ghg_inventory ]]="",IF(AND(Table1[[#This Row],[o_undefined]:[o_undefined]]=1,Table1[[#This Row],[c_ghg_inventory]]=1),1,""),1)</f>
        <v/>
      </c>
      <c r="AD408" s="4" t="str" cm="1">
        <f t="array" ref="AD408">IF(Table1[[#This Row],[o_mitigation ]]="",IF(AND(Table1[[#This Row],[o_undefined]:[o_undefined]]=1,Table1[[#This Row],[c_mitigation]]=1),1,""),1)</f>
        <v/>
      </c>
      <c r="AE408" s="4" cm="1">
        <f t="array" ref="AE408">IF(Table1[[#This Row],[o_climate_change_impacts_and_adaptation ]]="",IF(AND(Table1[[#This Row],[o_undefined]:[o_undefined]]=1,Table1[[#This Row],[c_climate_change_impacts_and_adaptation]]=1),1,""),1)</f>
        <v>1</v>
      </c>
      <c r="AF408" s="4" t="str" cm="1">
        <f t="array" ref="AF408">IF(Table1[[#This Row],[o_support_needed_and_received]]="",IF(AND(Table1[[#This Row],[o_undefined]:[o_undefined]]=1,Table1[[#This Row],[c_support_needed_and_received]]=1),1,""),1)</f>
        <v/>
      </c>
      <c r="AG408" s="4" t="str">
        <f>IF(SUM(Table1[[#This Row],[com_ghg_inventory]:[com_support_needed_and_received]])=0,1,"")</f>
        <v/>
      </c>
      <c r="AH408" s="4" cm="1">
        <f t="array" ref="AH408">IF(Table1[[#This Row],[com_ghg_inventory]]="",0,IF(Table1[[#This Row],[com_undefined]:[com_undefined]]=1,0,Table1[[#This Row],[o_gef_funding]:[o_gef_funding]]/SUM(Table1[[#This Row],[com_ghg_inventory]:[com_support_needed_and_received]])))</f>
        <v>0</v>
      </c>
      <c r="AI408" s="4" cm="1">
        <f t="array" ref="AI408">IF(Table1[[#This Row],[com_mitigation]]="",0,IF(Table1[[#This Row],[com_undefined]:[com_undefined]]=1,0,Table1[[#This Row],[o_gef_funding]:[o_gef_funding]]/SUM(Table1[[#This Row],[com_ghg_inventory]:[com_support_needed_and_received]])))</f>
        <v>0</v>
      </c>
      <c r="AJ408" s="4" cm="1">
        <f t="array" ref="AJ408">IF(Table1[[#This Row],[com_climate_change_impacts_and_adaptation]]="",0,IF(Table1[[#This Row],[com_undefined]:[com_undefined]]=1,0,Table1[[#This Row],[o_gef_funding]:[o_gef_funding]]/SUM(Table1[[#This Row],[com_ghg_inventory]:[com_support_needed_and_received]])))</f>
        <v>47750</v>
      </c>
      <c r="AK408" s="4" cm="1">
        <f t="array" ref="AK408">IF(Table1[[#This Row],[com_support_needed_and_received]]="",0,IF(Table1[[#This Row],[com_undefined]:[com_undefined]]=1,0,Table1[[#This Row],[o_gef_funding]:[o_gef_funding]]/SUM(Table1[[#This Row],[com_ghg_inventory]:[com_support_needed_and_received]])))</f>
        <v>0</v>
      </c>
      <c r="AL408" s="4">
        <f>IF(Table1[[#This Row],[com_undefined]]=1,Table1[[#This Row],[o_gef_funding]],0)</f>
        <v>0</v>
      </c>
      <c r="AM408" s="4" cm="1">
        <f t="array" ref="AM408">IF(Table1[[#This Row],[com_ghg_inventory]]="",0,IF(Table1[[#This Row],[com_undefined]:[com_undefined]]=1,0,Table1[[#This Row],[o_co_financing]:[o_co_financing]]/SUM(Table1[[#This Row],[com_ghg_inventory]:[com_support_needed_and_received]])))</f>
        <v>0</v>
      </c>
      <c r="AN408" s="4" cm="1">
        <f t="array" ref="AN408">IF(Table1[[#This Row],[com_mitigation]]="",0,IF(Table1[[#This Row],[com_undefined]:[com_undefined]]=1,0,Table1[[#This Row],[o_co_financing]:[o_co_financing]]/SUM(Table1[[#This Row],[com_ghg_inventory]:[com_support_needed_and_received]])))</f>
        <v>0</v>
      </c>
      <c r="AO408" s="4" cm="1">
        <f t="array" ref="AO408">IF(Table1[[#This Row],[com_climate_change_impacts_and_adaptation]]="",0,IF(Table1[[#This Row],[com_undefined]:[com_undefined]]=1,0,Table1[[#This Row],[o_co_financing]:[o_co_financing]]/SUM(Table1[[#This Row],[com_ghg_inventory]:[com_support_needed_and_received]])))</f>
        <v>159400</v>
      </c>
      <c r="AP408" s="4" cm="1">
        <f t="array" ref="AP408">IF(Table1[[#This Row],[com_support_needed_and_received]]="",0,IF(Table1[[#This Row],[com_undefined]:[com_undefined]]=1,0,Table1[[#This Row],[o_co_financing]:[o_co_financing]]/SUM(Table1[[#This Row],[com_ghg_inventory]:[com_support_needed_and_received]])))</f>
        <v>0</v>
      </c>
      <c r="AQ408" s="4">
        <f>IF(Table1[[#This Row],[com_undefined]]=1,Table1[[#This Row],[o_co_financing]],0)</f>
        <v>0</v>
      </c>
      <c r="AR408" s="4" t="str">
        <f>IF(Table1[[#This Row],[o_gef_funding]]=SUM(Table1[[#This Row],[ghg_inventory_gef]:[undefined_gef]]),"Good", "Problem")</f>
        <v>Good</v>
      </c>
      <c r="AS408" s="4" t="str">
        <f>IF(Table1[[#This Row],[o_co_financing]]=SUM(Table1[[#This Row],[ghg_inventory_co_finance]:[undefined_co_finance]]),"Good", "Problem")</f>
        <v>Good</v>
      </c>
    </row>
    <row r="409" spans="1:45">
      <c r="A409" s="7">
        <v>44</v>
      </c>
      <c r="B409" s="8" t="s">
        <v>70</v>
      </c>
      <c r="C409" t="str">
        <f>VLOOKUP(Table1[[#This Row],[pif_id]], Table7[#All],2,FALSE)</f>
        <v>America</v>
      </c>
      <c r="D409" t="str">
        <f>VLOOKUP(Table1[[#This Row],[pif_id]], Table7[#All],3,FALSE)</f>
        <v>UNDP</v>
      </c>
      <c r="E409" t="str">
        <f>VLOOKUP(Table1[[#This Row],[pif_id]], Table7[#All],4,FALSE)</f>
        <v>2020</v>
      </c>
      <c r="F409" t="e">
        <f>VLOOKUP(Table1[[#This Row],[pif_id]], Table7[#All],5,FALSE)</f>
        <v>#REF!</v>
      </c>
      <c r="G409">
        <v>99</v>
      </c>
      <c r="H409" t="s">
        <v>633</v>
      </c>
      <c r="M409">
        <f>IF(SUM(Table1[[#This Row],[c_ghg_inventory]:[c_support_needed_and_received]])=0,1,"")</f>
        <v>1</v>
      </c>
      <c r="N409" s="6">
        <v>1370000</v>
      </c>
      <c r="O409" s="6">
        <v>100000</v>
      </c>
      <c r="P409" s="6">
        <f>N409/SUM(Table1[[#This Row],[c_ghg_inventory]:[c_undefined]])</f>
        <v>1370000</v>
      </c>
      <c r="Q409" s="6">
        <f>O409/SUM(Table1[[#This Row],[c_ghg_inventory]:[c_undefined]])</f>
        <v>100000</v>
      </c>
      <c r="R409">
        <v>406</v>
      </c>
      <c r="S409" t="s">
        <v>634</v>
      </c>
      <c r="T409">
        <v>1</v>
      </c>
      <c r="X409" s="4" t="str">
        <f>IF(SUM(Table1[[#This Row],[o_ghg_inventory ]:[o_support_needed_and_received]])=0,1,"")</f>
        <v/>
      </c>
      <c r="Y409" s="34">
        <v>90000</v>
      </c>
      <c r="Z409" s="34">
        <v>4000</v>
      </c>
      <c r="AA409" s="5">
        <f>Table1[[#This Row],[o_gef_funding]]/SUM(Table1[[#This Row],[o_ghg_inventory ]:[o_undefined]])</f>
        <v>90000</v>
      </c>
      <c r="AB409" s="5">
        <f>Table1[[#This Row],[o_co_financing]]/SUM(Table1[[#This Row],[o_ghg_inventory ]:[o_undefined]])</f>
        <v>4000</v>
      </c>
      <c r="AC409" s="4" cm="1">
        <f t="array" ref="AC409">IF(Table1[[#This Row],[o_ghg_inventory ]]="",IF(AND(Table1[[#This Row],[o_undefined]:[o_undefined]]=1,Table1[[#This Row],[c_ghg_inventory]]=1),1,""),1)</f>
        <v>1</v>
      </c>
      <c r="AD409" s="4" t="str" cm="1">
        <f t="array" ref="AD409">IF(Table1[[#This Row],[o_mitigation ]]="",IF(AND(Table1[[#This Row],[o_undefined]:[o_undefined]]=1,Table1[[#This Row],[c_mitigation]]=1),1,""),1)</f>
        <v/>
      </c>
      <c r="AE409" s="4" t="str" cm="1">
        <f t="array" ref="AE409">IF(Table1[[#This Row],[o_climate_change_impacts_and_adaptation ]]="",IF(AND(Table1[[#This Row],[o_undefined]:[o_undefined]]=1,Table1[[#This Row],[c_climate_change_impacts_and_adaptation]]=1),1,""),1)</f>
        <v/>
      </c>
      <c r="AF409" s="4" t="str" cm="1">
        <f t="array" ref="AF409">IF(Table1[[#This Row],[o_support_needed_and_received]]="",IF(AND(Table1[[#This Row],[o_undefined]:[o_undefined]]=1,Table1[[#This Row],[c_support_needed_and_received]]=1),1,""),1)</f>
        <v/>
      </c>
      <c r="AG409" s="4" t="str">
        <f>IF(SUM(Table1[[#This Row],[com_ghg_inventory]:[com_support_needed_and_received]])=0,1,"")</f>
        <v/>
      </c>
      <c r="AH409" s="4" cm="1">
        <f t="array" ref="AH409">IF(Table1[[#This Row],[com_ghg_inventory]]="",0,IF(Table1[[#This Row],[com_undefined]:[com_undefined]]=1,0,Table1[[#This Row],[o_gef_funding]:[o_gef_funding]]/SUM(Table1[[#This Row],[com_ghg_inventory]:[com_support_needed_and_received]])))</f>
        <v>90000</v>
      </c>
      <c r="AI409" s="4" cm="1">
        <f t="array" ref="AI409">IF(Table1[[#This Row],[com_mitigation]]="",0,IF(Table1[[#This Row],[com_undefined]:[com_undefined]]=1,0,Table1[[#This Row],[o_gef_funding]:[o_gef_funding]]/SUM(Table1[[#This Row],[com_ghg_inventory]:[com_support_needed_and_received]])))</f>
        <v>0</v>
      </c>
      <c r="AJ409" s="4" cm="1">
        <f t="array" ref="AJ409">IF(Table1[[#This Row],[com_climate_change_impacts_and_adaptation]]="",0,IF(Table1[[#This Row],[com_undefined]:[com_undefined]]=1,0,Table1[[#This Row],[o_gef_funding]:[o_gef_funding]]/SUM(Table1[[#This Row],[com_ghg_inventory]:[com_support_needed_and_received]])))</f>
        <v>0</v>
      </c>
      <c r="AK409" s="4" cm="1">
        <f t="array" ref="AK409">IF(Table1[[#This Row],[com_support_needed_and_received]]="",0,IF(Table1[[#This Row],[com_undefined]:[com_undefined]]=1,0,Table1[[#This Row],[o_gef_funding]:[o_gef_funding]]/SUM(Table1[[#This Row],[com_ghg_inventory]:[com_support_needed_and_received]])))</f>
        <v>0</v>
      </c>
      <c r="AL409" s="4">
        <f>IF(Table1[[#This Row],[com_undefined]]=1,Table1[[#This Row],[o_gef_funding]],0)</f>
        <v>0</v>
      </c>
      <c r="AM409" s="4" cm="1">
        <f t="array" ref="AM409">IF(Table1[[#This Row],[com_ghg_inventory]]="",0,IF(Table1[[#This Row],[com_undefined]:[com_undefined]]=1,0,Table1[[#This Row],[o_co_financing]:[o_co_financing]]/SUM(Table1[[#This Row],[com_ghg_inventory]:[com_support_needed_and_received]])))</f>
        <v>4000</v>
      </c>
      <c r="AN409" s="4" cm="1">
        <f t="array" ref="AN409">IF(Table1[[#This Row],[com_mitigation]]="",0,IF(Table1[[#This Row],[com_undefined]:[com_undefined]]=1,0,Table1[[#This Row],[o_co_financing]:[o_co_financing]]/SUM(Table1[[#This Row],[com_ghg_inventory]:[com_support_needed_and_received]])))</f>
        <v>0</v>
      </c>
      <c r="AO409" s="4" cm="1">
        <f t="array" ref="AO409">IF(Table1[[#This Row],[com_climate_change_impacts_and_adaptation]]="",0,IF(Table1[[#This Row],[com_undefined]:[com_undefined]]=1,0,Table1[[#This Row],[o_co_financing]:[o_co_financing]]/SUM(Table1[[#This Row],[com_ghg_inventory]:[com_support_needed_and_received]])))</f>
        <v>0</v>
      </c>
      <c r="AP409" s="4" cm="1">
        <f t="array" ref="AP409">IF(Table1[[#This Row],[com_support_needed_and_received]]="",0,IF(Table1[[#This Row],[com_undefined]:[com_undefined]]=1,0,Table1[[#This Row],[o_co_financing]:[o_co_financing]]/SUM(Table1[[#This Row],[com_ghg_inventory]:[com_support_needed_and_received]])))</f>
        <v>0</v>
      </c>
      <c r="AQ409" s="4">
        <f>IF(Table1[[#This Row],[com_undefined]]=1,Table1[[#This Row],[o_co_financing]],0)</f>
        <v>0</v>
      </c>
      <c r="AR409" s="4" t="str">
        <f>IF(Table1[[#This Row],[o_gef_funding]]=SUM(Table1[[#This Row],[ghg_inventory_gef]:[undefined_gef]]),"Good", "Problem")</f>
        <v>Good</v>
      </c>
      <c r="AS409" s="4" t="str">
        <f>IF(Table1[[#This Row],[o_co_financing]]=SUM(Table1[[#This Row],[ghg_inventory_co_finance]:[undefined_co_finance]]),"Good", "Problem")</f>
        <v>Good</v>
      </c>
    </row>
    <row r="410" spans="1:45">
      <c r="A410" s="7">
        <v>44</v>
      </c>
      <c r="B410" s="8" t="s">
        <v>70</v>
      </c>
      <c r="C410" t="str">
        <f>VLOOKUP(Table1[[#This Row],[pif_id]], Table7[#All],2,FALSE)</f>
        <v>America</v>
      </c>
      <c r="D410" t="str">
        <f>VLOOKUP(Table1[[#This Row],[pif_id]], Table7[#All],3,FALSE)</f>
        <v>UNDP</v>
      </c>
      <c r="E410" t="str">
        <f>VLOOKUP(Table1[[#This Row],[pif_id]], Table7[#All],4,FALSE)</f>
        <v>2020</v>
      </c>
      <c r="F410" t="e">
        <f>VLOOKUP(Table1[[#This Row],[pif_id]], Table7[#All],5,FALSE)</f>
        <v>#REF!</v>
      </c>
      <c r="G410">
        <v>99</v>
      </c>
      <c r="H410" t="s">
        <v>633</v>
      </c>
      <c r="M410">
        <f>IF(SUM(Table1[[#This Row],[c_ghg_inventory]:[c_support_needed_and_received]])=0,1,"")</f>
        <v>1</v>
      </c>
      <c r="N410" s="6">
        <v>1370000</v>
      </c>
      <c r="O410" s="6">
        <v>100000</v>
      </c>
      <c r="P410" s="6">
        <f>N410/SUM(Table1[[#This Row],[c_ghg_inventory]:[c_undefined]])</f>
        <v>1370000</v>
      </c>
      <c r="Q410" s="6">
        <f>O410/SUM(Table1[[#This Row],[c_ghg_inventory]:[c_undefined]])</f>
        <v>100000</v>
      </c>
      <c r="R410">
        <v>407</v>
      </c>
      <c r="S410" t="s">
        <v>635</v>
      </c>
      <c r="T410">
        <v>1</v>
      </c>
      <c r="X410" s="4" t="str">
        <f>IF(SUM(Table1[[#This Row],[o_ghg_inventory ]:[o_support_needed_and_received]])=0,1,"")</f>
        <v/>
      </c>
      <c r="Y410" s="34">
        <v>90000</v>
      </c>
      <c r="Z410" s="34">
        <v>4000</v>
      </c>
      <c r="AA410" s="5">
        <f>Table1[[#This Row],[o_gef_funding]]/SUM(Table1[[#This Row],[o_ghg_inventory ]:[o_undefined]])</f>
        <v>90000</v>
      </c>
      <c r="AB410" s="5">
        <f>Table1[[#This Row],[o_co_financing]]/SUM(Table1[[#This Row],[o_ghg_inventory ]:[o_undefined]])</f>
        <v>4000</v>
      </c>
      <c r="AC410" s="4" cm="1">
        <f t="array" ref="AC410">IF(Table1[[#This Row],[o_ghg_inventory ]]="",IF(AND(Table1[[#This Row],[o_undefined]:[o_undefined]]=1,Table1[[#This Row],[c_ghg_inventory]]=1),1,""),1)</f>
        <v>1</v>
      </c>
      <c r="AD410" s="4" t="str" cm="1">
        <f t="array" ref="AD410">IF(Table1[[#This Row],[o_mitigation ]]="",IF(AND(Table1[[#This Row],[o_undefined]:[o_undefined]]=1,Table1[[#This Row],[c_mitigation]]=1),1,""),1)</f>
        <v/>
      </c>
      <c r="AE410" s="4" t="str" cm="1">
        <f t="array" ref="AE410">IF(Table1[[#This Row],[o_climate_change_impacts_and_adaptation ]]="",IF(AND(Table1[[#This Row],[o_undefined]:[o_undefined]]=1,Table1[[#This Row],[c_climate_change_impacts_and_adaptation]]=1),1,""),1)</f>
        <v/>
      </c>
      <c r="AF410" s="4" t="str" cm="1">
        <f t="array" ref="AF410">IF(Table1[[#This Row],[o_support_needed_and_received]]="",IF(AND(Table1[[#This Row],[o_undefined]:[o_undefined]]=1,Table1[[#This Row],[c_support_needed_and_received]]=1),1,""),1)</f>
        <v/>
      </c>
      <c r="AG410" s="4" t="str">
        <f>IF(SUM(Table1[[#This Row],[com_ghg_inventory]:[com_support_needed_and_received]])=0,1,"")</f>
        <v/>
      </c>
      <c r="AH410" s="4" cm="1">
        <f t="array" ref="AH410">IF(Table1[[#This Row],[com_ghg_inventory]]="",0,IF(Table1[[#This Row],[com_undefined]:[com_undefined]]=1,0,Table1[[#This Row],[o_gef_funding]:[o_gef_funding]]/SUM(Table1[[#This Row],[com_ghg_inventory]:[com_support_needed_and_received]])))</f>
        <v>90000</v>
      </c>
      <c r="AI410" s="4" cm="1">
        <f t="array" ref="AI410">IF(Table1[[#This Row],[com_mitigation]]="",0,IF(Table1[[#This Row],[com_undefined]:[com_undefined]]=1,0,Table1[[#This Row],[o_gef_funding]:[o_gef_funding]]/SUM(Table1[[#This Row],[com_ghg_inventory]:[com_support_needed_and_received]])))</f>
        <v>0</v>
      </c>
      <c r="AJ410" s="4" cm="1">
        <f t="array" ref="AJ410">IF(Table1[[#This Row],[com_climate_change_impacts_and_adaptation]]="",0,IF(Table1[[#This Row],[com_undefined]:[com_undefined]]=1,0,Table1[[#This Row],[o_gef_funding]:[o_gef_funding]]/SUM(Table1[[#This Row],[com_ghg_inventory]:[com_support_needed_and_received]])))</f>
        <v>0</v>
      </c>
      <c r="AK410" s="4" cm="1">
        <f t="array" ref="AK410">IF(Table1[[#This Row],[com_support_needed_and_received]]="",0,IF(Table1[[#This Row],[com_undefined]:[com_undefined]]=1,0,Table1[[#This Row],[o_gef_funding]:[o_gef_funding]]/SUM(Table1[[#This Row],[com_ghg_inventory]:[com_support_needed_and_received]])))</f>
        <v>0</v>
      </c>
      <c r="AL410" s="4">
        <f>IF(Table1[[#This Row],[com_undefined]]=1,Table1[[#This Row],[o_gef_funding]],0)</f>
        <v>0</v>
      </c>
      <c r="AM410" s="4" cm="1">
        <f t="array" ref="AM410">IF(Table1[[#This Row],[com_ghg_inventory]]="",0,IF(Table1[[#This Row],[com_undefined]:[com_undefined]]=1,0,Table1[[#This Row],[o_co_financing]:[o_co_financing]]/SUM(Table1[[#This Row],[com_ghg_inventory]:[com_support_needed_and_received]])))</f>
        <v>4000</v>
      </c>
      <c r="AN410" s="4" cm="1">
        <f t="array" ref="AN410">IF(Table1[[#This Row],[com_mitigation]]="",0,IF(Table1[[#This Row],[com_undefined]:[com_undefined]]=1,0,Table1[[#This Row],[o_co_financing]:[o_co_financing]]/SUM(Table1[[#This Row],[com_ghg_inventory]:[com_support_needed_and_received]])))</f>
        <v>0</v>
      </c>
      <c r="AO410" s="4" cm="1">
        <f t="array" ref="AO410">IF(Table1[[#This Row],[com_climate_change_impacts_and_adaptation]]="",0,IF(Table1[[#This Row],[com_undefined]:[com_undefined]]=1,0,Table1[[#This Row],[o_co_financing]:[o_co_financing]]/SUM(Table1[[#This Row],[com_ghg_inventory]:[com_support_needed_and_received]])))</f>
        <v>0</v>
      </c>
      <c r="AP410" s="4" cm="1">
        <f t="array" ref="AP410">IF(Table1[[#This Row],[com_support_needed_and_received]]="",0,IF(Table1[[#This Row],[com_undefined]:[com_undefined]]=1,0,Table1[[#This Row],[o_co_financing]:[o_co_financing]]/SUM(Table1[[#This Row],[com_ghg_inventory]:[com_support_needed_and_received]])))</f>
        <v>0</v>
      </c>
      <c r="AQ410" s="4">
        <f>IF(Table1[[#This Row],[com_undefined]]=1,Table1[[#This Row],[o_co_financing]],0)</f>
        <v>0</v>
      </c>
      <c r="AR410" s="4" t="str">
        <f>IF(Table1[[#This Row],[o_gef_funding]]=SUM(Table1[[#This Row],[ghg_inventory_gef]:[undefined_gef]]),"Good", "Problem")</f>
        <v>Good</v>
      </c>
      <c r="AS410" s="4" t="str">
        <f>IF(Table1[[#This Row],[o_co_financing]]=SUM(Table1[[#This Row],[ghg_inventory_co_finance]:[undefined_co_finance]]),"Good", "Problem")</f>
        <v>Good</v>
      </c>
    </row>
    <row r="411" spans="1:45">
      <c r="A411" s="7">
        <v>44</v>
      </c>
      <c r="B411" s="8" t="s">
        <v>70</v>
      </c>
      <c r="C411" t="str">
        <f>VLOOKUP(Table1[[#This Row],[pif_id]], Table7[#All],2,FALSE)</f>
        <v>America</v>
      </c>
      <c r="D411" t="str">
        <f>VLOOKUP(Table1[[#This Row],[pif_id]], Table7[#All],3,FALSE)</f>
        <v>UNDP</v>
      </c>
      <c r="E411" t="str">
        <f>VLOOKUP(Table1[[#This Row],[pif_id]], Table7[#All],4,FALSE)</f>
        <v>2020</v>
      </c>
      <c r="F411" t="e">
        <f>VLOOKUP(Table1[[#This Row],[pif_id]], Table7[#All],5,FALSE)</f>
        <v>#REF!</v>
      </c>
      <c r="G411">
        <v>99</v>
      </c>
      <c r="H411" t="s">
        <v>633</v>
      </c>
      <c r="M411">
        <f>IF(SUM(Table1[[#This Row],[c_ghg_inventory]:[c_support_needed_and_received]])=0,1,"")</f>
        <v>1</v>
      </c>
      <c r="N411" s="6">
        <v>1370000</v>
      </c>
      <c r="O411" s="6">
        <v>100000</v>
      </c>
      <c r="P411" s="6">
        <f>N411/SUM(Table1[[#This Row],[c_ghg_inventory]:[c_undefined]])</f>
        <v>1370000</v>
      </c>
      <c r="Q411" s="6">
        <f>O411/SUM(Table1[[#This Row],[c_ghg_inventory]:[c_undefined]])</f>
        <v>100000</v>
      </c>
      <c r="R411">
        <v>408</v>
      </c>
      <c r="S411" t="s">
        <v>636</v>
      </c>
      <c r="T411">
        <v>1</v>
      </c>
      <c r="X411" s="4" t="str">
        <f>IF(SUM(Table1[[#This Row],[o_ghg_inventory ]:[o_support_needed_and_received]])=0,1,"")</f>
        <v/>
      </c>
      <c r="Y411" s="34">
        <v>90000</v>
      </c>
      <c r="Z411" s="34">
        <v>4000</v>
      </c>
      <c r="AA411" s="5">
        <f>Table1[[#This Row],[o_gef_funding]]/SUM(Table1[[#This Row],[o_ghg_inventory ]:[o_undefined]])</f>
        <v>90000</v>
      </c>
      <c r="AB411" s="5">
        <f>Table1[[#This Row],[o_co_financing]]/SUM(Table1[[#This Row],[o_ghg_inventory ]:[o_undefined]])</f>
        <v>4000</v>
      </c>
      <c r="AC411" s="4" cm="1">
        <f t="array" ref="AC411">IF(Table1[[#This Row],[o_ghg_inventory ]]="",IF(AND(Table1[[#This Row],[o_undefined]:[o_undefined]]=1,Table1[[#This Row],[c_ghg_inventory]]=1),1,""),1)</f>
        <v>1</v>
      </c>
      <c r="AD411" s="4" t="str" cm="1">
        <f t="array" ref="AD411">IF(Table1[[#This Row],[o_mitigation ]]="",IF(AND(Table1[[#This Row],[o_undefined]:[o_undefined]]=1,Table1[[#This Row],[c_mitigation]]=1),1,""),1)</f>
        <v/>
      </c>
      <c r="AE411" s="4" t="str" cm="1">
        <f t="array" ref="AE411">IF(Table1[[#This Row],[o_climate_change_impacts_and_adaptation ]]="",IF(AND(Table1[[#This Row],[o_undefined]:[o_undefined]]=1,Table1[[#This Row],[c_climate_change_impacts_and_adaptation]]=1),1,""),1)</f>
        <v/>
      </c>
      <c r="AF411" s="4" t="str" cm="1">
        <f t="array" ref="AF411">IF(Table1[[#This Row],[o_support_needed_and_received]]="",IF(AND(Table1[[#This Row],[o_undefined]:[o_undefined]]=1,Table1[[#This Row],[c_support_needed_and_received]]=1),1,""),1)</f>
        <v/>
      </c>
      <c r="AG411" s="4" t="str">
        <f>IF(SUM(Table1[[#This Row],[com_ghg_inventory]:[com_support_needed_and_received]])=0,1,"")</f>
        <v/>
      </c>
      <c r="AH411" s="4" cm="1">
        <f t="array" ref="AH411">IF(Table1[[#This Row],[com_ghg_inventory]]="",0,IF(Table1[[#This Row],[com_undefined]:[com_undefined]]=1,0,Table1[[#This Row],[o_gef_funding]:[o_gef_funding]]/SUM(Table1[[#This Row],[com_ghg_inventory]:[com_support_needed_and_received]])))</f>
        <v>90000</v>
      </c>
      <c r="AI411" s="4" cm="1">
        <f t="array" ref="AI411">IF(Table1[[#This Row],[com_mitigation]]="",0,IF(Table1[[#This Row],[com_undefined]:[com_undefined]]=1,0,Table1[[#This Row],[o_gef_funding]:[o_gef_funding]]/SUM(Table1[[#This Row],[com_ghg_inventory]:[com_support_needed_and_received]])))</f>
        <v>0</v>
      </c>
      <c r="AJ411" s="4" cm="1">
        <f t="array" ref="AJ411">IF(Table1[[#This Row],[com_climate_change_impacts_and_adaptation]]="",0,IF(Table1[[#This Row],[com_undefined]:[com_undefined]]=1,0,Table1[[#This Row],[o_gef_funding]:[o_gef_funding]]/SUM(Table1[[#This Row],[com_ghg_inventory]:[com_support_needed_and_received]])))</f>
        <v>0</v>
      </c>
      <c r="AK411" s="4" cm="1">
        <f t="array" ref="AK411">IF(Table1[[#This Row],[com_support_needed_and_received]]="",0,IF(Table1[[#This Row],[com_undefined]:[com_undefined]]=1,0,Table1[[#This Row],[o_gef_funding]:[o_gef_funding]]/SUM(Table1[[#This Row],[com_ghg_inventory]:[com_support_needed_and_received]])))</f>
        <v>0</v>
      </c>
      <c r="AL411" s="4">
        <f>IF(Table1[[#This Row],[com_undefined]]=1,Table1[[#This Row],[o_gef_funding]],0)</f>
        <v>0</v>
      </c>
      <c r="AM411" s="4" cm="1">
        <f t="array" ref="AM411">IF(Table1[[#This Row],[com_ghg_inventory]]="",0,IF(Table1[[#This Row],[com_undefined]:[com_undefined]]=1,0,Table1[[#This Row],[o_co_financing]:[o_co_financing]]/SUM(Table1[[#This Row],[com_ghg_inventory]:[com_support_needed_and_received]])))</f>
        <v>4000</v>
      </c>
      <c r="AN411" s="4" cm="1">
        <f t="array" ref="AN411">IF(Table1[[#This Row],[com_mitigation]]="",0,IF(Table1[[#This Row],[com_undefined]:[com_undefined]]=1,0,Table1[[#This Row],[o_co_financing]:[o_co_financing]]/SUM(Table1[[#This Row],[com_ghg_inventory]:[com_support_needed_and_received]])))</f>
        <v>0</v>
      </c>
      <c r="AO411" s="4" cm="1">
        <f t="array" ref="AO411">IF(Table1[[#This Row],[com_climate_change_impacts_and_adaptation]]="",0,IF(Table1[[#This Row],[com_undefined]:[com_undefined]]=1,0,Table1[[#This Row],[o_co_financing]:[o_co_financing]]/SUM(Table1[[#This Row],[com_ghg_inventory]:[com_support_needed_and_received]])))</f>
        <v>0</v>
      </c>
      <c r="AP411" s="4" cm="1">
        <f t="array" ref="AP411">IF(Table1[[#This Row],[com_support_needed_and_received]]="",0,IF(Table1[[#This Row],[com_undefined]:[com_undefined]]=1,0,Table1[[#This Row],[o_co_financing]:[o_co_financing]]/SUM(Table1[[#This Row],[com_ghg_inventory]:[com_support_needed_and_received]])))</f>
        <v>0</v>
      </c>
      <c r="AQ411" s="4">
        <f>IF(Table1[[#This Row],[com_undefined]]=1,Table1[[#This Row],[o_co_financing]],0)</f>
        <v>0</v>
      </c>
      <c r="AR411" s="4" t="str">
        <f>IF(Table1[[#This Row],[o_gef_funding]]=SUM(Table1[[#This Row],[ghg_inventory_gef]:[undefined_gef]]),"Good", "Problem")</f>
        <v>Good</v>
      </c>
      <c r="AS411" s="4" t="str">
        <f>IF(Table1[[#This Row],[o_co_financing]]=SUM(Table1[[#This Row],[ghg_inventory_co_finance]:[undefined_co_finance]]),"Good", "Problem")</f>
        <v>Good</v>
      </c>
    </row>
    <row r="412" spans="1:45">
      <c r="A412" s="7">
        <v>44</v>
      </c>
      <c r="B412" s="8" t="s">
        <v>70</v>
      </c>
      <c r="C412" t="str">
        <f>VLOOKUP(Table1[[#This Row],[pif_id]], Table7[#All],2,FALSE)</f>
        <v>America</v>
      </c>
      <c r="D412" t="str">
        <f>VLOOKUP(Table1[[#This Row],[pif_id]], Table7[#All],3,FALSE)</f>
        <v>UNDP</v>
      </c>
      <c r="E412" t="str">
        <f>VLOOKUP(Table1[[#This Row],[pif_id]], Table7[#All],4,FALSE)</f>
        <v>2020</v>
      </c>
      <c r="F412" t="e">
        <f>VLOOKUP(Table1[[#This Row],[pif_id]], Table7[#All],5,FALSE)</f>
        <v>#REF!</v>
      </c>
      <c r="G412">
        <v>99</v>
      </c>
      <c r="H412" t="s">
        <v>633</v>
      </c>
      <c r="M412">
        <f>IF(SUM(Table1[[#This Row],[c_ghg_inventory]:[c_support_needed_and_received]])=0,1,"")</f>
        <v>1</v>
      </c>
      <c r="N412" s="6">
        <v>1370000</v>
      </c>
      <c r="O412" s="6">
        <v>100000</v>
      </c>
      <c r="P412" s="6">
        <f>N412/SUM(Table1[[#This Row],[c_ghg_inventory]:[c_undefined]])</f>
        <v>1370000</v>
      </c>
      <c r="Q412" s="6">
        <f>O412/SUM(Table1[[#This Row],[c_ghg_inventory]:[c_undefined]])</f>
        <v>100000</v>
      </c>
      <c r="R412">
        <v>409</v>
      </c>
      <c r="S412" t="s">
        <v>637</v>
      </c>
      <c r="T412">
        <v>1</v>
      </c>
      <c r="X412" s="4" t="str">
        <f>IF(SUM(Table1[[#This Row],[o_ghg_inventory ]:[o_support_needed_and_received]])=0,1,"")</f>
        <v/>
      </c>
      <c r="Y412" s="34">
        <v>90000</v>
      </c>
      <c r="Z412" s="34">
        <v>4000</v>
      </c>
      <c r="AA412" s="5">
        <f>Table1[[#This Row],[o_gef_funding]]/SUM(Table1[[#This Row],[o_ghg_inventory ]:[o_undefined]])</f>
        <v>90000</v>
      </c>
      <c r="AB412" s="5">
        <f>Table1[[#This Row],[o_co_financing]]/SUM(Table1[[#This Row],[o_ghg_inventory ]:[o_undefined]])</f>
        <v>4000</v>
      </c>
      <c r="AC412" s="4" cm="1">
        <f t="array" ref="AC412">IF(Table1[[#This Row],[o_ghg_inventory ]]="",IF(AND(Table1[[#This Row],[o_undefined]:[o_undefined]]=1,Table1[[#This Row],[c_ghg_inventory]]=1),1,""),1)</f>
        <v>1</v>
      </c>
      <c r="AD412" s="4" t="str" cm="1">
        <f t="array" ref="AD412">IF(Table1[[#This Row],[o_mitigation ]]="",IF(AND(Table1[[#This Row],[o_undefined]:[o_undefined]]=1,Table1[[#This Row],[c_mitigation]]=1),1,""),1)</f>
        <v/>
      </c>
      <c r="AE412" s="4" t="str" cm="1">
        <f t="array" ref="AE412">IF(Table1[[#This Row],[o_climate_change_impacts_and_adaptation ]]="",IF(AND(Table1[[#This Row],[o_undefined]:[o_undefined]]=1,Table1[[#This Row],[c_climate_change_impacts_and_adaptation]]=1),1,""),1)</f>
        <v/>
      </c>
      <c r="AF412" s="4" t="str" cm="1">
        <f t="array" ref="AF412">IF(Table1[[#This Row],[o_support_needed_and_received]]="",IF(AND(Table1[[#This Row],[o_undefined]:[o_undefined]]=1,Table1[[#This Row],[c_support_needed_and_received]]=1),1,""),1)</f>
        <v/>
      </c>
      <c r="AG412" s="4" t="str">
        <f>IF(SUM(Table1[[#This Row],[com_ghg_inventory]:[com_support_needed_and_received]])=0,1,"")</f>
        <v/>
      </c>
      <c r="AH412" s="4" cm="1">
        <f t="array" ref="AH412">IF(Table1[[#This Row],[com_ghg_inventory]]="",0,IF(Table1[[#This Row],[com_undefined]:[com_undefined]]=1,0,Table1[[#This Row],[o_gef_funding]:[o_gef_funding]]/SUM(Table1[[#This Row],[com_ghg_inventory]:[com_support_needed_and_received]])))</f>
        <v>90000</v>
      </c>
      <c r="AI412" s="4" cm="1">
        <f t="array" ref="AI412">IF(Table1[[#This Row],[com_mitigation]]="",0,IF(Table1[[#This Row],[com_undefined]:[com_undefined]]=1,0,Table1[[#This Row],[o_gef_funding]:[o_gef_funding]]/SUM(Table1[[#This Row],[com_ghg_inventory]:[com_support_needed_and_received]])))</f>
        <v>0</v>
      </c>
      <c r="AJ412" s="4" cm="1">
        <f t="array" ref="AJ412">IF(Table1[[#This Row],[com_climate_change_impacts_and_adaptation]]="",0,IF(Table1[[#This Row],[com_undefined]:[com_undefined]]=1,0,Table1[[#This Row],[o_gef_funding]:[o_gef_funding]]/SUM(Table1[[#This Row],[com_ghg_inventory]:[com_support_needed_and_received]])))</f>
        <v>0</v>
      </c>
      <c r="AK412" s="4" cm="1">
        <f t="array" ref="AK412">IF(Table1[[#This Row],[com_support_needed_and_received]]="",0,IF(Table1[[#This Row],[com_undefined]:[com_undefined]]=1,0,Table1[[#This Row],[o_gef_funding]:[o_gef_funding]]/SUM(Table1[[#This Row],[com_ghg_inventory]:[com_support_needed_and_received]])))</f>
        <v>0</v>
      </c>
      <c r="AL412" s="4">
        <f>IF(Table1[[#This Row],[com_undefined]]=1,Table1[[#This Row],[o_gef_funding]],0)</f>
        <v>0</v>
      </c>
      <c r="AM412" s="4" cm="1">
        <f t="array" ref="AM412">IF(Table1[[#This Row],[com_ghg_inventory]]="",0,IF(Table1[[#This Row],[com_undefined]:[com_undefined]]=1,0,Table1[[#This Row],[o_co_financing]:[o_co_financing]]/SUM(Table1[[#This Row],[com_ghg_inventory]:[com_support_needed_and_received]])))</f>
        <v>4000</v>
      </c>
      <c r="AN412" s="4" cm="1">
        <f t="array" ref="AN412">IF(Table1[[#This Row],[com_mitigation]]="",0,IF(Table1[[#This Row],[com_undefined]:[com_undefined]]=1,0,Table1[[#This Row],[o_co_financing]:[o_co_financing]]/SUM(Table1[[#This Row],[com_ghg_inventory]:[com_support_needed_and_received]])))</f>
        <v>0</v>
      </c>
      <c r="AO412" s="4" cm="1">
        <f t="array" ref="AO412">IF(Table1[[#This Row],[com_climate_change_impacts_and_adaptation]]="",0,IF(Table1[[#This Row],[com_undefined]:[com_undefined]]=1,0,Table1[[#This Row],[o_co_financing]:[o_co_financing]]/SUM(Table1[[#This Row],[com_ghg_inventory]:[com_support_needed_and_received]])))</f>
        <v>0</v>
      </c>
      <c r="AP412" s="4" cm="1">
        <f t="array" ref="AP412">IF(Table1[[#This Row],[com_support_needed_and_received]]="",0,IF(Table1[[#This Row],[com_undefined]:[com_undefined]]=1,0,Table1[[#This Row],[o_co_financing]:[o_co_financing]]/SUM(Table1[[#This Row],[com_ghg_inventory]:[com_support_needed_and_received]])))</f>
        <v>0</v>
      </c>
      <c r="AQ412" s="4">
        <f>IF(Table1[[#This Row],[com_undefined]]=1,Table1[[#This Row],[o_co_financing]],0)</f>
        <v>0</v>
      </c>
      <c r="AR412" s="4" t="str">
        <f>IF(Table1[[#This Row],[o_gef_funding]]=SUM(Table1[[#This Row],[ghg_inventory_gef]:[undefined_gef]]),"Good", "Problem")</f>
        <v>Good</v>
      </c>
      <c r="AS412" s="4" t="str">
        <f>IF(Table1[[#This Row],[o_co_financing]]=SUM(Table1[[#This Row],[ghg_inventory_co_finance]:[undefined_co_finance]]),"Good", "Problem")</f>
        <v>Good</v>
      </c>
    </row>
    <row r="413" spans="1:45">
      <c r="A413" s="7">
        <v>44</v>
      </c>
      <c r="B413" s="8" t="s">
        <v>70</v>
      </c>
      <c r="C413" t="str">
        <f>VLOOKUP(Table1[[#This Row],[pif_id]], Table7[#All],2,FALSE)</f>
        <v>America</v>
      </c>
      <c r="D413" t="str">
        <f>VLOOKUP(Table1[[#This Row],[pif_id]], Table7[#All],3,FALSE)</f>
        <v>UNDP</v>
      </c>
      <c r="E413" t="str">
        <f>VLOOKUP(Table1[[#This Row],[pif_id]], Table7[#All],4,FALSE)</f>
        <v>2020</v>
      </c>
      <c r="F413" t="e">
        <f>VLOOKUP(Table1[[#This Row],[pif_id]], Table7[#All],5,FALSE)</f>
        <v>#REF!</v>
      </c>
      <c r="G413">
        <v>99</v>
      </c>
      <c r="H413" t="s">
        <v>633</v>
      </c>
      <c r="M413">
        <f>IF(SUM(Table1[[#This Row],[c_ghg_inventory]:[c_support_needed_and_received]])=0,1,"")</f>
        <v>1</v>
      </c>
      <c r="N413" s="6">
        <v>1370000</v>
      </c>
      <c r="O413" s="6">
        <v>100000</v>
      </c>
      <c r="P413" s="6">
        <f>N413/SUM(Table1[[#This Row],[c_ghg_inventory]:[c_undefined]])</f>
        <v>1370000</v>
      </c>
      <c r="Q413" s="6">
        <f>O413/SUM(Table1[[#This Row],[c_ghg_inventory]:[c_undefined]])</f>
        <v>100000</v>
      </c>
      <c r="R413">
        <v>410</v>
      </c>
      <c r="S413" t="s">
        <v>638</v>
      </c>
      <c r="T413">
        <v>1</v>
      </c>
      <c r="X413" s="4" t="str">
        <f>IF(SUM(Table1[[#This Row],[o_ghg_inventory ]:[o_support_needed_and_received]])=0,1,"")</f>
        <v/>
      </c>
      <c r="Y413" s="34">
        <v>90000</v>
      </c>
      <c r="Z413" s="34">
        <v>4000</v>
      </c>
      <c r="AA413" s="5">
        <f>Table1[[#This Row],[o_gef_funding]]/SUM(Table1[[#This Row],[o_ghg_inventory ]:[o_undefined]])</f>
        <v>90000</v>
      </c>
      <c r="AB413" s="5">
        <f>Table1[[#This Row],[o_co_financing]]/SUM(Table1[[#This Row],[o_ghg_inventory ]:[o_undefined]])</f>
        <v>4000</v>
      </c>
      <c r="AC413" s="4" cm="1">
        <f t="array" ref="AC413">IF(Table1[[#This Row],[o_ghg_inventory ]]="",IF(AND(Table1[[#This Row],[o_undefined]:[o_undefined]]=1,Table1[[#This Row],[c_ghg_inventory]]=1),1,""),1)</f>
        <v>1</v>
      </c>
      <c r="AD413" s="4" t="str" cm="1">
        <f t="array" ref="AD413">IF(Table1[[#This Row],[o_mitigation ]]="",IF(AND(Table1[[#This Row],[o_undefined]:[o_undefined]]=1,Table1[[#This Row],[c_mitigation]]=1),1,""),1)</f>
        <v/>
      </c>
      <c r="AE413" s="4" t="str" cm="1">
        <f t="array" ref="AE413">IF(Table1[[#This Row],[o_climate_change_impacts_and_adaptation ]]="",IF(AND(Table1[[#This Row],[o_undefined]:[o_undefined]]=1,Table1[[#This Row],[c_climate_change_impacts_and_adaptation]]=1),1,""),1)</f>
        <v/>
      </c>
      <c r="AF413" s="4" t="str" cm="1">
        <f t="array" ref="AF413">IF(Table1[[#This Row],[o_support_needed_and_received]]="",IF(AND(Table1[[#This Row],[o_undefined]:[o_undefined]]=1,Table1[[#This Row],[c_support_needed_and_received]]=1),1,""),1)</f>
        <v/>
      </c>
      <c r="AG413" s="4" t="str">
        <f>IF(SUM(Table1[[#This Row],[com_ghg_inventory]:[com_support_needed_and_received]])=0,1,"")</f>
        <v/>
      </c>
      <c r="AH413" s="4" cm="1">
        <f t="array" ref="AH413">IF(Table1[[#This Row],[com_ghg_inventory]]="",0,IF(Table1[[#This Row],[com_undefined]:[com_undefined]]=1,0,Table1[[#This Row],[o_gef_funding]:[o_gef_funding]]/SUM(Table1[[#This Row],[com_ghg_inventory]:[com_support_needed_and_received]])))</f>
        <v>90000</v>
      </c>
      <c r="AI413" s="4" cm="1">
        <f t="array" ref="AI413">IF(Table1[[#This Row],[com_mitigation]]="",0,IF(Table1[[#This Row],[com_undefined]:[com_undefined]]=1,0,Table1[[#This Row],[o_gef_funding]:[o_gef_funding]]/SUM(Table1[[#This Row],[com_ghg_inventory]:[com_support_needed_and_received]])))</f>
        <v>0</v>
      </c>
      <c r="AJ413" s="4" cm="1">
        <f t="array" ref="AJ413">IF(Table1[[#This Row],[com_climate_change_impacts_and_adaptation]]="",0,IF(Table1[[#This Row],[com_undefined]:[com_undefined]]=1,0,Table1[[#This Row],[o_gef_funding]:[o_gef_funding]]/SUM(Table1[[#This Row],[com_ghg_inventory]:[com_support_needed_and_received]])))</f>
        <v>0</v>
      </c>
      <c r="AK413" s="4" cm="1">
        <f t="array" ref="AK413">IF(Table1[[#This Row],[com_support_needed_and_received]]="",0,IF(Table1[[#This Row],[com_undefined]:[com_undefined]]=1,0,Table1[[#This Row],[o_gef_funding]:[o_gef_funding]]/SUM(Table1[[#This Row],[com_ghg_inventory]:[com_support_needed_and_received]])))</f>
        <v>0</v>
      </c>
      <c r="AL413" s="4">
        <f>IF(Table1[[#This Row],[com_undefined]]=1,Table1[[#This Row],[o_gef_funding]],0)</f>
        <v>0</v>
      </c>
      <c r="AM413" s="4" cm="1">
        <f t="array" ref="AM413">IF(Table1[[#This Row],[com_ghg_inventory]]="",0,IF(Table1[[#This Row],[com_undefined]:[com_undefined]]=1,0,Table1[[#This Row],[o_co_financing]:[o_co_financing]]/SUM(Table1[[#This Row],[com_ghg_inventory]:[com_support_needed_and_received]])))</f>
        <v>4000</v>
      </c>
      <c r="AN413" s="4" cm="1">
        <f t="array" ref="AN413">IF(Table1[[#This Row],[com_mitigation]]="",0,IF(Table1[[#This Row],[com_undefined]:[com_undefined]]=1,0,Table1[[#This Row],[o_co_financing]:[o_co_financing]]/SUM(Table1[[#This Row],[com_ghg_inventory]:[com_support_needed_and_received]])))</f>
        <v>0</v>
      </c>
      <c r="AO413" s="4" cm="1">
        <f t="array" ref="AO413">IF(Table1[[#This Row],[com_climate_change_impacts_and_adaptation]]="",0,IF(Table1[[#This Row],[com_undefined]:[com_undefined]]=1,0,Table1[[#This Row],[o_co_financing]:[o_co_financing]]/SUM(Table1[[#This Row],[com_ghg_inventory]:[com_support_needed_and_received]])))</f>
        <v>0</v>
      </c>
      <c r="AP413" s="4" cm="1">
        <f t="array" ref="AP413">IF(Table1[[#This Row],[com_support_needed_and_received]]="",0,IF(Table1[[#This Row],[com_undefined]:[com_undefined]]=1,0,Table1[[#This Row],[o_co_financing]:[o_co_financing]]/SUM(Table1[[#This Row],[com_ghg_inventory]:[com_support_needed_and_received]])))</f>
        <v>0</v>
      </c>
      <c r="AQ413" s="4">
        <f>IF(Table1[[#This Row],[com_undefined]]=1,Table1[[#This Row],[o_co_financing]],0)</f>
        <v>0</v>
      </c>
      <c r="AR413" s="4" t="str">
        <f>IF(Table1[[#This Row],[o_gef_funding]]=SUM(Table1[[#This Row],[ghg_inventory_gef]:[undefined_gef]]),"Good", "Problem")</f>
        <v>Good</v>
      </c>
      <c r="AS413" s="4" t="str">
        <f>IF(Table1[[#This Row],[o_co_financing]]=SUM(Table1[[#This Row],[ghg_inventory_co_finance]:[undefined_co_finance]]),"Good", "Problem")</f>
        <v>Good</v>
      </c>
    </row>
    <row r="414" spans="1:45">
      <c r="A414" s="7">
        <v>44</v>
      </c>
      <c r="B414" s="8" t="s">
        <v>70</v>
      </c>
      <c r="C414" t="str">
        <f>VLOOKUP(Table1[[#This Row],[pif_id]], Table7[#All],2,FALSE)</f>
        <v>America</v>
      </c>
      <c r="D414" t="str">
        <f>VLOOKUP(Table1[[#This Row],[pif_id]], Table7[#All],3,FALSE)</f>
        <v>UNDP</v>
      </c>
      <c r="E414" t="str">
        <f>VLOOKUP(Table1[[#This Row],[pif_id]], Table7[#All],4,FALSE)</f>
        <v>2020</v>
      </c>
      <c r="F414" t="e">
        <f>VLOOKUP(Table1[[#This Row],[pif_id]], Table7[#All],5,FALSE)</f>
        <v>#REF!</v>
      </c>
      <c r="G414">
        <v>99</v>
      </c>
      <c r="H414" t="s">
        <v>633</v>
      </c>
      <c r="M414">
        <f>IF(SUM(Table1[[#This Row],[c_ghg_inventory]:[c_support_needed_and_received]])=0,1,"")</f>
        <v>1</v>
      </c>
      <c r="N414" s="6">
        <v>1370000</v>
      </c>
      <c r="O414" s="6">
        <v>100000</v>
      </c>
      <c r="P414" s="6">
        <f>N414/SUM(Table1[[#This Row],[c_ghg_inventory]:[c_undefined]])</f>
        <v>1370000</v>
      </c>
      <c r="Q414" s="6">
        <f>O414/SUM(Table1[[#This Row],[c_ghg_inventory]:[c_undefined]])</f>
        <v>100000</v>
      </c>
      <c r="R414">
        <v>411</v>
      </c>
      <c r="S414" t="s">
        <v>639</v>
      </c>
      <c r="U414">
        <v>1</v>
      </c>
      <c r="X414" s="4" t="str">
        <f>IF(SUM(Table1[[#This Row],[o_ghg_inventory ]:[o_support_needed_and_received]])=0,1,"")</f>
        <v/>
      </c>
      <c r="Y414" s="34">
        <v>83333.333333333328</v>
      </c>
      <c r="Z414" s="34">
        <v>8333.3333333333339</v>
      </c>
      <c r="AA414" s="5">
        <f>Table1[[#This Row],[o_gef_funding]]/SUM(Table1[[#This Row],[o_ghg_inventory ]:[o_undefined]])</f>
        <v>83333.333333333328</v>
      </c>
      <c r="AB414" s="5">
        <f>Table1[[#This Row],[o_co_financing]]/SUM(Table1[[#This Row],[o_ghg_inventory ]:[o_undefined]])</f>
        <v>8333.3333333333339</v>
      </c>
      <c r="AC414" s="4" t="str" cm="1">
        <f t="array" ref="AC414">IF(Table1[[#This Row],[o_ghg_inventory ]]="",IF(AND(Table1[[#This Row],[o_undefined]:[o_undefined]]=1,Table1[[#This Row],[c_ghg_inventory]]=1),1,""),1)</f>
        <v/>
      </c>
      <c r="AD414" s="4" cm="1">
        <f t="array" ref="AD414">IF(Table1[[#This Row],[o_mitigation ]]="",IF(AND(Table1[[#This Row],[o_undefined]:[o_undefined]]=1,Table1[[#This Row],[c_mitigation]]=1),1,""),1)</f>
        <v>1</v>
      </c>
      <c r="AE414" s="4" t="str" cm="1">
        <f t="array" ref="AE414">IF(Table1[[#This Row],[o_climate_change_impacts_and_adaptation ]]="",IF(AND(Table1[[#This Row],[o_undefined]:[o_undefined]]=1,Table1[[#This Row],[c_climate_change_impacts_and_adaptation]]=1),1,""),1)</f>
        <v/>
      </c>
      <c r="AF414" s="4" t="str" cm="1">
        <f t="array" ref="AF414">IF(Table1[[#This Row],[o_support_needed_and_received]]="",IF(AND(Table1[[#This Row],[o_undefined]:[o_undefined]]=1,Table1[[#This Row],[c_support_needed_and_received]]=1),1,""),1)</f>
        <v/>
      </c>
      <c r="AG414" s="4" t="str">
        <f>IF(SUM(Table1[[#This Row],[com_ghg_inventory]:[com_support_needed_and_received]])=0,1,"")</f>
        <v/>
      </c>
      <c r="AH414" s="4" cm="1">
        <f t="array" ref="AH414">IF(Table1[[#This Row],[com_ghg_inventory]]="",0,IF(Table1[[#This Row],[com_undefined]:[com_undefined]]=1,0,Table1[[#This Row],[o_gef_funding]:[o_gef_funding]]/SUM(Table1[[#This Row],[com_ghg_inventory]:[com_support_needed_and_received]])))</f>
        <v>0</v>
      </c>
      <c r="AI414" s="4" cm="1">
        <f t="array" ref="AI414">IF(Table1[[#This Row],[com_mitigation]]="",0,IF(Table1[[#This Row],[com_undefined]:[com_undefined]]=1,0,Table1[[#This Row],[o_gef_funding]:[o_gef_funding]]/SUM(Table1[[#This Row],[com_ghg_inventory]:[com_support_needed_and_received]])))</f>
        <v>83333.333333333328</v>
      </c>
      <c r="AJ414" s="4" cm="1">
        <f t="array" ref="AJ414">IF(Table1[[#This Row],[com_climate_change_impacts_and_adaptation]]="",0,IF(Table1[[#This Row],[com_undefined]:[com_undefined]]=1,0,Table1[[#This Row],[o_gef_funding]:[o_gef_funding]]/SUM(Table1[[#This Row],[com_ghg_inventory]:[com_support_needed_and_received]])))</f>
        <v>0</v>
      </c>
      <c r="AK414" s="4" cm="1">
        <f t="array" ref="AK414">IF(Table1[[#This Row],[com_support_needed_and_received]]="",0,IF(Table1[[#This Row],[com_undefined]:[com_undefined]]=1,0,Table1[[#This Row],[o_gef_funding]:[o_gef_funding]]/SUM(Table1[[#This Row],[com_ghg_inventory]:[com_support_needed_and_received]])))</f>
        <v>0</v>
      </c>
      <c r="AL414" s="4">
        <f>IF(Table1[[#This Row],[com_undefined]]=1,Table1[[#This Row],[o_gef_funding]],0)</f>
        <v>0</v>
      </c>
      <c r="AM414" s="4" cm="1">
        <f t="array" ref="AM414">IF(Table1[[#This Row],[com_ghg_inventory]]="",0,IF(Table1[[#This Row],[com_undefined]:[com_undefined]]=1,0,Table1[[#This Row],[o_co_financing]:[o_co_financing]]/SUM(Table1[[#This Row],[com_ghg_inventory]:[com_support_needed_and_received]])))</f>
        <v>0</v>
      </c>
      <c r="AN414" s="4" cm="1">
        <f t="array" ref="AN414">IF(Table1[[#This Row],[com_mitigation]]="",0,IF(Table1[[#This Row],[com_undefined]:[com_undefined]]=1,0,Table1[[#This Row],[o_co_financing]:[o_co_financing]]/SUM(Table1[[#This Row],[com_ghg_inventory]:[com_support_needed_and_received]])))</f>
        <v>8333.3333333333339</v>
      </c>
      <c r="AO414" s="4" cm="1">
        <f t="array" ref="AO414">IF(Table1[[#This Row],[com_climate_change_impacts_and_adaptation]]="",0,IF(Table1[[#This Row],[com_undefined]:[com_undefined]]=1,0,Table1[[#This Row],[o_co_financing]:[o_co_financing]]/SUM(Table1[[#This Row],[com_ghg_inventory]:[com_support_needed_and_received]])))</f>
        <v>0</v>
      </c>
      <c r="AP414" s="4" cm="1">
        <f t="array" ref="AP414">IF(Table1[[#This Row],[com_support_needed_and_received]]="",0,IF(Table1[[#This Row],[com_undefined]:[com_undefined]]=1,0,Table1[[#This Row],[o_co_financing]:[o_co_financing]]/SUM(Table1[[#This Row],[com_ghg_inventory]:[com_support_needed_and_received]])))</f>
        <v>0</v>
      </c>
      <c r="AQ414" s="4">
        <f>IF(Table1[[#This Row],[com_undefined]]=1,Table1[[#This Row],[o_co_financing]],0)</f>
        <v>0</v>
      </c>
      <c r="AR414" s="4" t="str">
        <f>IF(Table1[[#This Row],[o_gef_funding]]=SUM(Table1[[#This Row],[ghg_inventory_gef]:[undefined_gef]]),"Good", "Problem")</f>
        <v>Good</v>
      </c>
      <c r="AS414" s="4" t="str">
        <f>IF(Table1[[#This Row],[o_co_financing]]=SUM(Table1[[#This Row],[ghg_inventory_co_finance]:[undefined_co_finance]]),"Good", "Problem")</f>
        <v>Good</v>
      </c>
    </row>
    <row r="415" spans="1:45">
      <c r="A415" s="7">
        <v>44</v>
      </c>
      <c r="B415" s="8" t="s">
        <v>70</v>
      </c>
      <c r="C415" t="str">
        <f>VLOOKUP(Table1[[#This Row],[pif_id]], Table7[#All],2,FALSE)</f>
        <v>America</v>
      </c>
      <c r="D415" t="str">
        <f>VLOOKUP(Table1[[#This Row],[pif_id]], Table7[#All],3,FALSE)</f>
        <v>UNDP</v>
      </c>
      <c r="E415" t="str">
        <f>VLOOKUP(Table1[[#This Row],[pif_id]], Table7[#All],4,FALSE)</f>
        <v>2020</v>
      </c>
      <c r="F415" t="e">
        <f>VLOOKUP(Table1[[#This Row],[pif_id]], Table7[#All],5,FALSE)</f>
        <v>#REF!</v>
      </c>
      <c r="G415">
        <v>99</v>
      </c>
      <c r="H415" t="s">
        <v>633</v>
      </c>
      <c r="M415">
        <f>IF(SUM(Table1[[#This Row],[c_ghg_inventory]:[c_support_needed_and_received]])=0,1,"")</f>
        <v>1</v>
      </c>
      <c r="N415" s="6">
        <v>1370000</v>
      </c>
      <c r="O415" s="6">
        <v>100000</v>
      </c>
      <c r="P415" s="6">
        <f>N415/SUM(Table1[[#This Row],[c_ghg_inventory]:[c_undefined]])</f>
        <v>1370000</v>
      </c>
      <c r="Q415" s="6">
        <f>O415/SUM(Table1[[#This Row],[c_ghg_inventory]:[c_undefined]])</f>
        <v>100000</v>
      </c>
      <c r="R415">
        <v>412</v>
      </c>
      <c r="S415" t="s">
        <v>640</v>
      </c>
      <c r="U415">
        <v>1</v>
      </c>
      <c r="X415" s="4" t="str">
        <f>IF(SUM(Table1[[#This Row],[o_ghg_inventory ]:[o_support_needed_and_received]])=0,1,"")</f>
        <v/>
      </c>
      <c r="Y415" s="34">
        <v>83333.333333333328</v>
      </c>
      <c r="Z415" s="34">
        <v>8333.3333333333339</v>
      </c>
      <c r="AA415" s="5">
        <f>Table1[[#This Row],[o_gef_funding]]/SUM(Table1[[#This Row],[o_ghg_inventory ]:[o_undefined]])</f>
        <v>83333.333333333328</v>
      </c>
      <c r="AB415" s="5">
        <f>Table1[[#This Row],[o_co_financing]]/SUM(Table1[[#This Row],[o_ghg_inventory ]:[o_undefined]])</f>
        <v>8333.3333333333339</v>
      </c>
      <c r="AC415" s="4" t="str" cm="1">
        <f t="array" ref="AC415">IF(Table1[[#This Row],[o_ghg_inventory ]]="",IF(AND(Table1[[#This Row],[o_undefined]:[o_undefined]]=1,Table1[[#This Row],[c_ghg_inventory]]=1),1,""),1)</f>
        <v/>
      </c>
      <c r="AD415" s="4" cm="1">
        <f t="array" ref="AD415">IF(Table1[[#This Row],[o_mitigation ]]="",IF(AND(Table1[[#This Row],[o_undefined]:[o_undefined]]=1,Table1[[#This Row],[c_mitigation]]=1),1,""),1)</f>
        <v>1</v>
      </c>
      <c r="AE415" s="4" t="str" cm="1">
        <f t="array" ref="AE415">IF(Table1[[#This Row],[o_climate_change_impacts_and_adaptation ]]="",IF(AND(Table1[[#This Row],[o_undefined]:[o_undefined]]=1,Table1[[#This Row],[c_climate_change_impacts_and_adaptation]]=1),1,""),1)</f>
        <v/>
      </c>
      <c r="AF415" s="4" t="str" cm="1">
        <f t="array" ref="AF415">IF(Table1[[#This Row],[o_support_needed_and_received]]="",IF(AND(Table1[[#This Row],[o_undefined]:[o_undefined]]=1,Table1[[#This Row],[c_support_needed_and_received]]=1),1,""),1)</f>
        <v/>
      </c>
      <c r="AG415" s="4" t="str">
        <f>IF(SUM(Table1[[#This Row],[com_ghg_inventory]:[com_support_needed_and_received]])=0,1,"")</f>
        <v/>
      </c>
      <c r="AH415" s="4" cm="1">
        <f t="array" ref="AH415">IF(Table1[[#This Row],[com_ghg_inventory]]="",0,IF(Table1[[#This Row],[com_undefined]:[com_undefined]]=1,0,Table1[[#This Row],[o_gef_funding]:[o_gef_funding]]/SUM(Table1[[#This Row],[com_ghg_inventory]:[com_support_needed_and_received]])))</f>
        <v>0</v>
      </c>
      <c r="AI415" s="4" cm="1">
        <f t="array" ref="AI415">IF(Table1[[#This Row],[com_mitigation]]="",0,IF(Table1[[#This Row],[com_undefined]:[com_undefined]]=1,0,Table1[[#This Row],[o_gef_funding]:[o_gef_funding]]/SUM(Table1[[#This Row],[com_ghg_inventory]:[com_support_needed_and_received]])))</f>
        <v>83333.333333333328</v>
      </c>
      <c r="AJ415" s="4" cm="1">
        <f t="array" ref="AJ415">IF(Table1[[#This Row],[com_climate_change_impacts_and_adaptation]]="",0,IF(Table1[[#This Row],[com_undefined]:[com_undefined]]=1,0,Table1[[#This Row],[o_gef_funding]:[o_gef_funding]]/SUM(Table1[[#This Row],[com_ghg_inventory]:[com_support_needed_and_received]])))</f>
        <v>0</v>
      </c>
      <c r="AK415" s="4" cm="1">
        <f t="array" ref="AK415">IF(Table1[[#This Row],[com_support_needed_and_received]]="",0,IF(Table1[[#This Row],[com_undefined]:[com_undefined]]=1,0,Table1[[#This Row],[o_gef_funding]:[o_gef_funding]]/SUM(Table1[[#This Row],[com_ghg_inventory]:[com_support_needed_and_received]])))</f>
        <v>0</v>
      </c>
      <c r="AL415" s="4">
        <f>IF(Table1[[#This Row],[com_undefined]]=1,Table1[[#This Row],[o_gef_funding]],0)</f>
        <v>0</v>
      </c>
      <c r="AM415" s="4" cm="1">
        <f t="array" ref="AM415">IF(Table1[[#This Row],[com_ghg_inventory]]="",0,IF(Table1[[#This Row],[com_undefined]:[com_undefined]]=1,0,Table1[[#This Row],[o_co_financing]:[o_co_financing]]/SUM(Table1[[#This Row],[com_ghg_inventory]:[com_support_needed_and_received]])))</f>
        <v>0</v>
      </c>
      <c r="AN415" s="4" cm="1">
        <f t="array" ref="AN415">IF(Table1[[#This Row],[com_mitigation]]="",0,IF(Table1[[#This Row],[com_undefined]:[com_undefined]]=1,0,Table1[[#This Row],[o_co_financing]:[o_co_financing]]/SUM(Table1[[#This Row],[com_ghg_inventory]:[com_support_needed_and_received]])))</f>
        <v>8333.3333333333339</v>
      </c>
      <c r="AO415" s="4" cm="1">
        <f t="array" ref="AO415">IF(Table1[[#This Row],[com_climate_change_impacts_and_adaptation]]="",0,IF(Table1[[#This Row],[com_undefined]:[com_undefined]]=1,0,Table1[[#This Row],[o_co_financing]:[o_co_financing]]/SUM(Table1[[#This Row],[com_ghg_inventory]:[com_support_needed_and_received]])))</f>
        <v>0</v>
      </c>
      <c r="AP415" s="4" cm="1">
        <f t="array" ref="AP415">IF(Table1[[#This Row],[com_support_needed_and_received]]="",0,IF(Table1[[#This Row],[com_undefined]:[com_undefined]]=1,0,Table1[[#This Row],[o_co_financing]:[o_co_financing]]/SUM(Table1[[#This Row],[com_ghg_inventory]:[com_support_needed_and_received]])))</f>
        <v>0</v>
      </c>
      <c r="AQ415" s="4">
        <f>IF(Table1[[#This Row],[com_undefined]]=1,Table1[[#This Row],[o_co_financing]],0)</f>
        <v>0</v>
      </c>
      <c r="AR415" s="4" t="str">
        <f>IF(Table1[[#This Row],[o_gef_funding]]=SUM(Table1[[#This Row],[ghg_inventory_gef]:[undefined_gef]]),"Good", "Problem")</f>
        <v>Good</v>
      </c>
      <c r="AS415" s="4" t="str">
        <f>IF(Table1[[#This Row],[o_co_financing]]=SUM(Table1[[#This Row],[ghg_inventory_co_finance]:[undefined_co_finance]]),"Good", "Problem")</f>
        <v>Good</v>
      </c>
    </row>
    <row r="416" spans="1:45">
      <c r="A416" s="7">
        <v>44</v>
      </c>
      <c r="B416" s="8" t="s">
        <v>70</v>
      </c>
      <c r="C416" t="str">
        <f>VLOOKUP(Table1[[#This Row],[pif_id]], Table7[#All],2,FALSE)</f>
        <v>America</v>
      </c>
      <c r="D416" t="str">
        <f>VLOOKUP(Table1[[#This Row],[pif_id]], Table7[#All],3,FALSE)</f>
        <v>UNDP</v>
      </c>
      <c r="E416" t="str">
        <f>VLOOKUP(Table1[[#This Row],[pif_id]], Table7[#All],4,FALSE)</f>
        <v>2020</v>
      </c>
      <c r="F416" t="e">
        <f>VLOOKUP(Table1[[#This Row],[pif_id]], Table7[#All],5,FALSE)</f>
        <v>#REF!</v>
      </c>
      <c r="G416">
        <v>99</v>
      </c>
      <c r="H416" t="s">
        <v>633</v>
      </c>
      <c r="M416">
        <f>IF(SUM(Table1[[#This Row],[c_ghg_inventory]:[c_support_needed_and_received]])=0,1,"")</f>
        <v>1</v>
      </c>
      <c r="N416" s="6">
        <v>1370000</v>
      </c>
      <c r="O416" s="6">
        <v>100000</v>
      </c>
      <c r="P416" s="6">
        <f>N416/SUM(Table1[[#This Row],[c_ghg_inventory]:[c_undefined]])</f>
        <v>1370000</v>
      </c>
      <c r="Q416" s="6">
        <f>O416/SUM(Table1[[#This Row],[c_ghg_inventory]:[c_undefined]])</f>
        <v>100000</v>
      </c>
      <c r="R416">
        <v>413</v>
      </c>
      <c r="S416" t="s">
        <v>641</v>
      </c>
      <c r="U416">
        <v>1</v>
      </c>
      <c r="X416" s="4" t="str">
        <f>IF(SUM(Table1[[#This Row],[o_ghg_inventory ]:[o_support_needed_and_received]])=0,1,"")</f>
        <v/>
      </c>
      <c r="Y416" s="34">
        <v>83333.333333333328</v>
      </c>
      <c r="Z416" s="34">
        <v>8333.3333333333339</v>
      </c>
      <c r="AA416" s="5">
        <f>Table1[[#This Row],[o_gef_funding]]/SUM(Table1[[#This Row],[o_ghg_inventory ]:[o_undefined]])</f>
        <v>83333.333333333328</v>
      </c>
      <c r="AB416" s="5">
        <f>Table1[[#This Row],[o_co_financing]]/SUM(Table1[[#This Row],[o_ghg_inventory ]:[o_undefined]])</f>
        <v>8333.3333333333339</v>
      </c>
      <c r="AC416" s="4" t="str" cm="1">
        <f t="array" ref="AC416">IF(Table1[[#This Row],[o_ghg_inventory ]]="",IF(AND(Table1[[#This Row],[o_undefined]:[o_undefined]]=1,Table1[[#This Row],[c_ghg_inventory]]=1),1,""),1)</f>
        <v/>
      </c>
      <c r="AD416" s="4" cm="1">
        <f t="array" ref="AD416">IF(Table1[[#This Row],[o_mitigation ]]="",IF(AND(Table1[[#This Row],[o_undefined]:[o_undefined]]=1,Table1[[#This Row],[c_mitigation]]=1),1,""),1)</f>
        <v>1</v>
      </c>
      <c r="AE416" s="4" t="str" cm="1">
        <f t="array" ref="AE416">IF(Table1[[#This Row],[o_climate_change_impacts_and_adaptation ]]="",IF(AND(Table1[[#This Row],[o_undefined]:[o_undefined]]=1,Table1[[#This Row],[c_climate_change_impacts_and_adaptation]]=1),1,""),1)</f>
        <v/>
      </c>
      <c r="AF416" s="4" t="str" cm="1">
        <f t="array" ref="AF416">IF(Table1[[#This Row],[o_support_needed_and_received]]="",IF(AND(Table1[[#This Row],[o_undefined]:[o_undefined]]=1,Table1[[#This Row],[c_support_needed_and_received]]=1),1,""),1)</f>
        <v/>
      </c>
      <c r="AG416" s="4" t="str">
        <f>IF(SUM(Table1[[#This Row],[com_ghg_inventory]:[com_support_needed_and_received]])=0,1,"")</f>
        <v/>
      </c>
      <c r="AH416" s="4" cm="1">
        <f t="array" ref="AH416">IF(Table1[[#This Row],[com_ghg_inventory]]="",0,IF(Table1[[#This Row],[com_undefined]:[com_undefined]]=1,0,Table1[[#This Row],[o_gef_funding]:[o_gef_funding]]/SUM(Table1[[#This Row],[com_ghg_inventory]:[com_support_needed_and_received]])))</f>
        <v>0</v>
      </c>
      <c r="AI416" s="4" cm="1">
        <f t="array" ref="AI416">IF(Table1[[#This Row],[com_mitigation]]="",0,IF(Table1[[#This Row],[com_undefined]:[com_undefined]]=1,0,Table1[[#This Row],[o_gef_funding]:[o_gef_funding]]/SUM(Table1[[#This Row],[com_ghg_inventory]:[com_support_needed_and_received]])))</f>
        <v>83333.333333333328</v>
      </c>
      <c r="AJ416" s="4" cm="1">
        <f t="array" ref="AJ416">IF(Table1[[#This Row],[com_climate_change_impacts_and_adaptation]]="",0,IF(Table1[[#This Row],[com_undefined]:[com_undefined]]=1,0,Table1[[#This Row],[o_gef_funding]:[o_gef_funding]]/SUM(Table1[[#This Row],[com_ghg_inventory]:[com_support_needed_and_received]])))</f>
        <v>0</v>
      </c>
      <c r="AK416" s="4" cm="1">
        <f t="array" ref="AK416">IF(Table1[[#This Row],[com_support_needed_and_received]]="",0,IF(Table1[[#This Row],[com_undefined]:[com_undefined]]=1,0,Table1[[#This Row],[o_gef_funding]:[o_gef_funding]]/SUM(Table1[[#This Row],[com_ghg_inventory]:[com_support_needed_and_received]])))</f>
        <v>0</v>
      </c>
      <c r="AL416" s="4">
        <f>IF(Table1[[#This Row],[com_undefined]]=1,Table1[[#This Row],[o_gef_funding]],0)</f>
        <v>0</v>
      </c>
      <c r="AM416" s="4" cm="1">
        <f t="array" ref="AM416">IF(Table1[[#This Row],[com_ghg_inventory]]="",0,IF(Table1[[#This Row],[com_undefined]:[com_undefined]]=1,0,Table1[[#This Row],[o_co_financing]:[o_co_financing]]/SUM(Table1[[#This Row],[com_ghg_inventory]:[com_support_needed_and_received]])))</f>
        <v>0</v>
      </c>
      <c r="AN416" s="4" cm="1">
        <f t="array" ref="AN416">IF(Table1[[#This Row],[com_mitigation]]="",0,IF(Table1[[#This Row],[com_undefined]:[com_undefined]]=1,0,Table1[[#This Row],[o_co_financing]:[o_co_financing]]/SUM(Table1[[#This Row],[com_ghg_inventory]:[com_support_needed_and_received]])))</f>
        <v>8333.3333333333339</v>
      </c>
      <c r="AO416" s="4" cm="1">
        <f t="array" ref="AO416">IF(Table1[[#This Row],[com_climate_change_impacts_and_adaptation]]="",0,IF(Table1[[#This Row],[com_undefined]:[com_undefined]]=1,0,Table1[[#This Row],[o_co_financing]:[o_co_financing]]/SUM(Table1[[#This Row],[com_ghg_inventory]:[com_support_needed_and_received]])))</f>
        <v>0</v>
      </c>
      <c r="AP416" s="4" cm="1">
        <f t="array" ref="AP416">IF(Table1[[#This Row],[com_support_needed_and_received]]="",0,IF(Table1[[#This Row],[com_undefined]:[com_undefined]]=1,0,Table1[[#This Row],[o_co_financing]:[o_co_financing]]/SUM(Table1[[#This Row],[com_ghg_inventory]:[com_support_needed_and_received]])))</f>
        <v>0</v>
      </c>
      <c r="AQ416" s="4">
        <f>IF(Table1[[#This Row],[com_undefined]]=1,Table1[[#This Row],[o_co_financing]],0)</f>
        <v>0</v>
      </c>
      <c r="AR416" s="4" t="str">
        <f>IF(Table1[[#This Row],[o_gef_funding]]=SUM(Table1[[#This Row],[ghg_inventory_gef]:[undefined_gef]]),"Good", "Problem")</f>
        <v>Good</v>
      </c>
      <c r="AS416" s="4" t="str">
        <f>IF(Table1[[#This Row],[o_co_financing]]=SUM(Table1[[#This Row],[ghg_inventory_co_finance]:[undefined_co_finance]]),"Good", "Problem")</f>
        <v>Good</v>
      </c>
    </row>
    <row r="417" spans="1:45">
      <c r="A417" s="7">
        <v>44</v>
      </c>
      <c r="B417" s="8" t="s">
        <v>70</v>
      </c>
      <c r="C417" t="str">
        <f>VLOOKUP(Table1[[#This Row],[pif_id]], Table7[#All],2,FALSE)</f>
        <v>America</v>
      </c>
      <c r="D417" t="str">
        <f>VLOOKUP(Table1[[#This Row],[pif_id]], Table7[#All],3,FALSE)</f>
        <v>UNDP</v>
      </c>
      <c r="E417" t="str">
        <f>VLOOKUP(Table1[[#This Row],[pif_id]], Table7[#All],4,FALSE)</f>
        <v>2020</v>
      </c>
      <c r="F417" t="e">
        <f>VLOOKUP(Table1[[#This Row],[pif_id]], Table7[#All],5,FALSE)</f>
        <v>#REF!</v>
      </c>
      <c r="G417">
        <v>99</v>
      </c>
      <c r="H417" t="s">
        <v>633</v>
      </c>
      <c r="M417">
        <f>IF(SUM(Table1[[#This Row],[c_ghg_inventory]:[c_support_needed_and_received]])=0,1,"")</f>
        <v>1</v>
      </c>
      <c r="N417" s="6">
        <v>1370000</v>
      </c>
      <c r="O417" s="6">
        <v>100000</v>
      </c>
      <c r="P417" s="6">
        <f>N417/SUM(Table1[[#This Row],[c_ghg_inventory]:[c_undefined]])</f>
        <v>1370000</v>
      </c>
      <c r="Q417" s="6">
        <f>O417/SUM(Table1[[#This Row],[c_ghg_inventory]:[c_undefined]])</f>
        <v>100000</v>
      </c>
      <c r="R417">
        <v>414</v>
      </c>
      <c r="S417" t="s">
        <v>642</v>
      </c>
      <c r="V417">
        <v>1</v>
      </c>
      <c r="X417" s="4" t="str">
        <f>IF(SUM(Table1[[#This Row],[o_ghg_inventory ]:[o_support_needed_and_received]])=0,1,"")</f>
        <v/>
      </c>
      <c r="Y417" s="34">
        <v>100000</v>
      </c>
      <c r="Z417" s="34">
        <v>6666.666666666667</v>
      </c>
      <c r="AA417" s="5">
        <f>Table1[[#This Row],[o_gef_funding]]/SUM(Table1[[#This Row],[o_ghg_inventory ]:[o_undefined]])</f>
        <v>100000</v>
      </c>
      <c r="AB417" s="5">
        <f>Table1[[#This Row],[o_co_financing]]/SUM(Table1[[#This Row],[o_ghg_inventory ]:[o_undefined]])</f>
        <v>6666.666666666667</v>
      </c>
      <c r="AC417" s="4" t="str" cm="1">
        <f t="array" ref="AC417">IF(Table1[[#This Row],[o_ghg_inventory ]]="",IF(AND(Table1[[#This Row],[o_undefined]:[o_undefined]]=1,Table1[[#This Row],[c_ghg_inventory]]=1),1,""),1)</f>
        <v/>
      </c>
      <c r="AD417" s="4" t="str" cm="1">
        <f t="array" ref="AD417">IF(Table1[[#This Row],[o_mitigation ]]="",IF(AND(Table1[[#This Row],[o_undefined]:[o_undefined]]=1,Table1[[#This Row],[c_mitigation]]=1),1,""),1)</f>
        <v/>
      </c>
      <c r="AE417" s="4" cm="1">
        <f t="array" ref="AE417">IF(Table1[[#This Row],[o_climate_change_impacts_and_adaptation ]]="",IF(AND(Table1[[#This Row],[o_undefined]:[o_undefined]]=1,Table1[[#This Row],[c_climate_change_impacts_and_adaptation]]=1),1,""),1)</f>
        <v>1</v>
      </c>
      <c r="AF417" s="4" t="str" cm="1">
        <f t="array" ref="AF417">IF(Table1[[#This Row],[o_support_needed_and_received]]="",IF(AND(Table1[[#This Row],[o_undefined]:[o_undefined]]=1,Table1[[#This Row],[c_support_needed_and_received]]=1),1,""),1)</f>
        <v/>
      </c>
      <c r="AG417" s="4" t="str">
        <f>IF(SUM(Table1[[#This Row],[com_ghg_inventory]:[com_support_needed_and_received]])=0,1,"")</f>
        <v/>
      </c>
      <c r="AH417" s="4" cm="1">
        <f t="array" ref="AH417">IF(Table1[[#This Row],[com_ghg_inventory]]="",0,IF(Table1[[#This Row],[com_undefined]:[com_undefined]]=1,0,Table1[[#This Row],[o_gef_funding]:[o_gef_funding]]/SUM(Table1[[#This Row],[com_ghg_inventory]:[com_support_needed_and_received]])))</f>
        <v>0</v>
      </c>
      <c r="AI417" s="4" cm="1">
        <f t="array" ref="AI417">IF(Table1[[#This Row],[com_mitigation]]="",0,IF(Table1[[#This Row],[com_undefined]:[com_undefined]]=1,0,Table1[[#This Row],[o_gef_funding]:[o_gef_funding]]/SUM(Table1[[#This Row],[com_ghg_inventory]:[com_support_needed_and_received]])))</f>
        <v>0</v>
      </c>
      <c r="AJ417" s="4" cm="1">
        <f t="array" ref="AJ417">IF(Table1[[#This Row],[com_climate_change_impacts_and_adaptation]]="",0,IF(Table1[[#This Row],[com_undefined]:[com_undefined]]=1,0,Table1[[#This Row],[o_gef_funding]:[o_gef_funding]]/SUM(Table1[[#This Row],[com_ghg_inventory]:[com_support_needed_and_received]])))</f>
        <v>100000</v>
      </c>
      <c r="AK417" s="4" cm="1">
        <f t="array" ref="AK417">IF(Table1[[#This Row],[com_support_needed_and_received]]="",0,IF(Table1[[#This Row],[com_undefined]:[com_undefined]]=1,0,Table1[[#This Row],[o_gef_funding]:[o_gef_funding]]/SUM(Table1[[#This Row],[com_ghg_inventory]:[com_support_needed_and_received]])))</f>
        <v>0</v>
      </c>
      <c r="AL417" s="4">
        <f>IF(Table1[[#This Row],[com_undefined]]=1,Table1[[#This Row],[o_gef_funding]],0)</f>
        <v>0</v>
      </c>
      <c r="AM417" s="4" cm="1">
        <f t="array" ref="AM417">IF(Table1[[#This Row],[com_ghg_inventory]]="",0,IF(Table1[[#This Row],[com_undefined]:[com_undefined]]=1,0,Table1[[#This Row],[o_co_financing]:[o_co_financing]]/SUM(Table1[[#This Row],[com_ghg_inventory]:[com_support_needed_and_received]])))</f>
        <v>0</v>
      </c>
      <c r="AN417" s="4" cm="1">
        <f t="array" ref="AN417">IF(Table1[[#This Row],[com_mitigation]]="",0,IF(Table1[[#This Row],[com_undefined]:[com_undefined]]=1,0,Table1[[#This Row],[o_co_financing]:[o_co_financing]]/SUM(Table1[[#This Row],[com_ghg_inventory]:[com_support_needed_and_received]])))</f>
        <v>0</v>
      </c>
      <c r="AO417" s="4" cm="1">
        <f t="array" ref="AO417">IF(Table1[[#This Row],[com_climate_change_impacts_and_adaptation]]="",0,IF(Table1[[#This Row],[com_undefined]:[com_undefined]]=1,0,Table1[[#This Row],[o_co_financing]:[o_co_financing]]/SUM(Table1[[#This Row],[com_ghg_inventory]:[com_support_needed_and_received]])))</f>
        <v>6666.666666666667</v>
      </c>
      <c r="AP417" s="4" cm="1">
        <f t="array" ref="AP417">IF(Table1[[#This Row],[com_support_needed_and_received]]="",0,IF(Table1[[#This Row],[com_undefined]:[com_undefined]]=1,0,Table1[[#This Row],[o_co_financing]:[o_co_financing]]/SUM(Table1[[#This Row],[com_ghg_inventory]:[com_support_needed_and_received]])))</f>
        <v>0</v>
      </c>
      <c r="AQ417" s="4">
        <f>IF(Table1[[#This Row],[com_undefined]]=1,Table1[[#This Row],[o_co_financing]],0)</f>
        <v>0</v>
      </c>
      <c r="AR417" s="4" t="str">
        <f>IF(Table1[[#This Row],[o_gef_funding]]=SUM(Table1[[#This Row],[ghg_inventory_gef]:[undefined_gef]]),"Good", "Problem")</f>
        <v>Good</v>
      </c>
      <c r="AS417" s="4" t="str">
        <f>IF(Table1[[#This Row],[o_co_financing]]=SUM(Table1[[#This Row],[ghg_inventory_co_finance]:[undefined_co_finance]]),"Good", "Problem")</f>
        <v>Good</v>
      </c>
    </row>
    <row r="418" spans="1:45">
      <c r="A418" s="7">
        <v>44</v>
      </c>
      <c r="B418" s="8" t="s">
        <v>70</v>
      </c>
      <c r="C418" t="str">
        <f>VLOOKUP(Table1[[#This Row],[pif_id]], Table7[#All],2,FALSE)</f>
        <v>America</v>
      </c>
      <c r="D418" t="str">
        <f>VLOOKUP(Table1[[#This Row],[pif_id]], Table7[#All],3,FALSE)</f>
        <v>UNDP</v>
      </c>
      <c r="E418" t="str">
        <f>VLOOKUP(Table1[[#This Row],[pif_id]], Table7[#All],4,FALSE)</f>
        <v>2020</v>
      </c>
      <c r="F418" t="e">
        <f>VLOOKUP(Table1[[#This Row],[pif_id]], Table7[#All],5,FALSE)</f>
        <v>#REF!</v>
      </c>
      <c r="G418">
        <v>99</v>
      </c>
      <c r="H418" t="s">
        <v>633</v>
      </c>
      <c r="M418">
        <f>IF(SUM(Table1[[#This Row],[c_ghg_inventory]:[c_support_needed_and_received]])=0,1,"")</f>
        <v>1</v>
      </c>
      <c r="N418" s="6">
        <v>1370000</v>
      </c>
      <c r="O418" s="6">
        <v>100000</v>
      </c>
      <c r="P418" s="6">
        <f>N418/SUM(Table1[[#This Row],[c_ghg_inventory]:[c_undefined]])</f>
        <v>1370000</v>
      </c>
      <c r="Q418" s="6">
        <f>O418/SUM(Table1[[#This Row],[c_ghg_inventory]:[c_undefined]])</f>
        <v>100000</v>
      </c>
      <c r="R418">
        <v>415</v>
      </c>
      <c r="S418" t="s">
        <v>643</v>
      </c>
      <c r="V418">
        <v>1</v>
      </c>
      <c r="X418" s="4" t="str">
        <f>IF(SUM(Table1[[#This Row],[o_ghg_inventory ]:[o_support_needed_and_received]])=0,1,"")</f>
        <v/>
      </c>
      <c r="Y418" s="34">
        <v>100000</v>
      </c>
      <c r="Z418" s="34">
        <v>6666.666666666667</v>
      </c>
      <c r="AA418" s="5">
        <f>Table1[[#This Row],[o_gef_funding]]/SUM(Table1[[#This Row],[o_ghg_inventory ]:[o_undefined]])</f>
        <v>100000</v>
      </c>
      <c r="AB418" s="5">
        <f>Table1[[#This Row],[o_co_financing]]/SUM(Table1[[#This Row],[o_ghg_inventory ]:[o_undefined]])</f>
        <v>6666.666666666667</v>
      </c>
      <c r="AC418" s="4" t="str" cm="1">
        <f t="array" ref="AC418">IF(Table1[[#This Row],[o_ghg_inventory ]]="",IF(AND(Table1[[#This Row],[o_undefined]:[o_undefined]]=1,Table1[[#This Row],[c_ghg_inventory]]=1),1,""),1)</f>
        <v/>
      </c>
      <c r="AD418" s="4" t="str" cm="1">
        <f t="array" ref="AD418">IF(Table1[[#This Row],[o_mitigation ]]="",IF(AND(Table1[[#This Row],[o_undefined]:[o_undefined]]=1,Table1[[#This Row],[c_mitigation]]=1),1,""),1)</f>
        <v/>
      </c>
      <c r="AE418" s="4" cm="1">
        <f t="array" ref="AE418">IF(Table1[[#This Row],[o_climate_change_impacts_and_adaptation ]]="",IF(AND(Table1[[#This Row],[o_undefined]:[o_undefined]]=1,Table1[[#This Row],[c_climate_change_impacts_and_adaptation]]=1),1,""),1)</f>
        <v>1</v>
      </c>
      <c r="AF418" s="4" t="str" cm="1">
        <f t="array" ref="AF418">IF(Table1[[#This Row],[o_support_needed_and_received]]="",IF(AND(Table1[[#This Row],[o_undefined]:[o_undefined]]=1,Table1[[#This Row],[c_support_needed_and_received]]=1),1,""),1)</f>
        <v/>
      </c>
      <c r="AG418" s="4" t="str">
        <f>IF(SUM(Table1[[#This Row],[com_ghg_inventory]:[com_support_needed_and_received]])=0,1,"")</f>
        <v/>
      </c>
      <c r="AH418" s="4" cm="1">
        <f t="array" ref="AH418">IF(Table1[[#This Row],[com_ghg_inventory]]="",0,IF(Table1[[#This Row],[com_undefined]:[com_undefined]]=1,0,Table1[[#This Row],[o_gef_funding]:[o_gef_funding]]/SUM(Table1[[#This Row],[com_ghg_inventory]:[com_support_needed_and_received]])))</f>
        <v>0</v>
      </c>
      <c r="AI418" s="4" cm="1">
        <f t="array" ref="AI418">IF(Table1[[#This Row],[com_mitigation]]="",0,IF(Table1[[#This Row],[com_undefined]:[com_undefined]]=1,0,Table1[[#This Row],[o_gef_funding]:[o_gef_funding]]/SUM(Table1[[#This Row],[com_ghg_inventory]:[com_support_needed_and_received]])))</f>
        <v>0</v>
      </c>
      <c r="AJ418" s="4" cm="1">
        <f t="array" ref="AJ418">IF(Table1[[#This Row],[com_climate_change_impacts_and_adaptation]]="",0,IF(Table1[[#This Row],[com_undefined]:[com_undefined]]=1,0,Table1[[#This Row],[o_gef_funding]:[o_gef_funding]]/SUM(Table1[[#This Row],[com_ghg_inventory]:[com_support_needed_and_received]])))</f>
        <v>100000</v>
      </c>
      <c r="AK418" s="4" cm="1">
        <f t="array" ref="AK418">IF(Table1[[#This Row],[com_support_needed_and_received]]="",0,IF(Table1[[#This Row],[com_undefined]:[com_undefined]]=1,0,Table1[[#This Row],[o_gef_funding]:[o_gef_funding]]/SUM(Table1[[#This Row],[com_ghg_inventory]:[com_support_needed_and_received]])))</f>
        <v>0</v>
      </c>
      <c r="AL418" s="4">
        <f>IF(Table1[[#This Row],[com_undefined]]=1,Table1[[#This Row],[o_gef_funding]],0)</f>
        <v>0</v>
      </c>
      <c r="AM418" s="4" cm="1">
        <f t="array" ref="AM418">IF(Table1[[#This Row],[com_ghg_inventory]]="",0,IF(Table1[[#This Row],[com_undefined]:[com_undefined]]=1,0,Table1[[#This Row],[o_co_financing]:[o_co_financing]]/SUM(Table1[[#This Row],[com_ghg_inventory]:[com_support_needed_and_received]])))</f>
        <v>0</v>
      </c>
      <c r="AN418" s="4" cm="1">
        <f t="array" ref="AN418">IF(Table1[[#This Row],[com_mitigation]]="",0,IF(Table1[[#This Row],[com_undefined]:[com_undefined]]=1,0,Table1[[#This Row],[o_co_financing]:[o_co_financing]]/SUM(Table1[[#This Row],[com_ghg_inventory]:[com_support_needed_and_received]])))</f>
        <v>0</v>
      </c>
      <c r="AO418" s="4" cm="1">
        <f t="array" ref="AO418">IF(Table1[[#This Row],[com_climate_change_impacts_and_adaptation]]="",0,IF(Table1[[#This Row],[com_undefined]:[com_undefined]]=1,0,Table1[[#This Row],[o_co_financing]:[o_co_financing]]/SUM(Table1[[#This Row],[com_ghg_inventory]:[com_support_needed_and_received]])))</f>
        <v>6666.666666666667</v>
      </c>
      <c r="AP418" s="4" cm="1">
        <f t="array" ref="AP418">IF(Table1[[#This Row],[com_support_needed_and_received]]="",0,IF(Table1[[#This Row],[com_undefined]:[com_undefined]]=1,0,Table1[[#This Row],[o_co_financing]:[o_co_financing]]/SUM(Table1[[#This Row],[com_ghg_inventory]:[com_support_needed_and_received]])))</f>
        <v>0</v>
      </c>
      <c r="AQ418" s="4">
        <f>IF(Table1[[#This Row],[com_undefined]]=1,Table1[[#This Row],[o_co_financing]],0)</f>
        <v>0</v>
      </c>
      <c r="AR418" s="4" t="str">
        <f>IF(Table1[[#This Row],[o_gef_funding]]=SUM(Table1[[#This Row],[ghg_inventory_gef]:[undefined_gef]]),"Good", "Problem")</f>
        <v>Good</v>
      </c>
      <c r="AS418" s="4" t="str">
        <f>IF(Table1[[#This Row],[o_co_financing]]=SUM(Table1[[#This Row],[ghg_inventory_co_finance]:[undefined_co_finance]]),"Good", "Problem")</f>
        <v>Good</v>
      </c>
    </row>
    <row r="419" spans="1:45">
      <c r="A419" s="7">
        <v>44</v>
      </c>
      <c r="B419" s="8" t="s">
        <v>70</v>
      </c>
      <c r="C419" t="str">
        <f>VLOOKUP(Table1[[#This Row],[pif_id]], Table7[#All],2,FALSE)</f>
        <v>America</v>
      </c>
      <c r="D419" t="str">
        <f>VLOOKUP(Table1[[#This Row],[pif_id]], Table7[#All],3,FALSE)</f>
        <v>UNDP</v>
      </c>
      <c r="E419" t="str">
        <f>VLOOKUP(Table1[[#This Row],[pif_id]], Table7[#All],4,FALSE)</f>
        <v>2020</v>
      </c>
      <c r="F419" t="e">
        <f>VLOOKUP(Table1[[#This Row],[pif_id]], Table7[#All],5,FALSE)</f>
        <v>#REF!</v>
      </c>
      <c r="G419">
        <v>99</v>
      </c>
      <c r="H419" t="s">
        <v>633</v>
      </c>
      <c r="M419">
        <f>IF(SUM(Table1[[#This Row],[c_ghg_inventory]:[c_support_needed_and_received]])=0,1,"")</f>
        <v>1</v>
      </c>
      <c r="N419" s="6">
        <v>1370000</v>
      </c>
      <c r="O419" s="6">
        <v>100000</v>
      </c>
      <c r="P419" s="6">
        <f>N419/SUM(Table1[[#This Row],[c_ghg_inventory]:[c_undefined]])</f>
        <v>1370000</v>
      </c>
      <c r="Q419" s="6">
        <f>O419/SUM(Table1[[#This Row],[c_ghg_inventory]:[c_undefined]])</f>
        <v>100000</v>
      </c>
      <c r="R419">
        <v>416</v>
      </c>
      <c r="S419" t="s">
        <v>644</v>
      </c>
      <c r="V419">
        <v>1</v>
      </c>
      <c r="X419" s="4" t="str">
        <f>IF(SUM(Table1[[#This Row],[o_ghg_inventory ]:[o_support_needed_and_received]])=0,1,"")</f>
        <v/>
      </c>
      <c r="Y419" s="34">
        <v>100000</v>
      </c>
      <c r="Z419" s="34">
        <v>6666.666666666667</v>
      </c>
      <c r="AA419" s="5">
        <f>Table1[[#This Row],[o_gef_funding]]/SUM(Table1[[#This Row],[o_ghg_inventory ]:[o_undefined]])</f>
        <v>100000</v>
      </c>
      <c r="AB419" s="5">
        <f>Table1[[#This Row],[o_co_financing]]/SUM(Table1[[#This Row],[o_ghg_inventory ]:[o_undefined]])</f>
        <v>6666.666666666667</v>
      </c>
      <c r="AC419" s="4" t="str" cm="1">
        <f t="array" ref="AC419">IF(Table1[[#This Row],[o_ghg_inventory ]]="",IF(AND(Table1[[#This Row],[o_undefined]:[o_undefined]]=1,Table1[[#This Row],[c_ghg_inventory]]=1),1,""),1)</f>
        <v/>
      </c>
      <c r="AD419" s="4" t="str" cm="1">
        <f t="array" ref="AD419">IF(Table1[[#This Row],[o_mitigation ]]="",IF(AND(Table1[[#This Row],[o_undefined]:[o_undefined]]=1,Table1[[#This Row],[c_mitigation]]=1),1,""),1)</f>
        <v/>
      </c>
      <c r="AE419" s="4" cm="1">
        <f t="array" ref="AE419">IF(Table1[[#This Row],[o_climate_change_impacts_and_adaptation ]]="",IF(AND(Table1[[#This Row],[o_undefined]:[o_undefined]]=1,Table1[[#This Row],[c_climate_change_impacts_and_adaptation]]=1),1,""),1)</f>
        <v>1</v>
      </c>
      <c r="AF419" s="4" t="str" cm="1">
        <f t="array" ref="AF419">IF(Table1[[#This Row],[o_support_needed_and_received]]="",IF(AND(Table1[[#This Row],[o_undefined]:[o_undefined]]=1,Table1[[#This Row],[c_support_needed_and_received]]=1),1,""),1)</f>
        <v/>
      </c>
      <c r="AG419" s="4" t="str">
        <f>IF(SUM(Table1[[#This Row],[com_ghg_inventory]:[com_support_needed_and_received]])=0,1,"")</f>
        <v/>
      </c>
      <c r="AH419" s="4" cm="1">
        <f t="array" ref="AH419">IF(Table1[[#This Row],[com_ghg_inventory]]="",0,IF(Table1[[#This Row],[com_undefined]:[com_undefined]]=1,0,Table1[[#This Row],[o_gef_funding]:[o_gef_funding]]/SUM(Table1[[#This Row],[com_ghg_inventory]:[com_support_needed_and_received]])))</f>
        <v>0</v>
      </c>
      <c r="AI419" s="4" cm="1">
        <f t="array" ref="AI419">IF(Table1[[#This Row],[com_mitigation]]="",0,IF(Table1[[#This Row],[com_undefined]:[com_undefined]]=1,0,Table1[[#This Row],[o_gef_funding]:[o_gef_funding]]/SUM(Table1[[#This Row],[com_ghg_inventory]:[com_support_needed_and_received]])))</f>
        <v>0</v>
      </c>
      <c r="AJ419" s="4" cm="1">
        <f t="array" ref="AJ419">IF(Table1[[#This Row],[com_climate_change_impacts_and_adaptation]]="",0,IF(Table1[[#This Row],[com_undefined]:[com_undefined]]=1,0,Table1[[#This Row],[o_gef_funding]:[o_gef_funding]]/SUM(Table1[[#This Row],[com_ghg_inventory]:[com_support_needed_and_received]])))</f>
        <v>100000</v>
      </c>
      <c r="AK419" s="4" cm="1">
        <f t="array" ref="AK419">IF(Table1[[#This Row],[com_support_needed_and_received]]="",0,IF(Table1[[#This Row],[com_undefined]:[com_undefined]]=1,0,Table1[[#This Row],[o_gef_funding]:[o_gef_funding]]/SUM(Table1[[#This Row],[com_ghg_inventory]:[com_support_needed_and_received]])))</f>
        <v>0</v>
      </c>
      <c r="AL419" s="4">
        <f>IF(Table1[[#This Row],[com_undefined]]=1,Table1[[#This Row],[o_gef_funding]],0)</f>
        <v>0</v>
      </c>
      <c r="AM419" s="4" cm="1">
        <f t="array" ref="AM419">IF(Table1[[#This Row],[com_ghg_inventory]]="",0,IF(Table1[[#This Row],[com_undefined]:[com_undefined]]=1,0,Table1[[#This Row],[o_co_financing]:[o_co_financing]]/SUM(Table1[[#This Row],[com_ghg_inventory]:[com_support_needed_and_received]])))</f>
        <v>0</v>
      </c>
      <c r="AN419" s="4" cm="1">
        <f t="array" ref="AN419">IF(Table1[[#This Row],[com_mitigation]]="",0,IF(Table1[[#This Row],[com_undefined]:[com_undefined]]=1,0,Table1[[#This Row],[o_co_financing]:[o_co_financing]]/SUM(Table1[[#This Row],[com_ghg_inventory]:[com_support_needed_and_received]])))</f>
        <v>0</v>
      </c>
      <c r="AO419" s="4" cm="1">
        <f t="array" ref="AO419">IF(Table1[[#This Row],[com_climate_change_impacts_and_adaptation]]="",0,IF(Table1[[#This Row],[com_undefined]:[com_undefined]]=1,0,Table1[[#This Row],[o_co_financing]:[o_co_financing]]/SUM(Table1[[#This Row],[com_ghg_inventory]:[com_support_needed_and_received]])))</f>
        <v>6666.666666666667</v>
      </c>
      <c r="AP419" s="4" cm="1">
        <f t="array" ref="AP419">IF(Table1[[#This Row],[com_support_needed_and_received]]="",0,IF(Table1[[#This Row],[com_undefined]:[com_undefined]]=1,0,Table1[[#This Row],[o_co_financing]:[o_co_financing]]/SUM(Table1[[#This Row],[com_ghg_inventory]:[com_support_needed_and_received]])))</f>
        <v>0</v>
      </c>
      <c r="AQ419" s="4">
        <f>IF(Table1[[#This Row],[com_undefined]]=1,Table1[[#This Row],[o_co_financing]],0)</f>
        <v>0</v>
      </c>
      <c r="AR419" s="4" t="str">
        <f>IF(Table1[[#This Row],[o_gef_funding]]=SUM(Table1[[#This Row],[ghg_inventory_gef]:[undefined_gef]]),"Good", "Problem")</f>
        <v>Good</v>
      </c>
      <c r="AS419" s="4" t="str">
        <f>IF(Table1[[#This Row],[o_co_financing]]=SUM(Table1[[#This Row],[ghg_inventory_co_finance]:[undefined_co_finance]]),"Good", "Problem")</f>
        <v>Good</v>
      </c>
    </row>
    <row r="420" spans="1:45">
      <c r="A420" s="7">
        <v>44</v>
      </c>
      <c r="B420" s="8" t="s">
        <v>70</v>
      </c>
      <c r="C420" t="str">
        <f>VLOOKUP(Table1[[#This Row],[pif_id]], Table7[#All],2,FALSE)</f>
        <v>America</v>
      </c>
      <c r="D420" t="str">
        <f>VLOOKUP(Table1[[#This Row],[pif_id]], Table7[#All],3,FALSE)</f>
        <v>UNDP</v>
      </c>
      <c r="E420" t="str">
        <f>VLOOKUP(Table1[[#This Row],[pif_id]], Table7[#All],4,FALSE)</f>
        <v>2020</v>
      </c>
      <c r="F420" t="e">
        <f>VLOOKUP(Table1[[#This Row],[pif_id]], Table7[#All],5,FALSE)</f>
        <v>#REF!</v>
      </c>
      <c r="G420">
        <v>99</v>
      </c>
      <c r="H420" t="s">
        <v>633</v>
      </c>
      <c r="M420">
        <f>IF(SUM(Table1[[#This Row],[c_ghg_inventory]:[c_support_needed_and_received]])=0,1,"")</f>
        <v>1</v>
      </c>
      <c r="N420" s="6">
        <v>1370000</v>
      </c>
      <c r="O420" s="6">
        <v>100000</v>
      </c>
      <c r="P420" s="6">
        <f>N420/SUM(Table1[[#This Row],[c_ghg_inventory]:[c_undefined]])</f>
        <v>1370000</v>
      </c>
      <c r="Q420" s="6">
        <f>O420/SUM(Table1[[#This Row],[c_ghg_inventory]:[c_undefined]])</f>
        <v>100000</v>
      </c>
      <c r="R420">
        <v>417</v>
      </c>
      <c r="S420" t="s">
        <v>645</v>
      </c>
      <c r="W420">
        <v>1</v>
      </c>
      <c r="X420" s="4" t="str">
        <f>IF(SUM(Table1[[#This Row],[o_ghg_inventory ]:[o_support_needed_and_received]])=0,1,"")</f>
        <v/>
      </c>
      <c r="Y420" s="34">
        <v>66666.666666666672</v>
      </c>
      <c r="Z420" s="34">
        <v>6666.666666666667</v>
      </c>
      <c r="AA420" s="5">
        <f>Table1[[#This Row],[o_gef_funding]]/SUM(Table1[[#This Row],[o_ghg_inventory ]:[o_undefined]])</f>
        <v>66666.666666666672</v>
      </c>
      <c r="AB420" s="5">
        <f>Table1[[#This Row],[o_co_financing]]/SUM(Table1[[#This Row],[o_ghg_inventory ]:[o_undefined]])</f>
        <v>6666.666666666667</v>
      </c>
      <c r="AC420" s="4" t="str" cm="1">
        <f t="array" ref="AC420">IF(Table1[[#This Row],[o_ghg_inventory ]]="",IF(AND(Table1[[#This Row],[o_undefined]:[o_undefined]]=1,Table1[[#This Row],[c_ghg_inventory]]=1),1,""),1)</f>
        <v/>
      </c>
      <c r="AD420" s="4" t="str" cm="1">
        <f t="array" ref="AD420">IF(Table1[[#This Row],[o_mitigation ]]="",IF(AND(Table1[[#This Row],[o_undefined]:[o_undefined]]=1,Table1[[#This Row],[c_mitigation]]=1),1,""),1)</f>
        <v/>
      </c>
      <c r="AE420" s="4" t="str" cm="1">
        <f t="array" ref="AE420">IF(Table1[[#This Row],[o_climate_change_impacts_and_adaptation ]]="",IF(AND(Table1[[#This Row],[o_undefined]:[o_undefined]]=1,Table1[[#This Row],[c_climate_change_impacts_and_adaptation]]=1),1,""),1)</f>
        <v/>
      </c>
      <c r="AF420" s="4" cm="1">
        <f t="array" ref="AF420">IF(Table1[[#This Row],[o_support_needed_and_received]]="",IF(AND(Table1[[#This Row],[o_undefined]:[o_undefined]]=1,Table1[[#This Row],[c_support_needed_and_received]]=1),1,""),1)</f>
        <v>1</v>
      </c>
      <c r="AG420" s="4" t="str">
        <f>IF(SUM(Table1[[#This Row],[com_ghg_inventory]:[com_support_needed_and_received]])=0,1,"")</f>
        <v/>
      </c>
      <c r="AH420" s="4" cm="1">
        <f t="array" ref="AH420">IF(Table1[[#This Row],[com_ghg_inventory]]="",0,IF(Table1[[#This Row],[com_undefined]:[com_undefined]]=1,0,Table1[[#This Row],[o_gef_funding]:[o_gef_funding]]/SUM(Table1[[#This Row],[com_ghg_inventory]:[com_support_needed_and_received]])))</f>
        <v>0</v>
      </c>
      <c r="AI420" s="4" cm="1">
        <f t="array" ref="AI420">IF(Table1[[#This Row],[com_mitigation]]="",0,IF(Table1[[#This Row],[com_undefined]:[com_undefined]]=1,0,Table1[[#This Row],[o_gef_funding]:[o_gef_funding]]/SUM(Table1[[#This Row],[com_ghg_inventory]:[com_support_needed_and_received]])))</f>
        <v>0</v>
      </c>
      <c r="AJ420" s="4" cm="1">
        <f t="array" ref="AJ420">IF(Table1[[#This Row],[com_climate_change_impacts_and_adaptation]]="",0,IF(Table1[[#This Row],[com_undefined]:[com_undefined]]=1,0,Table1[[#This Row],[o_gef_funding]:[o_gef_funding]]/SUM(Table1[[#This Row],[com_ghg_inventory]:[com_support_needed_and_received]])))</f>
        <v>0</v>
      </c>
      <c r="AK420" s="4" cm="1">
        <f t="array" ref="AK420">IF(Table1[[#This Row],[com_support_needed_and_received]]="",0,IF(Table1[[#This Row],[com_undefined]:[com_undefined]]=1,0,Table1[[#This Row],[o_gef_funding]:[o_gef_funding]]/SUM(Table1[[#This Row],[com_ghg_inventory]:[com_support_needed_and_received]])))</f>
        <v>66666.666666666672</v>
      </c>
      <c r="AL420" s="4">
        <f>IF(Table1[[#This Row],[com_undefined]]=1,Table1[[#This Row],[o_gef_funding]],0)</f>
        <v>0</v>
      </c>
      <c r="AM420" s="4" cm="1">
        <f t="array" ref="AM420">IF(Table1[[#This Row],[com_ghg_inventory]]="",0,IF(Table1[[#This Row],[com_undefined]:[com_undefined]]=1,0,Table1[[#This Row],[o_co_financing]:[o_co_financing]]/SUM(Table1[[#This Row],[com_ghg_inventory]:[com_support_needed_and_received]])))</f>
        <v>0</v>
      </c>
      <c r="AN420" s="4" cm="1">
        <f t="array" ref="AN420">IF(Table1[[#This Row],[com_mitigation]]="",0,IF(Table1[[#This Row],[com_undefined]:[com_undefined]]=1,0,Table1[[#This Row],[o_co_financing]:[o_co_financing]]/SUM(Table1[[#This Row],[com_ghg_inventory]:[com_support_needed_and_received]])))</f>
        <v>0</v>
      </c>
      <c r="AO420" s="4" cm="1">
        <f t="array" ref="AO420">IF(Table1[[#This Row],[com_climate_change_impacts_and_adaptation]]="",0,IF(Table1[[#This Row],[com_undefined]:[com_undefined]]=1,0,Table1[[#This Row],[o_co_financing]:[o_co_financing]]/SUM(Table1[[#This Row],[com_ghg_inventory]:[com_support_needed_and_received]])))</f>
        <v>0</v>
      </c>
      <c r="AP420" s="4" cm="1">
        <f t="array" ref="AP420">IF(Table1[[#This Row],[com_support_needed_and_received]]="",0,IF(Table1[[#This Row],[com_undefined]:[com_undefined]]=1,0,Table1[[#This Row],[o_co_financing]:[o_co_financing]]/SUM(Table1[[#This Row],[com_ghg_inventory]:[com_support_needed_and_received]])))</f>
        <v>6666.666666666667</v>
      </c>
      <c r="AQ420" s="4">
        <f>IF(Table1[[#This Row],[com_undefined]]=1,Table1[[#This Row],[o_co_financing]],0)</f>
        <v>0</v>
      </c>
      <c r="AR420" s="4" t="str">
        <f>IF(Table1[[#This Row],[o_gef_funding]]=SUM(Table1[[#This Row],[ghg_inventory_gef]:[undefined_gef]]),"Good", "Problem")</f>
        <v>Good</v>
      </c>
      <c r="AS420" s="4" t="str">
        <f>IF(Table1[[#This Row],[o_co_financing]]=SUM(Table1[[#This Row],[ghg_inventory_co_finance]:[undefined_co_finance]]),"Good", "Problem")</f>
        <v>Good</v>
      </c>
    </row>
    <row r="421" spans="1:45">
      <c r="A421" s="7">
        <v>44</v>
      </c>
      <c r="B421" s="8" t="s">
        <v>70</v>
      </c>
      <c r="C421" t="str">
        <f>VLOOKUP(Table1[[#This Row],[pif_id]], Table7[#All],2,FALSE)</f>
        <v>America</v>
      </c>
      <c r="D421" t="str">
        <f>VLOOKUP(Table1[[#This Row],[pif_id]], Table7[#All],3,FALSE)</f>
        <v>UNDP</v>
      </c>
      <c r="E421" t="str">
        <f>VLOOKUP(Table1[[#This Row],[pif_id]], Table7[#All],4,FALSE)</f>
        <v>2020</v>
      </c>
      <c r="F421" t="e">
        <f>VLOOKUP(Table1[[#This Row],[pif_id]], Table7[#All],5,FALSE)</f>
        <v>#REF!</v>
      </c>
      <c r="G421">
        <v>99</v>
      </c>
      <c r="H421" t="s">
        <v>633</v>
      </c>
      <c r="M421">
        <f>IF(SUM(Table1[[#This Row],[c_ghg_inventory]:[c_support_needed_and_received]])=0,1,"")</f>
        <v>1</v>
      </c>
      <c r="N421" s="6">
        <v>1370000</v>
      </c>
      <c r="O421" s="6">
        <v>100000</v>
      </c>
      <c r="P421" s="6">
        <f>N421/SUM(Table1[[#This Row],[c_ghg_inventory]:[c_undefined]])</f>
        <v>1370000</v>
      </c>
      <c r="Q421" s="6">
        <f>O421/SUM(Table1[[#This Row],[c_ghg_inventory]:[c_undefined]])</f>
        <v>100000</v>
      </c>
      <c r="R421">
        <v>418</v>
      </c>
      <c r="S421" t="s">
        <v>646</v>
      </c>
      <c r="W421">
        <v>1</v>
      </c>
      <c r="X421" s="4" t="str">
        <f>IF(SUM(Table1[[#This Row],[o_ghg_inventory ]:[o_support_needed_and_received]])=0,1,"")</f>
        <v/>
      </c>
      <c r="Y421" s="34">
        <v>66666.666666666672</v>
      </c>
      <c r="Z421" s="34">
        <v>6666.666666666667</v>
      </c>
      <c r="AA421" s="5">
        <f>Table1[[#This Row],[o_gef_funding]]/SUM(Table1[[#This Row],[o_ghg_inventory ]:[o_undefined]])</f>
        <v>66666.666666666672</v>
      </c>
      <c r="AB421" s="5">
        <f>Table1[[#This Row],[o_co_financing]]/SUM(Table1[[#This Row],[o_ghg_inventory ]:[o_undefined]])</f>
        <v>6666.666666666667</v>
      </c>
      <c r="AC421" s="4" t="str" cm="1">
        <f t="array" ref="AC421">IF(Table1[[#This Row],[o_ghg_inventory ]]="",IF(AND(Table1[[#This Row],[o_undefined]:[o_undefined]]=1,Table1[[#This Row],[c_ghg_inventory]]=1),1,""),1)</f>
        <v/>
      </c>
      <c r="AD421" s="4" t="str" cm="1">
        <f t="array" ref="AD421">IF(Table1[[#This Row],[o_mitigation ]]="",IF(AND(Table1[[#This Row],[o_undefined]:[o_undefined]]=1,Table1[[#This Row],[c_mitigation]]=1),1,""),1)</f>
        <v/>
      </c>
      <c r="AE421" s="4" t="str" cm="1">
        <f t="array" ref="AE421">IF(Table1[[#This Row],[o_climate_change_impacts_and_adaptation ]]="",IF(AND(Table1[[#This Row],[o_undefined]:[o_undefined]]=1,Table1[[#This Row],[c_climate_change_impacts_and_adaptation]]=1),1,""),1)</f>
        <v/>
      </c>
      <c r="AF421" s="4" cm="1">
        <f t="array" ref="AF421">IF(Table1[[#This Row],[o_support_needed_and_received]]="",IF(AND(Table1[[#This Row],[o_undefined]:[o_undefined]]=1,Table1[[#This Row],[c_support_needed_and_received]]=1),1,""),1)</f>
        <v>1</v>
      </c>
      <c r="AG421" s="4" t="str">
        <f>IF(SUM(Table1[[#This Row],[com_ghg_inventory]:[com_support_needed_and_received]])=0,1,"")</f>
        <v/>
      </c>
      <c r="AH421" s="4" cm="1">
        <f t="array" ref="AH421">IF(Table1[[#This Row],[com_ghg_inventory]]="",0,IF(Table1[[#This Row],[com_undefined]:[com_undefined]]=1,0,Table1[[#This Row],[o_gef_funding]:[o_gef_funding]]/SUM(Table1[[#This Row],[com_ghg_inventory]:[com_support_needed_and_received]])))</f>
        <v>0</v>
      </c>
      <c r="AI421" s="4" cm="1">
        <f t="array" ref="AI421">IF(Table1[[#This Row],[com_mitigation]]="",0,IF(Table1[[#This Row],[com_undefined]:[com_undefined]]=1,0,Table1[[#This Row],[o_gef_funding]:[o_gef_funding]]/SUM(Table1[[#This Row],[com_ghg_inventory]:[com_support_needed_and_received]])))</f>
        <v>0</v>
      </c>
      <c r="AJ421" s="4" cm="1">
        <f t="array" ref="AJ421">IF(Table1[[#This Row],[com_climate_change_impacts_and_adaptation]]="",0,IF(Table1[[#This Row],[com_undefined]:[com_undefined]]=1,0,Table1[[#This Row],[o_gef_funding]:[o_gef_funding]]/SUM(Table1[[#This Row],[com_ghg_inventory]:[com_support_needed_and_received]])))</f>
        <v>0</v>
      </c>
      <c r="AK421" s="4" cm="1">
        <f t="array" ref="AK421">IF(Table1[[#This Row],[com_support_needed_and_received]]="",0,IF(Table1[[#This Row],[com_undefined]:[com_undefined]]=1,0,Table1[[#This Row],[o_gef_funding]:[o_gef_funding]]/SUM(Table1[[#This Row],[com_ghg_inventory]:[com_support_needed_and_received]])))</f>
        <v>66666.666666666672</v>
      </c>
      <c r="AL421" s="4">
        <f>IF(Table1[[#This Row],[com_undefined]]=1,Table1[[#This Row],[o_gef_funding]],0)</f>
        <v>0</v>
      </c>
      <c r="AM421" s="4" cm="1">
        <f t="array" ref="AM421">IF(Table1[[#This Row],[com_ghg_inventory]]="",0,IF(Table1[[#This Row],[com_undefined]:[com_undefined]]=1,0,Table1[[#This Row],[o_co_financing]:[o_co_financing]]/SUM(Table1[[#This Row],[com_ghg_inventory]:[com_support_needed_and_received]])))</f>
        <v>0</v>
      </c>
      <c r="AN421" s="4" cm="1">
        <f t="array" ref="AN421">IF(Table1[[#This Row],[com_mitigation]]="",0,IF(Table1[[#This Row],[com_undefined]:[com_undefined]]=1,0,Table1[[#This Row],[o_co_financing]:[o_co_financing]]/SUM(Table1[[#This Row],[com_ghg_inventory]:[com_support_needed_and_received]])))</f>
        <v>0</v>
      </c>
      <c r="AO421" s="4" cm="1">
        <f t="array" ref="AO421">IF(Table1[[#This Row],[com_climate_change_impacts_and_adaptation]]="",0,IF(Table1[[#This Row],[com_undefined]:[com_undefined]]=1,0,Table1[[#This Row],[o_co_financing]:[o_co_financing]]/SUM(Table1[[#This Row],[com_ghg_inventory]:[com_support_needed_and_received]])))</f>
        <v>0</v>
      </c>
      <c r="AP421" s="4" cm="1">
        <f t="array" ref="AP421">IF(Table1[[#This Row],[com_support_needed_and_received]]="",0,IF(Table1[[#This Row],[com_undefined]:[com_undefined]]=1,0,Table1[[#This Row],[o_co_financing]:[o_co_financing]]/SUM(Table1[[#This Row],[com_ghg_inventory]:[com_support_needed_and_received]])))</f>
        <v>6666.666666666667</v>
      </c>
      <c r="AQ421" s="4">
        <f>IF(Table1[[#This Row],[com_undefined]]=1,Table1[[#This Row],[o_co_financing]],0)</f>
        <v>0</v>
      </c>
      <c r="AR421" s="4" t="str">
        <f>IF(Table1[[#This Row],[o_gef_funding]]=SUM(Table1[[#This Row],[ghg_inventory_gef]:[undefined_gef]]),"Good", "Problem")</f>
        <v>Good</v>
      </c>
      <c r="AS421" s="4" t="str">
        <f>IF(Table1[[#This Row],[o_co_financing]]=SUM(Table1[[#This Row],[ghg_inventory_co_finance]:[undefined_co_finance]]),"Good", "Problem")</f>
        <v>Good</v>
      </c>
    </row>
    <row r="422" spans="1:45">
      <c r="A422" s="7">
        <v>44</v>
      </c>
      <c r="B422" s="8" t="s">
        <v>70</v>
      </c>
      <c r="C422" t="str">
        <f>VLOOKUP(Table1[[#This Row],[pif_id]], Table7[#All],2,FALSE)</f>
        <v>America</v>
      </c>
      <c r="D422" t="str">
        <f>VLOOKUP(Table1[[#This Row],[pif_id]], Table7[#All],3,FALSE)</f>
        <v>UNDP</v>
      </c>
      <c r="E422" t="str">
        <f>VLOOKUP(Table1[[#This Row],[pif_id]], Table7[#All],4,FALSE)</f>
        <v>2020</v>
      </c>
      <c r="F422" t="e">
        <f>VLOOKUP(Table1[[#This Row],[pif_id]], Table7[#All],5,FALSE)</f>
        <v>#REF!</v>
      </c>
      <c r="G422">
        <v>99</v>
      </c>
      <c r="H422" t="s">
        <v>633</v>
      </c>
      <c r="M422">
        <f>IF(SUM(Table1[[#This Row],[c_ghg_inventory]:[c_support_needed_and_received]])=0,1,"")</f>
        <v>1</v>
      </c>
      <c r="N422" s="6">
        <v>1370000</v>
      </c>
      <c r="O422" s="6">
        <v>100000</v>
      </c>
      <c r="P422" s="6">
        <f>N422/SUM(Table1[[#This Row],[c_ghg_inventory]:[c_undefined]])</f>
        <v>1370000</v>
      </c>
      <c r="Q422" s="6">
        <f>O422/SUM(Table1[[#This Row],[c_ghg_inventory]:[c_undefined]])</f>
        <v>100000</v>
      </c>
      <c r="R422">
        <v>419</v>
      </c>
      <c r="S422" t="s">
        <v>647</v>
      </c>
      <c r="W422">
        <v>1</v>
      </c>
      <c r="X422" s="4" t="str">
        <f>IF(SUM(Table1[[#This Row],[o_ghg_inventory ]:[o_support_needed_and_received]])=0,1,"")</f>
        <v/>
      </c>
      <c r="Y422" s="34">
        <v>66666.666666666672</v>
      </c>
      <c r="Z422" s="34">
        <v>6666.666666666667</v>
      </c>
      <c r="AA422" s="5">
        <f>Table1[[#This Row],[o_gef_funding]]/SUM(Table1[[#This Row],[o_ghg_inventory ]:[o_undefined]])</f>
        <v>66666.666666666672</v>
      </c>
      <c r="AB422" s="5">
        <f>Table1[[#This Row],[o_co_financing]]/SUM(Table1[[#This Row],[o_ghg_inventory ]:[o_undefined]])</f>
        <v>6666.666666666667</v>
      </c>
      <c r="AC422" s="4" t="str" cm="1">
        <f t="array" ref="AC422">IF(Table1[[#This Row],[o_ghg_inventory ]]="",IF(AND(Table1[[#This Row],[o_undefined]:[o_undefined]]=1,Table1[[#This Row],[c_ghg_inventory]]=1),1,""),1)</f>
        <v/>
      </c>
      <c r="AD422" s="4" t="str" cm="1">
        <f t="array" ref="AD422">IF(Table1[[#This Row],[o_mitigation ]]="",IF(AND(Table1[[#This Row],[o_undefined]:[o_undefined]]=1,Table1[[#This Row],[c_mitigation]]=1),1,""),1)</f>
        <v/>
      </c>
      <c r="AE422" s="4" t="str" cm="1">
        <f t="array" ref="AE422">IF(Table1[[#This Row],[o_climate_change_impacts_and_adaptation ]]="",IF(AND(Table1[[#This Row],[o_undefined]:[o_undefined]]=1,Table1[[#This Row],[c_climate_change_impacts_and_adaptation]]=1),1,""),1)</f>
        <v/>
      </c>
      <c r="AF422" s="4" cm="1">
        <f t="array" ref="AF422">IF(Table1[[#This Row],[o_support_needed_and_received]]="",IF(AND(Table1[[#This Row],[o_undefined]:[o_undefined]]=1,Table1[[#This Row],[c_support_needed_and_received]]=1),1,""),1)</f>
        <v>1</v>
      </c>
      <c r="AG422" s="4" t="str">
        <f>IF(SUM(Table1[[#This Row],[com_ghg_inventory]:[com_support_needed_and_received]])=0,1,"")</f>
        <v/>
      </c>
      <c r="AH422" s="4" cm="1">
        <f t="array" ref="AH422">IF(Table1[[#This Row],[com_ghg_inventory]]="",0,IF(Table1[[#This Row],[com_undefined]:[com_undefined]]=1,0,Table1[[#This Row],[o_gef_funding]:[o_gef_funding]]/SUM(Table1[[#This Row],[com_ghg_inventory]:[com_support_needed_and_received]])))</f>
        <v>0</v>
      </c>
      <c r="AI422" s="4" cm="1">
        <f t="array" ref="AI422">IF(Table1[[#This Row],[com_mitigation]]="",0,IF(Table1[[#This Row],[com_undefined]:[com_undefined]]=1,0,Table1[[#This Row],[o_gef_funding]:[o_gef_funding]]/SUM(Table1[[#This Row],[com_ghg_inventory]:[com_support_needed_and_received]])))</f>
        <v>0</v>
      </c>
      <c r="AJ422" s="4" cm="1">
        <f t="array" ref="AJ422">IF(Table1[[#This Row],[com_climate_change_impacts_and_adaptation]]="",0,IF(Table1[[#This Row],[com_undefined]:[com_undefined]]=1,0,Table1[[#This Row],[o_gef_funding]:[o_gef_funding]]/SUM(Table1[[#This Row],[com_ghg_inventory]:[com_support_needed_and_received]])))</f>
        <v>0</v>
      </c>
      <c r="AK422" s="4" cm="1">
        <f t="array" ref="AK422">IF(Table1[[#This Row],[com_support_needed_and_received]]="",0,IF(Table1[[#This Row],[com_undefined]:[com_undefined]]=1,0,Table1[[#This Row],[o_gef_funding]:[o_gef_funding]]/SUM(Table1[[#This Row],[com_ghg_inventory]:[com_support_needed_and_received]])))</f>
        <v>66666.666666666672</v>
      </c>
      <c r="AL422" s="4">
        <f>IF(Table1[[#This Row],[com_undefined]]=1,Table1[[#This Row],[o_gef_funding]],0)</f>
        <v>0</v>
      </c>
      <c r="AM422" s="4" cm="1">
        <f t="array" ref="AM422">IF(Table1[[#This Row],[com_ghg_inventory]]="",0,IF(Table1[[#This Row],[com_undefined]:[com_undefined]]=1,0,Table1[[#This Row],[o_co_financing]:[o_co_financing]]/SUM(Table1[[#This Row],[com_ghg_inventory]:[com_support_needed_and_received]])))</f>
        <v>0</v>
      </c>
      <c r="AN422" s="4" cm="1">
        <f t="array" ref="AN422">IF(Table1[[#This Row],[com_mitigation]]="",0,IF(Table1[[#This Row],[com_undefined]:[com_undefined]]=1,0,Table1[[#This Row],[o_co_financing]:[o_co_financing]]/SUM(Table1[[#This Row],[com_ghg_inventory]:[com_support_needed_and_received]])))</f>
        <v>0</v>
      </c>
      <c r="AO422" s="4" cm="1">
        <f t="array" ref="AO422">IF(Table1[[#This Row],[com_climate_change_impacts_and_adaptation]]="",0,IF(Table1[[#This Row],[com_undefined]:[com_undefined]]=1,0,Table1[[#This Row],[o_co_financing]:[o_co_financing]]/SUM(Table1[[#This Row],[com_ghg_inventory]:[com_support_needed_and_received]])))</f>
        <v>0</v>
      </c>
      <c r="AP422" s="4" cm="1">
        <f t="array" ref="AP422">IF(Table1[[#This Row],[com_support_needed_and_received]]="",0,IF(Table1[[#This Row],[com_undefined]:[com_undefined]]=1,0,Table1[[#This Row],[o_co_financing]:[o_co_financing]]/SUM(Table1[[#This Row],[com_ghg_inventory]:[com_support_needed_and_received]])))</f>
        <v>6666.666666666667</v>
      </c>
      <c r="AQ422" s="4">
        <f>IF(Table1[[#This Row],[com_undefined]]=1,Table1[[#This Row],[o_co_financing]],0)</f>
        <v>0</v>
      </c>
      <c r="AR422" s="4" t="str">
        <f>IF(Table1[[#This Row],[o_gef_funding]]=SUM(Table1[[#This Row],[ghg_inventory_gef]:[undefined_gef]]),"Good", "Problem")</f>
        <v>Good</v>
      </c>
      <c r="AS422" s="4" t="str">
        <f>IF(Table1[[#This Row],[o_co_financing]]=SUM(Table1[[#This Row],[ghg_inventory_co_finance]:[undefined_co_finance]]),"Good", "Problem")</f>
        <v>Good</v>
      </c>
    </row>
    <row r="423" spans="1:45">
      <c r="A423" s="7">
        <v>44</v>
      </c>
      <c r="B423" s="8" t="s">
        <v>70</v>
      </c>
      <c r="C423" t="str">
        <f>VLOOKUP(Table1[[#This Row],[pif_id]], Table7[#All],2,FALSE)</f>
        <v>America</v>
      </c>
      <c r="D423" t="str">
        <f>VLOOKUP(Table1[[#This Row],[pif_id]], Table7[#All],3,FALSE)</f>
        <v>UNDP</v>
      </c>
      <c r="E423" t="str">
        <f>VLOOKUP(Table1[[#This Row],[pif_id]], Table7[#All],4,FALSE)</f>
        <v>2020</v>
      </c>
      <c r="F423" t="e">
        <f>VLOOKUP(Table1[[#This Row],[pif_id]], Table7[#All],5,FALSE)</f>
        <v>#REF!</v>
      </c>
      <c r="G423">
        <v>99</v>
      </c>
      <c r="H423" t="s">
        <v>633</v>
      </c>
      <c r="M423">
        <f>IF(SUM(Table1[[#This Row],[c_ghg_inventory]:[c_support_needed_and_received]])=0,1,"")</f>
        <v>1</v>
      </c>
      <c r="N423" s="6">
        <v>1370000</v>
      </c>
      <c r="O423" s="6">
        <v>100000</v>
      </c>
      <c r="P423" s="6">
        <f>N423/SUM(Table1[[#This Row],[c_ghg_inventory]:[c_undefined]])</f>
        <v>1370000</v>
      </c>
      <c r="Q423" s="6">
        <f>O423/SUM(Table1[[#This Row],[c_ghg_inventory]:[c_undefined]])</f>
        <v>100000</v>
      </c>
      <c r="R423">
        <v>420</v>
      </c>
      <c r="S423" t="s">
        <v>648</v>
      </c>
      <c r="U423">
        <v>1</v>
      </c>
      <c r="V423">
        <v>1</v>
      </c>
      <c r="X423" s="4" t="str">
        <f>IF(SUM(Table1[[#This Row],[o_ghg_inventory ]:[o_support_needed_and_received]])=0,1,"")</f>
        <v/>
      </c>
      <c r="Y423" s="34">
        <v>42500</v>
      </c>
      <c r="Z423" s="34">
        <v>3750</v>
      </c>
      <c r="AA423" s="5">
        <f>Table1[[#This Row],[o_gef_funding]]/SUM(Table1[[#This Row],[o_ghg_inventory ]:[o_undefined]])</f>
        <v>21250</v>
      </c>
      <c r="AB423" s="5">
        <f>Table1[[#This Row],[o_co_financing]]/SUM(Table1[[#This Row],[o_ghg_inventory ]:[o_undefined]])</f>
        <v>1875</v>
      </c>
      <c r="AC423" s="4" t="str" cm="1">
        <f t="array" ref="AC423">IF(Table1[[#This Row],[o_ghg_inventory ]]="",IF(AND(Table1[[#This Row],[o_undefined]:[o_undefined]]=1,Table1[[#This Row],[c_ghg_inventory]]=1),1,""),1)</f>
        <v/>
      </c>
      <c r="AD423" s="4" cm="1">
        <f t="array" ref="AD423">IF(Table1[[#This Row],[o_mitigation ]]="",IF(AND(Table1[[#This Row],[o_undefined]:[o_undefined]]=1,Table1[[#This Row],[c_mitigation]]=1),1,""),1)</f>
        <v>1</v>
      </c>
      <c r="AE423" s="4" cm="1">
        <f t="array" ref="AE423">IF(Table1[[#This Row],[o_climate_change_impacts_and_adaptation ]]="",IF(AND(Table1[[#This Row],[o_undefined]:[o_undefined]]=1,Table1[[#This Row],[c_climate_change_impacts_and_adaptation]]=1),1,""),1)</f>
        <v>1</v>
      </c>
      <c r="AF423" s="4" t="str" cm="1">
        <f t="array" ref="AF423">IF(Table1[[#This Row],[o_support_needed_and_received]]="",IF(AND(Table1[[#This Row],[o_undefined]:[o_undefined]]=1,Table1[[#This Row],[c_support_needed_and_received]]=1),1,""),1)</f>
        <v/>
      </c>
      <c r="AG423" s="4" t="str">
        <f>IF(SUM(Table1[[#This Row],[com_ghg_inventory]:[com_support_needed_and_received]])=0,1,"")</f>
        <v/>
      </c>
      <c r="AH423" s="4" cm="1">
        <f t="array" ref="AH423">IF(Table1[[#This Row],[com_ghg_inventory]]="",0,IF(Table1[[#This Row],[com_undefined]:[com_undefined]]=1,0,Table1[[#This Row],[o_gef_funding]:[o_gef_funding]]/SUM(Table1[[#This Row],[com_ghg_inventory]:[com_support_needed_and_received]])))</f>
        <v>0</v>
      </c>
      <c r="AI423" s="4" cm="1">
        <f t="array" ref="AI423">IF(Table1[[#This Row],[com_mitigation]]="",0,IF(Table1[[#This Row],[com_undefined]:[com_undefined]]=1,0,Table1[[#This Row],[o_gef_funding]:[o_gef_funding]]/SUM(Table1[[#This Row],[com_ghg_inventory]:[com_support_needed_and_received]])))</f>
        <v>21250</v>
      </c>
      <c r="AJ423" s="4" cm="1">
        <f t="array" ref="AJ423">IF(Table1[[#This Row],[com_climate_change_impacts_and_adaptation]]="",0,IF(Table1[[#This Row],[com_undefined]:[com_undefined]]=1,0,Table1[[#This Row],[o_gef_funding]:[o_gef_funding]]/SUM(Table1[[#This Row],[com_ghg_inventory]:[com_support_needed_and_received]])))</f>
        <v>21250</v>
      </c>
      <c r="AK423" s="4" cm="1">
        <f t="array" ref="AK423">IF(Table1[[#This Row],[com_support_needed_and_received]]="",0,IF(Table1[[#This Row],[com_undefined]:[com_undefined]]=1,0,Table1[[#This Row],[o_gef_funding]:[o_gef_funding]]/SUM(Table1[[#This Row],[com_ghg_inventory]:[com_support_needed_and_received]])))</f>
        <v>0</v>
      </c>
      <c r="AL423" s="4">
        <f>IF(Table1[[#This Row],[com_undefined]]=1,Table1[[#This Row],[o_gef_funding]],0)</f>
        <v>0</v>
      </c>
      <c r="AM423" s="4" cm="1">
        <f t="array" ref="AM423">IF(Table1[[#This Row],[com_ghg_inventory]]="",0,IF(Table1[[#This Row],[com_undefined]:[com_undefined]]=1,0,Table1[[#This Row],[o_co_financing]:[o_co_financing]]/SUM(Table1[[#This Row],[com_ghg_inventory]:[com_support_needed_and_received]])))</f>
        <v>0</v>
      </c>
      <c r="AN423" s="4" cm="1">
        <f t="array" ref="AN423">IF(Table1[[#This Row],[com_mitigation]]="",0,IF(Table1[[#This Row],[com_undefined]:[com_undefined]]=1,0,Table1[[#This Row],[o_co_financing]:[o_co_financing]]/SUM(Table1[[#This Row],[com_ghg_inventory]:[com_support_needed_and_received]])))</f>
        <v>1875</v>
      </c>
      <c r="AO423" s="4" cm="1">
        <f t="array" ref="AO423">IF(Table1[[#This Row],[com_climate_change_impacts_and_adaptation]]="",0,IF(Table1[[#This Row],[com_undefined]:[com_undefined]]=1,0,Table1[[#This Row],[o_co_financing]:[o_co_financing]]/SUM(Table1[[#This Row],[com_ghg_inventory]:[com_support_needed_and_received]])))</f>
        <v>1875</v>
      </c>
      <c r="AP423" s="4" cm="1">
        <f t="array" ref="AP423">IF(Table1[[#This Row],[com_support_needed_and_received]]="",0,IF(Table1[[#This Row],[com_undefined]:[com_undefined]]=1,0,Table1[[#This Row],[o_co_financing]:[o_co_financing]]/SUM(Table1[[#This Row],[com_ghg_inventory]:[com_support_needed_and_received]])))</f>
        <v>0</v>
      </c>
      <c r="AQ423" s="4">
        <f>IF(Table1[[#This Row],[com_undefined]]=1,Table1[[#This Row],[o_co_financing]],0)</f>
        <v>0</v>
      </c>
      <c r="AR423" s="4" t="str">
        <f>IF(Table1[[#This Row],[o_gef_funding]]=SUM(Table1[[#This Row],[ghg_inventory_gef]:[undefined_gef]]),"Good", "Problem")</f>
        <v>Good</v>
      </c>
      <c r="AS423" s="4" t="str">
        <f>IF(Table1[[#This Row],[o_co_financing]]=SUM(Table1[[#This Row],[ghg_inventory_co_finance]:[undefined_co_finance]]),"Good", "Problem")</f>
        <v>Good</v>
      </c>
    </row>
    <row r="424" spans="1:45">
      <c r="A424" s="7">
        <v>44</v>
      </c>
      <c r="B424" s="8" t="s">
        <v>70</v>
      </c>
      <c r="C424" t="str">
        <f>VLOOKUP(Table1[[#This Row],[pif_id]], Table7[#All],2,FALSE)</f>
        <v>America</v>
      </c>
      <c r="D424" t="str">
        <f>VLOOKUP(Table1[[#This Row],[pif_id]], Table7[#All],3,FALSE)</f>
        <v>UNDP</v>
      </c>
      <c r="E424" t="str">
        <f>VLOOKUP(Table1[[#This Row],[pif_id]], Table7[#All],4,FALSE)</f>
        <v>2020</v>
      </c>
      <c r="F424" t="e">
        <f>VLOOKUP(Table1[[#This Row],[pif_id]], Table7[#All],5,FALSE)</f>
        <v>#REF!</v>
      </c>
      <c r="G424">
        <v>99</v>
      </c>
      <c r="H424" t="s">
        <v>633</v>
      </c>
      <c r="M424">
        <f>IF(SUM(Table1[[#This Row],[c_ghg_inventory]:[c_support_needed_and_received]])=0,1,"")</f>
        <v>1</v>
      </c>
      <c r="N424" s="6">
        <v>1370000</v>
      </c>
      <c r="O424" s="6">
        <v>100000</v>
      </c>
      <c r="P424" s="6">
        <f>N424/SUM(Table1[[#This Row],[c_ghg_inventory]:[c_undefined]])</f>
        <v>1370000</v>
      </c>
      <c r="Q424" s="6">
        <f>O424/SUM(Table1[[#This Row],[c_ghg_inventory]:[c_undefined]])</f>
        <v>100000</v>
      </c>
      <c r="R424">
        <v>421</v>
      </c>
      <c r="S424" t="s">
        <v>649</v>
      </c>
      <c r="X424" s="4">
        <f>IF(SUM(Table1[[#This Row],[o_ghg_inventory ]:[o_support_needed_and_received]])=0,1,"")</f>
        <v>1</v>
      </c>
      <c r="Y424" s="34">
        <v>42500</v>
      </c>
      <c r="Z424" s="34">
        <v>3750</v>
      </c>
      <c r="AA424" s="5">
        <f>Table1[[#This Row],[o_gef_funding]]/SUM(Table1[[#This Row],[o_ghg_inventory ]:[o_undefined]])</f>
        <v>42500</v>
      </c>
      <c r="AB424" s="5">
        <f>Table1[[#This Row],[o_co_financing]]/SUM(Table1[[#This Row],[o_ghg_inventory ]:[o_undefined]])</f>
        <v>3750</v>
      </c>
      <c r="AC424" s="4" t="str" cm="1">
        <f t="array" ref="AC424">IF(Table1[[#This Row],[o_ghg_inventory ]]="",IF(AND(Table1[[#This Row],[o_undefined]:[o_undefined]]=1,Table1[[#This Row],[c_ghg_inventory]]=1),1,""),1)</f>
        <v/>
      </c>
      <c r="AD424" s="4" t="str" cm="1">
        <f t="array" ref="AD424">IF(Table1[[#This Row],[o_mitigation ]]="",IF(AND(Table1[[#This Row],[o_undefined]:[o_undefined]]=1,Table1[[#This Row],[c_mitigation]]=1),1,""),1)</f>
        <v/>
      </c>
      <c r="AE424" s="4" t="str" cm="1">
        <f t="array" ref="AE424">IF(Table1[[#This Row],[o_climate_change_impacts_and_adaptation ]]="",IF(AND(Table1[[#This Row],[o_undefined]:[o_undefined]]=1,Table1[[#This Row],[c_climate_change_impacts_and_adaptation]]=1),1,""),1)</f>
        <v/>
      </c>
      <c r="AF424" s="4" t="str" cm="1">
        <f t="array" ref="AF424">IF(Table1[[#This Row],[o_support_needed_and_received]]="",IF(AND(Table1[[#This Row],[o_undefined]:[o_undefined]]=1,Table1[[#This Row],[c_support_needed_and_received]]=1),1,""),1)</f>
        <v/>
      </c>
      <c r="AG424" s="4">
        <f>IF(SUM(Table1[[#This Row],[com_ghg_inventory]:[com_support_needed_and_received]])=0,1,"")</f>
        <v>1</v>
      </c>
      <c r="AH424" s="4" cm="1">
        <f t="array" ref="AH424">IF(Table1[[#This Row],[com_ghg_inventory]]="",0,IF(Table1[[#This Row],[com_undefined]:[com_undefined]]=1,0,Table1[[#This Row],[o_gef_funding]:[o_gef_funding]]/SUM(Table1[[#This Row],[com_ghg_inventory]:[com_support_needed_and_received]])))</f>
        <v>0</v>
      </c>
      <c r="AI424" s="4" cm="1">
        <f t="array" ref="AI424">IF(Table1[[#This Row],[com_mitigation]]="",0,IF(Table1[[#This Row],[com_undefined]:[com_undefined]]=1,0,Table1[[#This Row],[o_gef_funding]:[o_gef_funding]]/SUM(Table1[[#This Row],[com_ghg_inventory]:[com_support_needed_and_received]])))</f>
        <v>0</v>
      </c>
      <c r="AJ424" s="4" cm="1">
        <f t="array" ref="AJ424">IF(Table1[[#This Row],[com_climate_change_impacts_and_adaptation]]="",0,IF(Table1[[#This Row],[com_undefined]:[com_undefined]]=1,0,Table1[[#This Row],[o_gef_funding]:[o_gef_funding]]/SUM(Table1[[#This Row],[com_ghg_inventory]:[com_support_needed_and_received]])))</f>
        <v>0</v>
      </c>
      <c r="AK424" s="4" cm="1">
        <f t="array" ref="AK424">IF(Table1[[#This Row],[com_support_needed_and_received]]="",0,IF(Table1[[#This Row],[com_undefined]:[com_undefined]]=1,0,Table1[[#This Row],[o_gef_funding]:[o_gef_funding]]/SUM(Table1[[#This Row],[com_ghg_inventory]:[com_support_needed_and_received]])))</f>
        <v>0</v>
      </c>
      <c r="AL424" s="4">
        <f>IF(Table1[[#This Row],[com_undefined]]=1,Table1[[#This Row],[o_gef_funding]],0)</f>
        <v>42500</v>
      </c>
      <c r="AM424" s="4" cm="1">
        <f t="array" ref="AM424">IF(Table1[[#This Row],[com_ghg_inventory]]="",0,IF(Table1[[#This Row],[com_undefined]:[com_undefined]]=1,0,Table1[[#This Row],[o_co_financing]:[o_co_financing]]/SUM(Table1[[#This Row],[com_ghg_inventory]:[com_support_needed_and_received]])))</f>
        <v>0</v>
      </c>
      <c r="AN424" s="4" cm="1">
        <f t="array" ref="AN424">IF(Table1[[#This Row],[com_mitigation]]="",0,IF(Table1[[#This Row],[com_undefined]:[com_undefined]]=1,0,Table1[[#This Row],[o_co_financing]:[o_co_financing]]/SUM(Table1[[#This Row],[com_ghg_inventory]:[com_support_needed_and_received]])))</f>
        <v>0</v>
      </c>
      <c r="AO424" s="4" cm="1">
        <f t="array" ref="AO424">IF(Table1[[#This Row],[com_climate_change_impacts_and_adaptation]]="",0,IF(Table1[[#This Row],[com_undefined]:[com_undefined]]=1,0,Table1[[#This Row],[o_co_financing]:[o_co_financing]]/SUM(Table1[[#This Row],[com_ghg_inventory]:[com_support_needed_and_received]])))</f>
        <v>0</v>
      </c>
      <c r="AP424" s="4" cm="1">
        <f t="array" ref="AP424">IF(Table1[[#This Row],[com_support_needed_and_received]]="",0,IF(Table1[[#This Row],[com_undefined]:[com_undefined]]=1,0,Table1[[#This Row],[o_co_financing]:[o_co_financing]]/SUM(Table1[[#This Row],[com_ghg_inventory]:[com_support_needed_and_received]])))</f>
        <v>0</v>
      </c>
      <c r="AQ424" s="4">
        <f>IF(Table1[[#This Row],[com_undefined]]=1,Table1[[#This Row],[o_co_financing]],0)</f>
        <v>3750</v>
      </c>
      <c r="AR424" s="4" t="str">
        <f>IF(Table1[[#This Row],[o_gef_funding]]=SUM(Table1[[#This Row],[ghg_inventory_gef]:[undefined_gef]]),"Good", "Problem")</f>
        <v>Good</v>
      </c>
      <c r="AS424" s="4" t="str">
        <f>IF(Table1[[#This Row],[o_co_financing]]=SUM(Table1[[#This Row],[ghg_inventory_co_finance]:[undefined_co_finance]]),"Good", "Problem")</f>
        <v>Good</v>
      </c>
    </row>
    <row r="425" spans="1:45">
      <c r="A425" s="7">
        <v>44</v>
      </c>
      <c r="B425" s="8" t="s">
        <v>70</v>
      </c>
      <c r="C425" t="str">
        <f>VLOOKUP(Table1[[#This Row],[pif_id]], Table7[#All],2,FALSE)</f>
        <v>America</v>
      </c>
      <c r="D425" t="str">
        <f>VLOOKUP(Table1[[#This Row],[pif_id]], Table7[#All],3,FALSE)</f>
        <v>UNDP</v>
      </c>
      <c r="E425" t="str">
        <f>VLOOKUP(Table1[[#This Row],[pif_id]], Table7[#All],4,FALSE)</f>
        <v>2020</v>
      </c>
      <c r="F425" t="e">
        <f>VLOOKUP(Table1[[#This Row],[pif_id]], Table7[#All],5,FALSE)</f>
        <v>#REF!</v>
      </c>
      <c r="G425">
        <v>99</v>
      </c>
      <c r="H425" t="s">
        <v>633</v>
      </c>
      <c r="M425">
        <f>IF(SUM(Table1[[#This Row],[c_ghg_inventory]:[c_support_needed_and_received]])=0,1,"")</f>
        <v>1</v>
      </c>
      <c r="N425" s="6">
        <v>1370000</v>
      </c>
      <c r="O425" s="6">
        <v>100000</v>
      </c>
      <c r="P425" s="6">
        <f>N425/SUM(Table1[[#This Row],[c_ghg_inventory]:[c_undefined]])</f>
        <v>1370000</v>
      </c>
      <c r="Q425" s="6">
        <f>O425/SUM(Table1[[#This Row],[c_ghg_inventory]:[c_undefined]])</f>
        <v>100000</v>
      </c>
      <c r="R425">
        <v>422</v>
      </c>
      <c r="S425" t="s">
        <v>650</v>
      </c>
      <c r="U425">
        <v>1</v>
      </c>
      <c r="X425" s="4" t="str">
        <f>IF(SUM(Table1[[#This Row],[o_ghg_inventory ]:[o_support_needed_and_received]])=0,1,"")</f>
        <v/>
      </c>
      <c r="Y425" s="34">
        <v>42500</v>
      </c>
      <c r="Z425" s="34">
        <v>3750</v>
      </c>
      <c r="AA425" s="5">
        <f>Table1[[#This Row],[o_gef_funding]]/SUM(Table1[[#This Row],[o_ghg_inventory ]:[o_undefined]])</f>
        <v>42500</v>
      </c>
      <c r="AB425" s="5">
        <f>Table1[[#This Row],[o_co_financing]]/SUM(Table1[[#This Row],[o_ghg_inventory ]:[o_undefined]])</f>
        <v>3750</v>
      </c>
      <c r="AC425" s="4" t="str" cm="1">
        <f t="array" ref="AC425">IF(Table1[[#This Row],[o_ghg_inventory ]]="",IF(AND(Table1[[#This Row],[o_undefined]:[o_undefined]]=1,Table1[[#This Row],[c_ghg_inventory]]=1),1,""),1)</f>
        <v/>
      </c>
      <c r="AD425" s="4" cm="1">
        <f t="array" ref="AD425">IF(Table1[[#This Row],[o_mitigation ]]="",IF(AND(Table1[[#This Row],[o_undefined]:[o_undefined]]=1,Table1[[#This Row],[c_mitigation]]=1),1,""),1)</f>
        <v>1</v>
      </c>
      <c r="AE425" s="4" t="str" cm="1">
        <f t="array" ref="AE425">IF(Table1[[#This Row],[o_climate_change_impacts_and_adaptation ]]="",IF(AND(Table1[[#This Row],[o_undefined]:[o_undefined]]=1,Table1[[#This Row],[c_climate_change_impacts_and_adaptation]]=1),1,""),1)</f>
        <v/>
      </c>
      <c r="AF425" s="4" t="str" cm="1">
        <f t="array" ref="AF425">IF(Table1[[#This Row],[o_support_needed_and_received]]="",IF(AND(Table1[[#This Row],[o_undefined]:[o_undefined]]=1,Table1[[#This Row],[c_support_needed_and_received]]=1),1,""),1)</f>
        <v/>
      </c>
      <c r="AG425" s="4" t="str">
        <f>IF(SUM(Table1[[#This Row],[com_ghg_inventory]:[com_support_needed_and_received]])=0,1,"")</f>
        <v/>
      </c>
      <c r="AH425" s="4" cm="1">
        <f t="array" ref="AH425">IF(Table1[[#This Row],[com_ghg_inventory]]="",0,IF(Table1[[#This Row],[com_undefined]:[com_undefined]]=1,0,Table1[[#This Row],[o_gef_funding]:[o_gef_funding]]/SUM(Table1[[#This Row],[com_ghg_inventory]:[com_support_needed_and_received]])))</f>
        <v>0</v>
      </c>
      <c r="AI425" s="4" cm="1">
        <f t="array" ref="AI425">IF(Table1[[#This Row],[com_mitigation]]="",0,IF(Table1[[#This Row],[com_undefined]:[com_undefined]]=1,0,Table1[[#This Row],[o_gef_funding]:[o_gef_funding]]/SUM(Table1[[#This Row],[com_ghg_inventory]:[com_support_needed_and_received]])))</f>
        <v>42500</v>
      </c>
      <c r="AJ425" s="4" cm="1">
        <f t="array" ref="AJ425">IF(Table1[[#This Row],[com_climate_change_impacts_and_adaptation]]="",0,IF(Table1[[#This Row],[com_undefined]:[com_undefined]]=1,0,Table1[[#This Row],[o_gef_funding]:[o_gef_funding]]/SUM(Table1[[#This Row],[com_ghg_inventory]:[com_support_needed_and_received]])))</f>
        <v>0</v>
      </c>
      <c r="AK425" s="4" cm="1">
        <f t="array" ref="AK425">IF(Table1[[#This Row],[com_support_needed_and_received]]="",0,IF(Table1[[#This Row],[com_undefined]:[com_undefined]]=1,0,Table1[[#This Row],[o_gef_funding]:[o_gef_funding]]/SUM(Table1[[#This Row],[com_ghg_inventory]:[com_support_needed_and_received]])))</f>
        <v>0</v>
      </c>
      <c r="AL425" s="4">
        <f>IF(Table1[[#This Row],[com_undefined]]=1,Table1[[#This Row],[o_gef_funding]],0)</f>
        <v>0</v>
      </c>
      <c r="AM425" s="4" cm="1">
        <f t="array" ref="AM425">IF(Table1[[#This Row],[com_ghg_inventory]]="",0,IF(Table1[[#This Row],[com_undefined]:[com_undefined]]=1,0,Table1[[#This Row],[o_co_financing]:[o_co_financing]]/SUM(Table1[[#This Row],[com_ghg_inventory]:[com_support_needed_and_received]])))</f>
        <v>0</v>
      </c>
      <c r="AN425" s="4" cm="1">
        <f t="array" ref="AN425">IF(Table1[[#This Row],[com_mitigation]]="",0,IF(Table1[[#This Row],[com_undefined]:[com_undefined]]=1,0,Table1[[#This Row],[o_co_financing]:[o_co_financing]]/SUM(Table1[[#This Row],[com_ghg_inventory]:[com_support_needed_and_received]])))</f>
        <v>3750</v>
      </c>
      <c r="AO425" s="4" cm="1">
        <f t="array" ref="AO425">IF(Table1[[#This Row],[com_climate_change_impacts_and_adaptation]]="",0,IF(Table1[[#This Row],[com_undefined]:[com_undefined]]=1,0,Table1[[#This Row],[o_co_financing]:[o_co_financing]]/SUM(Table1[[#This Row],[com_ghg_inventory]:[com_support_needed_and_received]])))</f>
        <v>0</v>
      </c>
      <c r="AP425" s="4" cm="1">
        <f t="array" ref="AP425">IF(Table1[[#This Row],[com_support_needed_and_received]]="",0,IF(Table1[[#This Row],[com_undefined]:[com_undefined]]=1,0,Table1[[#This Row],[o_co_financing]:[o_co_financing]]/SUM(Table1[[#This Row],[com_ghg_inventory]:[com_support_needed_and_received]])))</f>
        <v>0</v>
      </c>
      <c r="AQ425" s="4">
        <f>IF(Table1[[#This Row],[com_undefined]]=1,Table1[[#This Row],[o_co_financing]],0)</f>
        <v>0</v>
      </c>
      <c r="AR425" s="4" t="str">
        <f>IF(Table1[[#This Row],[o_gef_funding]]=SUM(Table1[[#This Row],[ghg_inventory_gef]:[undefined_gef]]),"Good", "Problem")</f>
        <v>Good</v>
      </c>
      <c r="AS425" s="4" t="str">
        <f>IF(Table1[[#This Row],[o_co_financing]]=SUM(Table1[[#This Row],[ghg_inventory_co_finance]:[undefined_co_finance]]),"Good", "Problem")</f>
        <v>Good</v>
      </c>
    </row>
    <row r="426" spans="1:45">
      <c r="A426" s="7">
        <v>44</v>
      </c>
      <c r="B426" s="8" t="s">
        <v>70</v>
      </c>
      <c r="C426" t="str">
        <f>VLOOKUP(Table1[[#This Row],[pif_id]], Table7[#All],2,FALSE)</f>
        <v>America</v>
      </c>
      <c r="D426" t="str">
        <f>VLOOKUP(Table1[[#This Row],[pif_id]], Table7[#All],3,FALSE)</f>
        <v>UNDP</v>
      </c>
      <c r="E426" t="str">
        <f>VLOOKUP(Table1[[#This Row],[pif_id]], Table7[#All],4,FALSE)</f>
        <v>2020</v>
      </c>
      <c r="F426" t="e">
        <f>VLOOKUP(Table1[[#This Row],[pif_id]], Table7[#All],5,FALSE)</f>
        <v>#REF!</v>
      </c>
      <c r="G426">
        <v>99</v>
      </c>
      <c r="H426" t="s">
        <v>633</v>
      </c>
      <c r="M426">
        <f>IF(SUM(Table1[[#This Row],[c_ghg_inventory]:[c_support_needed_and_received]])=0,1,"")</f>
        <v>1</v>
      </c>
      <c r="N426" s="6">
        <v>1370000</v>
      </c>
      <c r="O426" s="6">
        <v>100000</v>
      </c>
      <c r="P426" s="6">
        <f>N426/SUM(Table1[[#This Row],[c_ghg_inventory]:[c_undefined]])</f>
        <v>1370000</v>
      </c>
      <c r="Q426" s="6">
        <f>O426/SUM(Table1[[#This Row],[c_ghg_inventory]:[c_undefined]])</f>
        <v>100000</v>
      </c>
      <c r="R426">
        <v>423</v>
      </c>
      <c r="S426" t="s">
        <v>651</v>
      </c>
      <c r="U426">
        <v>1</v>
      </c>
      <c r="X426" s="4" t="str">
        <f>IF(SUM(Table1[[#This Row],[o_ghg_inventory ]:[o_support_needed_and_received]])=0,1,"")</f>
        <v/>
      </c>
      <c r="Y426" s="34">
        <v>42500</v>
      </c>
      <c r="Z426" s="34">
        <v>3750</v>
      </c>
      <c r="AA426" s="5">
        <f>Table1[[#This Row],[o_gef_funding]]/SUM(Table1[[#This Row],[o_ghg_inventory ]:[o_undefined]])</f>
        <v>42500</v>
      </c>
      <c r="AB426" s="5">
        <f>Table1[[#This Row],[o_co_financing]]/SUM(Table1[[#This Row],[o_ghg_inventory ]:[o_undefined]])</f>
        <v>3750</v>
      </c>
      <c r="AC426" s="4" t="str" cm="1">
        <f t="array" ref="AC426">IF(Table1[[#This Row],[o_ghg_inventory ]]="",IF(AND(Table1[[#This Row],[o_undefined]:[o_undefined]]=1,Table1[[#This Row],[c_ghg_inventory]]=1),1,""),1)</f>
        <v/>
      </c>
      <c r="AD426" s="4" cm="1">
        <f t="array" ref="AD426">IF(Table1[[#This Row],[o_mitigation ]]="",IF(AND(Table1[[#This Row],[o_undefined]:[o_undefined]]=1,Table1[[#This Row],[c_mitigation]]=1),1,""),1)</f>
        <v>1</v>
      </c>
      <c r="AE426" s="4" t="str" cm="1">
        <f t="array" ref="AE426">IF(Table1[[#This Row],[o_climate_change_impacts_and_adaptation ]]="",IF(AND(Table1[[#This Row],[o_undefined]:[o_undefined]]=1,Table1[[#This Row],[c_climate_change_impacts_and_adaptation]]=1),1,""),1)</f>
        <v/>
      </c>
      <c r="AF426" s="4" t="str" cm="1">
        <f t="array" ref="AF426">IF(Table1[[#This Row],[o_support_needed_and_received]]="",IF(AND(Table1[[#This Row],[o_undefined]:[o_undefined]]=1,Table1[[#This Row],[c_support_needed_and_received]]=1),1,""),1)</f>
        <v/>
      </c>
      <c r="AG426" s="4" t="str">
        <f>IF(SUM(Table1[[#This Row],[com_ghg_inventory]:[com_support_needed_and_received]])=0,1,"")</f>
        <v/>
      </c>
      <c r="AH426" s="4" cm="1">
        <f t="array" ref="AH426">IF(Table1[[#This Row],[com_ghg_inventory]]="",0,IF(Table1[[#This Row],[com_undefined]:[com_undefined]]=1,0,Table1[[#This Row],[o_gef_funding]:[o_gef_funding]]/SUM(Table1[[#This Row],[com_ghg_inventory]:[com_support_needed_and_received]])))</f>
        <v>0</v>
      </c>
      <c r="AI426" s="4" cm="1">
        <f t="array" ref="AI426">IF(Table1[[#This Row],[com_mitigation]]="",0,IF(Table1[[#This Row],[com_undefined]:[com_undefined]]=1,0,Table1[[#This Row],[o_gef_funding]:[o_gef_funding]]/SUM(Table1[[#This Row],[com_ghg_inventory]:[com_support_needed_and_received]])))</f>
        <v>42500</v>
      </c>
      <c r="AJ426" s="4" cm="1">
        <f t="array" ref="AJ426">IF(Table1[[#This Row],[com_climate_change_impacts_and_adaptation]]="",0,IF(Table1[[#This Row],[com_undefined]:[com_undefined]]=1,0,Table1[[#This Row],[o_gef_funding]:[o_gef_funding]]/SUM(Table1[[#This Row],[com_ghg_inventory]:[com_support_needed_and_received]])))</f>
        <v>0</v>
      </c>
      <c r="AK426" s="4" cm="1">
        <f t="array" ref="AK426">IF(Table1[[#This Row],[com_support_needed_and_received]]="",0,IF(Table1[[#This Row],[com_undefined]:[com_undefined]]=1,0,Table1[[#This Row],[o_gef_funding]:[o_gef_funding]]/SUM(Table1[[#This Row],[com_ghg_inventory]:[com_support_needed_and_received]])))</f>
        <v>0</v>
      </c>
      <c r="AL426" s="4">
        <f>IF(Table1[[#This Row],[com_undefined]]=1,Table1[[#This Row],[o_gef_funding]],0)</f>
        <v>0</v>
      </c>
      <c r="AM426" s="4" cm="1">
        <f t="array" ref="AM426">IF(Table1[[#This Row],[com_ghg_inventory]]="",0,IF(Table1[[#This Row],[com_undefined]:[com_undefined]]=1,0,Table1[[#This Row],[o_co_financing]:[o_co_financing]]/SUM(Table1[[#This Row],[com_ghg_inventory]:[com_support_needed_and_received]])))</f>
        <v>0</v>
      </c>
      <c r="AN426" s="4" cm="1">
        <f t="array" ref="AN426">IF(Table1[[#This Row],[com_mitigation]]="",0,IF(Table1[[#This Row],[com_undefined]:[com_undefined]]=1,0,Table1[[#This Row],[o_co_financing]:[o_co_financing]]/SUM(Table1[[#This Row],[com_ghg_inventory]:[com_support_needed_and_received]])))</f>
        <v>3750</v>
      </c>
      <c r="AO426" s="4" cm="1">
        <f t="array" ref="AO426">IF(Table1[[#This Row],[com_climate_change_impacts_and_adaptation]]="",0,IF(Table1[[#This Row],[com_undefined]:[com_undefined]]=1,0,Table1[[#This Row],[o_co_financing]:[o_co_financing]]/SUM(Table1[[#This Row],[com_ghg_inventory]:[com_support_needed_and_received]])))</f>
        <v>0</v>
      </c>
      <c r="AP426" s="4" cm="1">
        <f t="array" ref="AP426">IF(Table1[[#This Row],[com_support_needed_and_received]]="",0,IF(Table1[[#This Row],[com_undefined]:[com_undefined]]=1,0,Table1[[#This Row],[o_co_financing]:[o_co_financing]]/SUM(Table1[[#This Row],[com_ghg_inventory]:[com_support_needed_and_received]])))</f>
        <v>0</v>
      </c>
      <c r="AQ426" s="4">
        <f>IF(Table1[[#This Row],[com_undefined]]=1,Table1[[#This Row],[o_co_financing]],0)</f>
        <v>0</v>
      </c>
      <c r="AR426" s="4" t="str">
        <f>IF(Table1[[#This Row],[o_gef_funding]]=SUM(Table1[[#This Row],[ghg_inventory_gef]:[undefined_gef]]),"Good", "Problem")</f>
        <v>Good</v>
      </c>
      <c r="AS426" s="4" t="str">
        <f>IF(Table1[[#This Row],[o_co_financing]]=SUM(Table1[[#This Row],[ghg_inventory_co_finance]:[undefined_co_finance]]),"Good", "Problem")</f>
        <v>Good</v>
      </c>
    </row>
    <row r="427" spans="1:45">
      <c r="A427" s="2">
        <v>45</v>
      </c>
      <c r="B427" s="3" t="s">
        <v>71</v>
      </c>
      <c r="C427" s="4" t="str">
        <f>VLOOKUP(Table1[[#This Row],[pif_id]], Table7[#All],2,FALSE)</f>
        <v>Asia</v>
      </c>
      <c r="D427" s="4" t="str">
        <f>VLOOKUP(Table1[[#This Row],[pif_id]], Table7[#All],3,FALSE)</f>
        <v>UNEP</v>
      </c>
      <c r="E427" s="4" t="str">
        <f>VLOOKUP(Table1[[#This Row],[pif_id]], Table7[#All],4,FALSE)</f>
        <v>2019</v>
      </c>
      <c r="F427" s="4" t="e">
        <f>VLOOKUP(Table1[[#This Row],[pif_id]], Table7[#All],5,FALSE)</f>
        <v>#REF!</v>
      </c>
      <c r="G427">
        <v>100</v>
      </c>
      <c r="H427" t="s">
        <v>652</v>
      </c>
      <c r="I427">
        <v>1</v>
      </c>
      <c r="M427" t="str">
        <f>IF(SUM(Table1[[#This Row],[c_ghg_inventory]:[c_support_needed_and_received]])=0,1,"")</f>
        <v/>
      </c>
      <c r="N427" s="6">
        <v>415000</v>
      </c>
      <c r="O427" s="6">
        <v>145000</v>
      </c>
      <c r="P427" s="6">
        <f>N427/SUM(Table1[[#This Row],[c_ghg_inventory]:[c_undefined]])</f>
        <v>415000</v>
      </c>
      <c r="Q427" s="6">
        <f>O427/SUM(Table1[[#This Row],[c_ghg_inventory]:[c_undefined]])</f>
        <v>145000</v>
      </c>
      <c r="R427">
        <v>424</v>
      </c>
      <c r="S427" s="4" t="s">
        <v>653</v>
      </c>
      <c r="T427" s="4">
        <v>1</v>
      </c>
      <c r="U427" s="4"/>
      <c r="V427" s="4"/>
      <c r="W427" s="4"/>
      <c r="X427" s="4" t="str">
        <f>IF(SUM(Table1[[#This Row],[o_ghg_inventory ]:[o_support_needed_and_received]])=0,1,"")</f>
        <v/>
      </c>
      <c r="Y427" s="34">
        <v>103750</v>
      </c>
      <c r="Z427" s="34">
        <v>36250</v>
      </c>
      <c r="AA427" s="5">
        <f>Table1[[#This Row],[o_gef_funding]]/SUM(Table1[[#This Row],[o_ghg_inventory ]:[o_undefined]])</f>
        <v>103750</v>
      </c>
      <c r="AB427" s="5">
        <f>Table1[[#This Row],[o_co_financing]]/SUM(Table1[[#This Row],[o_ghg_inventory ]:[o_undefined]])</f>
        <v>36250</v>
      </c>
      <c r="AC427" s="4" cm="1">
        <f t="array" ref="AC427">IF(Table1[[#This Row],[o_ghg_inventory ]]="",IF(AND(Table1[[#This Row],[o_undefined]:[o_undefined]]=1,Table1[[#This Row],[c_ghg_inventory]]=1),1,""),1)</f>
        <v>1</v>
      </c>
      <c r="AD427" s="4" t="str" cm="1">
        <f t="array" ref="AD427">IF(Table1[[#This Row],[o_mitigation ]]="",IF(AND(Table1[[#This Row],[o_undefined]:[o_undefined]]=1,Table1[[#This Row],[c_mitigation]]=1),1,""),1)</f>
        <v/>
      </c>
      <c r="AE427" s="4" t="str" cm="1">
        <f t="array" ref="AE427">IF(Table1[[#This Row],[o_climate_change_impacts_and_adaptation ]]="",IF(AND(Table1[[#This Row],[o_undefined]:[o_undefined]]=1,Table1[[#This Row],[c_climate_change_impacts_and_adaptation]]=1),1,""),1)</f>
        <v/>
      </c>
      <c r="AF427" s="4" t="str" cm="1">
        <f t="array" ref="AF427">IF(Table1[[#This Row],[o_support_needed_and_received]]="",IF(AND(Table1[[#This Row],[o_undefined]:[o_undefined]]=1,Table1[[#This Row],[c_support_needed_and_received]]=1),1,""),1)</f>
        <v/>
      </c>
      <c r="AG427" s="4" t="str">
        <f>IF(SUM(Table1[[#This Row],[com_ghg_inventory]:[com_support_needed_and_received]])=0,1,"")</f>
        <v/>
      </c>
      <c r="AH427" s="4" cm="1">
        <f t="array" ref="AH427">IF(Table1[[#This Row],[com_ghg_inventory]]="",0,IF(Table1[[#This Row],[com_undefined]:[com_undefined]]=1,0,Table1[[#This Row],[o_gef_funding]:[o_gef_funding]]/SUM(Table1[[#This Row],[com_ghg_inventory]:[com_support_needed_and_received]])))</f>
        <v>103750</v>
      </c>
      <c r="AI427" s="4" cm="1">
        <f t="array" ref="AI427">IF(Table1[[#This Row],[com_mitigation]]="",0,IF(Table1[[#This Row],[com_undefined]:[com_undefined]]=1,0,Table1[[#This Row],[o_gef_funding]:[o_gef_funding]]/SUM(Table1[[#This Row],[com_ghg_inventory]:[com_support_needed_and_received]])))</f>
        <v>0</v>
      </c>
      <c r="AJ427" s="4" cm="1">
        <f t="array" ref="AJ427">IF(Table1[[#This Row],[com_climate_change_impacts_and_adaptation]]="",0,IF(Table1[[#This Row],[com_undefined]:[com_undefined]]=1,0,Table1[[#This Row],[o_gef_funding]:[o_gef_funding]]/SUM(Table1[[#This Row],[com_ghg_inventory]:[com_support_needed_and_received]])))</f>
        <v>0</v>
      </c>
      <c r="AK427" s="4" cm="1">
        <f t="array" ref="AK427">IF(Table1[[#This Row],[com_support_needed_and_received]]="",0,IF(Table1[[#This Row],[com_undefined]:[com_undefined]]=1,0,Table1[[#This Row],[o_gef_funding]:[o_gef_funding]]/SUM(Table1[[#This Row],[com_ghg_inventory]:[com_support_needed_and_received]])))</f>
        <v>0</v>
      </c>
      <c r="AL427" s="4">
        <f>IF(Table1[[#This Row],[com_undefined]]=1,Table1[[#This Row],[o_gef_funding]],0)</f>
        <v>0</v>
      </c>
      <c r="AM427" s="4" cm="1">
        <f t="array" ref="AM427">IF(Table1[[#This Row],[com_ghg_inventory]]="",0,IF(Table1[[#This Row],[com_undefined]:[com_undefined]]=1,0,Table1[[#This Row],[o_co_financing]:[o_co_financing]]/SUM(Table1[[#This Row],[com_ghg_inventory]:[com_support_needed_and_received]])))</f>
        <v>36250</v>
      </c>
      <c r="AN427" s="4" cm="1">
        <f t="array" ref="AN427">IF(Table1[[#This Row],[com_mitigation]]="",0,IF(Table1[[#This Row],[com_undefined]:[com_undefined]]=1,0,Table1[[#This Row],[o_co_financing]:[o_co_financing]]/SUM(Table1[[#This Row],[com_ghg_inventory]:[com_support_needed_and_received]])))</f>
        <v>0</v>
      </c>
      <c r="AO427" s="4" cm="1">
        <f t="array" ref="AO427">IF(Table1[[#This Row],[com_climate_change_impacts_and_adaptation]]="",0,IF(Table1[[#This Row],[com_undefined]:[com_undefined]]=1,0,Table1[[#This Row],[o_co_financing]:[o_co_financing]]/SUM(Table1[[#This Row],[com_ghg_inventory]:[com_support_needed_and_received]])))</f>
        <v>0</v>
      </c>
      <c r="AP427" s="4" cm="1">
        <f t="array" ref="AP427">IF(Table1[[#This Row],[com_support_needed_and_received]]="",0,IF(Table1[[#This Row],[com_undefined]:[com_undefined]]=1,0,Table1[[#This Row],[o_co_financing]:[o_co_financing]]/SUM(Table1[[#This Row],[com_ghg_inventory]:[com_support_needed_and_received]])))</f>
        <v>0</v>
      </c>
      <c r="AQ427" s="4">
        <f>IF(Table1[[#This Row],[com_undefined]]=1,Table1[[#This Row],[o_co_financing]],0)</f>
        <v>0</v>
      </c>
      <c r="AR427" s="4" t="str">
        <f>IF(Table1[[#This Row],[o_gef_funding]]=SUM(Table1[[#This Row],[ghg_inventory_gef]:[undefined_gef]]),"Good", "Problem")</f>
        <v>Good</v>
      </c>
      <c r="AS427" s="4" t="str">
        <f>IF(Table1[[#This Row],[o_co_financing]]=SUM(Table1[[#This Row],[ghg_inventory_co_finance]:[undefined_co_finance]]),"Good", "Problem")</f>
        <v>Good</v>
      </c>
    </row>
    <row r="428" spans="1:45">
      <c r="A428" s="2">
        <v>45</v>
      </c>
      <c r="B428" s="3" t="s">
        <v>71</v>
      </c>
      <c r="C428" s="4" t="str">
        <f>VLOOKUP(Table1[[#This Row],[pif_id]], Table7[#All],2,FALSE)</f>
        <v>Asia</v>
      </c>
      <c r="D428" s="4" t="str">
        <f>VLOOKUP(Table1[[#This Row],[pif_id]], Table7[#All],3,FALSE)</f>
        <v>UNEP</v>
      </c>
      <c r="E428" s="4" t="str">
        <f>VLOOKUP(Table1[[#This Row],[pif_id]], Table7[#All],4,FALSE)</f>
        <v>2019</v>
      </c>
      <c r="F428" s="4" t="e">
        <f>VLOOKUP(Table1[[#This Row],[pif_id]], Table7[#All],5,FALSE)</f>
        <v>#REF!</v>
      </c>
      <c r="G428">
        <v>100</v>
      </c>
      <c r="H428" t="s">
        <v>652</v>
      </c>
      <c r="I428">
        <v>1</v>
      </c>
      <c r="M428" t="str">
        <f>IF(SUM(Table1[[#This Row],[c_ghg_inventory]:[c_support_needed_and_received]])=0,1,"")</f>
        <v/>
      </c>
      <c r="N428" s="6">
        <v>415000</v>
      </c>
      <c r="O428" s="6">
        <v>145000</v>
      </c>
      <c r="P428" s="6">
        <f>N428/SUM(Table1[[#This Row],[c_ghg_inventory]:[c_undefined]])</f>
        <v>415000</v>
      </c>
      <c r="Q428" s="6">
        <f>O428/SUM(Table1[[#This Row],[c_ghg_inventory]:[c_undefined]])</f>
        <v>145000</v>
      </c>
      <c r="R428">
        <v>425</v>
      </c>
      <c r="S428" s="4" t="s">
        <v>654</v>
      </c>
      <c r="T428" s="4">
        <v>1</v>
      </c>
      <c r="U428" s="4"/>
      <c r="V428" s="4"/>
      <c r="W428" s="4"/>
      <c r="X428" s="4" t="str">
        <f>IF(SUM(Table1[[#This Row],[o_ghg_inventory ]:[o_support_needed_and_received]])=0,1,"")</f>
        <v/>
      </c>
      <c r="Y428" s="34">
        <v>103750</v>
      </c>
      <c r="Z428" s="34">
        <v>36250</v>
      </c>
      <c r="AA428" s="5">
        <f>Table1[[#This Row],[o_gef_funding]]/SUM(Table1[[#This Row],[o_ghg_inventory ]:[o_undefined]])</f>
        <v>103750</v>
      </c>
      <c r="AB428" s="5">
        <f>Table1[[#This Row],[o_co_financing]]/SUM(Table1[[#This Row],[o_ghg_inventory ]:[o_undefined]])</f>
        <v>36250</v>
      </c>
      <c r="AC428" s="4" cm="1">
        <f t="array" ref="AC428">IF(Table1[[#This Row],[o_ghg_inventory ]]="",IF(AND(Table1[[#This Row],[o_undefined]:[o_undefined]]=1,Table1[[#This Row],[c_ghg_inventory]]=1),1,""),1)</f>
        <v>1</v>
      </c>
      <c r="AD428" s="4" t="str" cm="1">
        <f t="array" ref="AD428">IF(Table1[[#This Row],[o_mitigation ]]="",IF(AND(Table1[[#This Row],[o_undefined]:[o_undefined]]=1,Table1[[#This Row],[c_mitigation]]=1),1,""),1)</f>
        <v/>
      </c>
      <c r="AE428" s="4" t="str" cm="1">
        <f t="array" ref="AE428">IF(Table1[[#This Row],[o_climate_change_impacts_and_adaptation ]]="",IF(AND(Table1[[#This Row],[o_undefined]:[o_undefined]]=1,Table1[[#This Row],[c_climate_change_impacts_and_adaptation]]=1),1,""),1)</f>
        <v/>
      </c>
      <c r="AF428" s="4" t="str" cm="1">
        <f t="array" ref="AF428">IF(Table1[[#This Row],[o_support_needed_and_received]]="",IF(AND(Table1[[#This Row],[o_undefined]:[o_undefined]]=1,Table1[[#This Row],[c_support_needed_and_received]]=1),1,""),1)</f>
        <v/>
      </c>
      <c r="AG428" s="4" t="str">
        <f>IF(SUM(Table1[[#This Row],[com_ghg_inventory]:[com_support_needed_and_received]])=0,1,"")</f>
        <v/>
      </c>
      <c r="AH428" s="4" cm="1">
        <f t="array" ref="AH428">IF(Table1[[#This Row],[com_ghg_inventory]]="",0,IF(Table1[[#This Row],[com_undefined]:[com_undefined]]=1,0,Table1[[#This Row],[o_gef_funding]:[o_gef_funding]]/SUM(Table1[[#This Row],[com_ghg_inventory]:[com_support_needed_and_received]])))</f>
        <v>103750</v>
      </c>
      <c r="AI428" s="4" cm="1">
        <f t="array" ref="AI428">IF(Table1[[#This Row],[com_mitigation]]="",0,IF(Table1[[#This Row],[com_undefined]:[com_undefined]]=1,0,Table1[[#This Row],[o_gef_funding]:[o_gef_funding]]/SUM(Table1[[#This Row],[com_ghg_inventory]:[com_support_needed_and_received]])))</f>
        <v>0</v>
      </c>
      <c r="AJ428" s="4" cm="1">
        <f t="array" ref="AJ428">IF(Table1[[#This Row],[com_climate_change_impacts_and_adaptation]]="",0,IF(Table1[[#This Row],[com_undefined]:[com_undefined]]=1,0,Table1[[#This Row],[o_gef_funding]:[o_gef_funding]]/SUM(Table1[[#This Row],[com_ghg_inventory]:[com_support_needed_and_received]])))</f>
        <v>0</v>
      </c>
      <c r="AK428" s="4" cm="1">
        <f t="array" ref="AK428">IF(Table1[[#This Row],[com_support_needed_and_received]]="",0,IF(Table1[[#This Row],[com_undefined]:[com_undefined]]=1,0,Table1[[#This Row],[o_gef_funding]:[o_gef_funding]]/SUM(Table1[[#This Row],[com_ghg_inventory]:[com_support_needed_and_received]])))</f>
        <v>0</v>
      </c>
      <c r="AL428" s="4">
        <f>IF(Table1[[#This Row],[com_undefined]]=1,Table1[[#This Row],[o_gef_funding]],0)</f>
        <v>0</v>
      </c>
      <c r="AM428" s="4" cm="1">
        <f t="array" ref="AM428">IF(Table1[[#This Row],[com_ghg_inventory]]="",0,IF(Table1[[#This Row],[com_undefined]:[com_undefined]]=1,0,Table1[[#This Row],[o_co_financing]:[o_co_financing]]/SUM(Table1[[#This Row],[com_ghg_inventory]:[com_support_needed_and_received]])))</f>
        <v>36250</v>
      </c>
      <c r="AN428" s="4" cm="1">
        <f t="array" ref="AN428">IF(Table1[[#This Row],[com_mitigation]]="",0,IF(Table1[[#This Row],[com_undefined]:[com_undefined]]=1,0,Table1[[#This Row],[o_co_financing]:[o_co_financing]]/SUM(Table1[[#This Row],[com_ghg_inventory]:[com_support_needed_and_received]])))</f>
        <v>0</v>
      </c>
      <c r="AO428" s="4" cm="1">
        <f t="array" ref="AO428">IF(Table1[[#This Row],[com_climate_change_impacts_and_adaptation]]="",0,IF(Table1[[#This Row],[com_undefined]:[com_undefined]]=1,0,Table1[[#This Row],[o_co_financing]:[o_co_financing]]/SUM(Table1[[#This Row],[com_ghg_inventory]:[com_support_needed_and_received]])))</f>
        <v>0</v>
      </c>
      <c r="AP428" s="4" cm="1">
        <f t="array" ref="AP428">IF(Table1[[#This Row],[com_support_needed_and_received]]="",0,IF(Table1[[#This Row],[com_undefined]:[com_undefined]]=1,0,Table1[[#This Row],[o_co_financing]:[o_co_financing]]/SUM(Table1[[#This Row],[com_ghg_inventory]:[com_support_needed_and_received]])))</f>
        <v>0</v>
      </c>
      <c r="AQ428" s="4">
        <f>IF(Table1[[#This Row],[com_undefined]]=1,Table1[[#This Row],[o_co_financing]],0)</f>
        <v>0</v>
      </c>
      <c r="AR428" s="4" t="str">
        <f>IF(Table1[[#This Row],[o_gef_funding]]=SUM(Table1[[#This Row],[ghg_inventory_gef]:[undefined_gef]]),"Good", "Problem")</f>
        <v>Good</v>
      </c>
      <c r="AS428" s="4" t="str">
        <f>IF(Table1[[#This Row],[o_co_financing]]=SUM(Table1[[#This Row],[ghg_inventory_co_finance]:[undefined_co_finance]]),"Good", "Problem")</f>
        <v>Good</v>
      </c>
    </row>
    <row r="429" spans="1:45">
      <c r="A429" s="2">
        <v>45</v>
      </c>
      <c r="B429" s="3" t="s">
        <v>71</v>
      </c>
      <c r="C429" s="4" t="str">
        <f>VLOOKUP(Table1[[#This Row],[pif_id]], Table7[#All],2,FALSE)</f>
        <v>Asia</v>
      </c>
      <c r="D429" s="4" t="str">
        <f>VLOOKUP(Table1[[#This Row],[pif_id]], Table7[#All],3,FALSE)</f>
        <v>UNEP</v>
      </c>
      <c r="E429" s="4" t="str">
        <f>VLOOKUP(Table1[[#This Row],[pif_id]], Table7[#All],4,FALSE)</f>
        <v>2019</v>
      </c>
      <c r="F429" s="4" t="e">
        <f>VLOOKUP(Table1[[#This Row],[pif_id]], Table7[#All],5,FALSE)</f>
        <v>#REF!</v>
      </c>
      <c r="G429">
        <v>100</v>
      </c>
      <c r="H429" t="s">
        <v>652</v>
      </c>
      <c r="I429">
        <v>1</v>
      </c>
      <c r="M429" t="str">
        <f>IF(SUM(Table1[[#This Row],[c_ghg_inventory]:[c_support_needed_and_received]])=0,1,"")</f>
        <v/>
      </c>
      <c r="N429" s="6">
        <v>415000</v>
      </c>
      <c r="O429" s="6">
        <v>145000</v>
      </c>
      <c r="P429" s="6">
        <f>N429/SUM(Table1[[#This Row],[c_ghg_inventory]:[c_undefined]])</f>
        <v>415000</v>
      </c>
      <c r="Q429" s="6">
        <f>O429/SUM(Table1[[#This Row],[c_ghg_inventory]:[c_undefined]])</f>
        <v>145000</v>
      </c>
      <c r="R429">
        <v>426</v>
      </c>
      <c r="S429" s="4" t="s">
        <v>655</v>
      </c>
      <c r="T429" s="4">
        <v>1</v>
      </c>
      <c r="U429" s="4"/>
      <c r="V429" s="4"/>
      <c r="W429" s="4"/>
      <c r="X429" s="4" t="str">
        <f>IF(SUM(Table1[[#This Row],[o_ghg_inventory ]:[o_support_needed_and_received]])=0,1,"")</f>
        <v/>
      </c>
      <c r="Y429" s="34">
        <v>103750</v>
      </c>
      <c r="Z429" s="34">
        <v>36250</v>
      </c>
      <c r="AA429" s="5">
        <f>Table1[[#This Row],[o_gef_funding]]/SUM(Table1[[#This Row],[o_ghg_inventory ]:[o_undefined]])</f>
        <v>103750</v>
      </c>
      <c r="AB429" s="5">
        <f>Table1[[#This Row],[o_co_financing]]/SUM(Table1[[#This Row],[o_ghg_inventory ]:[o_undefined]])</f>
        <v>36250</v>
      </c>
      <c r="AC429" s="4" cm="1">
        <f t="array" ref="AC429">IF(Table1[[#This Row],[o_ghg_inventory ]]="",IF(AND(Table1[[#This Row],[o_undefined]:[o_undefined]]=1,Table1[[#This Row],[c_ghg_inventory]]=1),1,""),1)</f>
        <v>1</v>
      </c>
      <c r="AD429" s="4" t="str" cm="1">
        <f t="array" ref="AD429">IF(Table1[[#This Row],[o_mitigation ]]="",IF(AND(Table1[[#This Row],[o_undefined]:[o_undefined]]=1,Table1[[#This Row],[c_mitigation]]=1),1,""),1)</f>
        <v/>
      </c>
      <c r="AE429" s="4" t="str" cm="1">
        <f t="array" ref="AE429">IF(Table1[[#This Row],[o_climate_change_impacts_and_adaptation ]]="",IF(AND(Table1[[#This Row],[o_undefined]:[o_undefined]]=1,Table1[[#This Row],[c_climate_change_impacts_and_adaptation]]=1),1,""),1)</f>
        <v/>
      </c>
      <c r="AF429" s="4" t="str" cm="1">
        <f t="array" ref="AF429">IF(Table1[[#This Row],[o_support_needed_and_received]]="",IF(AND(Table1[[#This Row],[o_undefined]:[o_undefined]]=1,Table1[[#This Row],[c_support_needed_and_received]]=1),1,""),1)</f>
        <v/>
      </c>
      <c r="AG429" s="4" t="str">
        <f>IF(SUM(Table1[[#This Row],[com_ghg_inventory]:[com_support_needed_and_received]])=0,1,"")</f>
        <v/>
      </c>
      <c r="AH429" s="4" cm="1">
        <f t="array" ref="AH429">IF(Table1[[#This Row],[com_ghg_inventory]]="",0,IF(Table1[[#This Row],[com_undefined]:[com_undefined]]=1,0,Table1[[#This Row],[o_gef_funding]:[o_gef_funding]]/SUM(Table1[[#This Row],[com_ghg_inventory]:[com_support_needed_and_received]])))</f>
        <v>103750</v>
      </c>
      <c r="AI429" s="4" cm="1">
        <f t="array" ref="AI429">IF(Table1[[#This Row],[com_mitigation]]="",0,IF(Table1[[#This Row],[com_undefined]:[com_undefined]]=1,0,Table1[[#This Row],[o_gef_funding]:[o_gef_funding]]/SUM(Table1[[#This Row],[com_ghg_inventory]:[com_support_needed_and_received]])))</f>
        <v>0</v>
      </c>
      <c r="AJ429" s="4" cm="1">
        <f t="array" ref="AJ429">IF(Table1[[#This Row],[com_climate_change_impacts_and_adaptation]]="",0,IF(Table1[[#This Row],[com_undefined]:[com_undefined]]=1,0,Table1[[#This Row],[o_gef_funding]:[o_gef_funding]]/SUM(Table1[[#This Row],[com_ghg_inventory]:[com_support_needed_and_received]])))</f>
        <v>0</v>
      </c>
      <c r="AK429" s="4" cm="1">
        <f t="array" ref="AK429">IF(Table1[[#This Row],[com_support_needed_and_received]]="",0,IF(Table1[[#This Row],[com_undefined]:[com_undefined]]=1,0,Table1[[#This Row],[o_gef_funding]:[o_gef_funding]]/SUM(Table1[[#This Row],[com_ghg_inventory]:[com_support_needed_and_received]])))</f>
        <v>0</v>
      </c>
      <c r="AL429" s="4">
        <f>IF(Table1[[#This Row],[com_undefined]]=1,Table1[[#This Row],[o_gef_funding]],0)</f>
        <v>0</v>
      </c>
      <c r="AM429" s="4" cm="1">
        <f t="array" ref="AM429">IF(Table1[[#This Row],[com_ghg_inventory]]="",0,IF(Table1[[#This Row],[com_undefined]:[com_undefined]]=1,0,Table1[[#This Row],[o_co_financing]:[o_co_financing]]/SUM(Table1[[#This Row],[com_ghg_inventory]:[com_support_needed_and_received]])))</f>
        <v>36250</v>
      </c>
      <c r="AN429" s="4" cm="1">
        <f t="array" ref="AN429">IF(Table1[[#This Row],[com_mitigation]]="",0,IF(Table1[[#This Row],[com_undefined]:[com_undefined]]=1,0,Table1[[#This Row],[o_co_financing]:[o_co_financing]]/SUM(Table1[[#This Row],[com_ghg_inventory]:[com_support_needed_and_received]])))</f>
        <v>0</v>
      </c>
      <c r="AO429" s="4" cm="1">
        <f t="array" ref="AO429">IF(Table1[[#This Row],[com_climate_change_impacts_and_adaptation]]="",0,IF(Table1[[#This Row],[com_undefined]:[com_undefined]]=1,0,Table1[[#This Row],[o_co_financing]:[o_co_financing]]/SUM(Table1[[#This Row],[com_ghg_inventory]:[com_support_needed_and_received]])))</f>
        <v>0</v>
      </c>
      <c r="AP429" s="4" cm="1">
        <f t="array" ref="AP429">IF(Table1[[#This Row],[com_support_needed_and_received]]="",0,IF(Table1[[#This Row],[com_undefined]:[com_undefined]]=1,0,Table1[[#This Row],[o_co_financing]:[o_co_financing]]/SUM(Table1[[#This Row],[com_ghg_inventory]:[com_support_needed_and_received]])))</f>
        <v>0</v>
      </c>
      <c r="AQ429" s="4">
        <f>IF(Table1[[#This Row],[com_undefined]]=1,Table1[[#This Row],[o_co_financing]],0)</f>
        <v>0</v>
      </c>
      <c r="AR429" s="4" t="str">
        <f>IF(Table1[[#This Row],[o_gef_funding]]=SUM(Table1[[#This Row],[ghg_inventory_gef]:[undefined_gef]]),"Good", "Problem")</f>
        <v>Good</v>
      </c>
      <c r="AS429" s="4" t="str">
        <f>IF(Table1[[#This Row],[o_co_financing]]=SUM(Table1[[#This Row],[ghg_inventory_co_finance]:[undefined_co_finance]]),"Good", "Problem")</f>
        <v>Good</v>
      </c>
    </row>
    <row r="430" spans="1:45">
      <c r="A430" s="2">
        <v>45</v>
      </c>
      <c r="B430" s="3" t="s">
        <v>71</v>
      </c>
      <c r="C430" s="4" t="str">
        <f>VLOOKUP(Table1[[#This Row],[pif_id]], Table7[#All],2,FALSE)</f>
        <v>Asia</v>
      </c>
      <c r="D430" s="4" t="str">
        <f>VLOOKUP(Table1[[#This Row],[pif_id]], Table7[#All],3,FALSE)</f>
        <v>UNEP</v>
      </c>
      <c r="E430" s="4" t="str">
        <f>VLOOKUP(Table1[[#This Row],[pif_id]], Table7[#All],4,FALSE)</f>
        <v>2019</v>
      </c>
      <c r="F430" s="4" t="e">
        <f>VLOOKUP(Table1[[#This Row],[pif_id]], Table7[#All],5,FALSE)</f>
        <v>#REF!</v>
      </c>
      <c r="G430">
        <v>100</v>
      </c>
      <c r="H430" t="s">
        <v>652</v>
      </c>
      <c r="I430">
        <v>1</v>
      </c>
      <c r="M430" t="str">
        <f>IF(SUM(Table1[[#This Row],[c_ghg_inventory]:[c_support_needed_and_received]])=0,1,"")</f>
        <v/>
      </c>
      <c r="N430" s="6">
        <v>415000</v>
      </c>
      <c r="O430" s="6">
        <v>145000</v>
      </c>
      <c r="P430" s="6">
        <f>N430/SUM(Table1[[#This Row],[c_ghg_inventory]:[c_undefined]])</f>
        <v>415000</v>
      </c>
      <c r="Q430" s="6">
        <f>O430/SUM(Table1[[#This Row],[c_ghg_inventory]:[c_undefined]])</f>
        <v>145000</v>
      </c>
      <c r="R430">
        <v>427</v>
      </c>
      <c r="S430" s="4" t="s">
        <v>656</v>
      </c>
      <c r="T430" s="4">
        <v>1</v>
      </c>
      <c r="U430" s="4"/>
      <c r="V430" s="4"/>
      <c r="W430" s="4"/>
      <c r="X430" s="4" t="str">
        <f>IF(SUM(Table1[[#This Row],[o_ghg_inventory ]:[o_support_needed_and_received]])=0,1,"")</f>
        <v/>
      </c>
      <c r="Y430" s="34">
        <v>103750</v>
      </c>
      <c r="Z430" s="34">
        <v>36250</v>
      </c>
      <c r="AA430" s="5">
        <f>Table1[[#This Row],[o_gef_funding]]/SUM(Table1[[#This Row],[o_ghg_inventory ]:[o_undefined]])</f>
        <v>103750</v>
      </c>
      <c r="AB430" s="5">
        <f>Table1[[#This Row],[o_co_financing]]/SUM(Table1[[#This Row],[o_ghg_inventory ]:[o_undefined]])</f>
        <v>36250</v>
      </c>
      <c r="AC430" s="4" cm="1">
        <f t="array" ref="AC430">IF(Table1[[#This Row],[o_ghg_inventory ]]="",IF(AND(Table1[[#This Row],[o_undefined]:[o_undefined]]=1,Table1[[#This Row],[c_ghg_inventory]]=1),1,""),1)</f>
        <v>1</v>
      </c>
      <c r="AD430" s="4" t="str" cm="1">
        <f t="array" ref="AD430">IF(Table1[[#This Row],[o_mitigation ]]="",IF(AND(Table1[[#This Row],[o_undefined]:[o_undefined]]=1,Table1[[#This Row],[c_mitigation]]=1),1,""),1)</f>
        <v/>
      </c>
      <c r="AE430" s="4" t="str" cm="1">
        <f t="array" ref="AE430">IF(Table1[[#This Row],[o_climate_change_impacts_and_adaptation ]]="",IF(AND(Table1[[#This Row],[o_undefined]:[o_undefined]]=1,Table1[[#This Row],[c_climate_change_impacts_and_adaptation]]=1),1,""),1)</f>
        <v/>
      </c>
      <c r="AF430" s="4" t="str" cm="1">
        <f t="array" ref="AF430">IF(Table1[[#This Row],[o_support_needed_and_received]]="",IF(AND(Table1[[#This Row],[o_undefined]:[o_undefined]]=1,Table1[[#This Row],[c_support_needed_and_received]]=1),1,""),1)</f>
        <v/>
      </c>
      <c r="AG430" s="4" t="str">
        <f>IF(SUM(Table1[[#This Row],[com_ghg_inventory]:[com_support_needed_and_received]])=0,1,"")</f>
        <v/>
      </c>
      <c r="AH430" s="4" cm="1">
        <f t="array" ref="AH430">IF(Table1[[#This Row],[com_ghg_inventory]]="",0,IF(Table1[[#This Row],[com_undefined]:[com_undefined]]=1,0,Table1[[#This Row],[o_gef_funding]:[o_gef_funding]]/SUM(Table1[[#This Row],[com_ghg_inventory]:[com_support_needed_and_received]])))</f>
        <v>103750</v>
      </c>
      <c r="AI430" s="4" cm="1">
        <f t="array" ref="AI430">IF(Table1[[#This Row],[com_mitigation]]="",0,IF(Table1[[#This Row],[com_undefined]:[com_undefined]]=1,0,Table1[[#This Row],[o_gef_funding]:[o_gef_funding]]/SUM(Table1[[#This Row],[com_ghg_inventory]:[com_support_needed_and_received]])))</f>
        <v>0</v>
      </c>
      <c r="AJ430" s="4" cm="1">
        <f t="array" ref="AJ430">IF(Table1[[#This Row],[com_climate_change_impacts_and_adaptation]]="",0,IF(Table1[[#This Row],[com_undefined]:[com_undefined]]=1,0,Table1[[#This Row],[o_gef_funding]:[o_gef_funding]]/SUM(Table1[[#This Row],[com_ghg_inventory]:[com_support_needed_and_received]])))</f>
        <v>0</v>
      </c>
      <c r="AK430" s="4" cm="1">
        <f t="array" ref="AK430">IF(Table1[[#This Row],[com_support_needed_and_received]]="",0,IF(Table1[[#This Row],[com_undefined]:[com_undefined]]=1,0,Table1[[#This Row],[o_gef_funding]:[o_gef_funding]]/SUM(Table1[[#This Row],[com_ghg_inventory]:[com_support_needed_and_received]])))</f>
        <v>0</v>
      </c>
      <c r="AL430" s="4">
        <f>IF(Table1[[#This Row],[com_undefined]]=1,Table1[[#This Row],[o_gef_funding]],0)</f>
        <v>0</v>
      </c>
      <c r="AM430" s="4" cm="1">
        <f t="array" ref="AM430">IF(Table1[[#This Row],[com_ghg_inventory]]="",0,IF(Table1[[#This Row],[com_undefined]:[com_undefined]]=1,0,Table1[[#This Row],[o_co_financing]:[o_co_financing]]/SUM(Table1[[#This Row],[com_ghg_inventory]:[com_support_needed_and_received]])))</f>
        <v>36250</v>
      </c>
      <c r="AN430" s="4" cm="1">
        <f t="array" ref="AN430">IF(Table1[[#This Row],[com_mitigation]]="",0,IF(Table1[[#This Row],[com_undefined]:[com_undefined]]=1,0,Table1[[#This Row],[o_co_financing]:[o_co_financing]]/SUM(Table1[[#This Row],[com_ghg_inventory]:[com_support_needed_and_received]])))</f>
        <v>0</v>
      </c>
      <c r="AO430" s="4" cm="1">
        <f t="array" ref="AO430">IF(Table1[[#This Row],[com_climate_change_impacts_and_adaptation]]="",0,IF(Table1[[#This Row],[com_undefined]:[com_undefined]]=1,0,Table1[[#This Row],[o_co_financing]:[o_co_financing]]/SUM(Table1[[#This Row],[com_ghg_inventory]:[com_support_needed_and_received]])))</f>
        <v>0</v>
      </c>
      <c r="AP430" s="4" cm="1">
        <f t="array" ref="AP430">IF(Table1[[#This Row],[com_support_needed_and_received]]="",0,IF(Table1[[#This Row],[com_undefined]:[com_undefined]]=1,0,Table1[[#This Row],[o_co_financing]:[o_co_financing]]/SUM(Table1[[#This Row],[com_ghg_inventory]:[com_support_needed_and_received]])))</f>
        <v>0</v>
      </c>
      <c r="AQ430" s="4">
        <f>IF(Table1[[#This Row],[com_undefined]]=1,Table1[[#This Row],[o_co_financing]],0)</f>
        <v>0</v>
      </c>
      <c r="AR430" s="4" t="str">
        <f>IF(Table1[[#This Row],[o_gef_funding]]=SUM(Table1[[#This Row],[ghg_inventory_gef]:[undefined_gef]]),"Good", "Problem")</f>
        <v>Good</v>
      </c>
      <c r="AS430" s="4" t="str">
        <f>IF(Table1[[#This Row],[o_co_financing]]=SUM(Table1[[#This Row],[ghg_inventory_co_finance]:[undefined_co_finance]]),"Good", "Problem")</f>
        <v>Good</v>
      </c>
    </row>
    <row r="431" spans="1:45">
      <c r="A431" s="2">
        <v>45</v>
      </c>
      <c r="B431" s="3" t="s">
        <v>71</v>
      </c>
      <c r="C431" s="4" t="str">
        <f>VLOOKUP(Table1[[#This Row],[pif_id]], Table7[#All],2,FALSE)</f>
        <v>Asia</v>
      </c>
      <c r="D431" s="4" t="str">
        <f>VLOOKUP(Table1[[#This Row],[pif_id]], Table7[#All],3,FALSE)</f>
        <v>UNEP</v>
      </c>
      <c r="E431" s="4" t="str">
        <f>VLOOKUP(Table1[[#This Row],[pif_id]], Table7[#All],4,FALSE)</f>
        <v>2019</v>
      </c>
      <c r="F431" s="4" t="e">
        <f>VLOOKUP(Table1[[#This Row],[pif_id]], Table7[#All],5,FALSE)</f>
        <v>#REF!</v>
      </c>
      <c r="G431">
        <v>101</v>
      </c>
      <c r="H431" t="s">
        <v>657</v>
      </c>
      <c r="J431">
        <v>1</v>
      </c>
      <c r="K431">
        <v>1</v>
      </c>
      <c r="L431">
        <v>1</v>
      </c>
      <c r="M431" t="str">
        <f>IF(SUM(Table1[[#This Row],[c_ghg_inventory]:[c_support_needed_and_received]])=0,1,"")</f>
        <v/>
      </c>
      <c r="N431" s="6">
        <v>910000</v>
      </c>
      <c r="O431" s="6">
        <v>295000</v>
      </c>
      <c r="P431" s="6">
        <f>N431/SUM(Table1[[#This Row],[c_ghg_inventory]:[c_undefined]])</f>
        <v>303333.33333333331</v>
      </c>
      <c r="Q431" s="6">
        <f>O431/SUM(Table1[[#This Row],[c_ghg_inventory]:[c_undefined]])</f>
        <v>98333.333333333328</v>
      </c>
      <c r="R431">
        <v>428</v>
      </c>
      <c r="S431" s="4" t="s">
        <v>658</v>
      </c>
      <c r="T431" s="4"/>
      <c r="U431" s="4"/>
      <c r="V431" s="4"/>
      <c r="W431" s="4"/>
      <c r="X431" s="4">
        <f>IF(SUM(Table1[[#This Row],[o_ghg_inventory ]:[o_support_needed_and_received]])=0,1,"")</f>
        <v>1</v>
      </c>
      <c r="Y431" s="34">
        <v>182000</v>
      </c>
      <c r="Z431" s="34">
        <v>59000</v>
      </c>
      <c r="AA431" s="5">
        <f>Table1[[#This Row],[o_gef_funding]]/SUM(Table1[[#This Row],[o_ghg_inventory ]:[o_undefined]])</f>
        <v>182000</v>
      </c>
      <c r="AB431" s="5">
        <f>Table1[[#This Row],[o_co_financing]]/SUM(Table1[[#This Row],[o_ghg_inventory ]:[o_undefined]])</f>
        <v>59000</v>
      </c>
      <c r="AC431" s="4" t="str" cm="1">
        <f t="array" ref="AC431">IF(Table1[[#This Row],[o_ghg_inventory ]]="",IF(AND(Table1[[#This Row],[o_undefined]:[o_undefined]]=1,Table1[[#This Row],[c_ghg_inventory]]=1),1,""),1)</f>
        <v/>
      </c>
      <c r="AD431" s="4" cm="1">
        <f t="array" ref="AD431">IF(Table1[[#This Row],[o_mitigation ]]="",IF(AND(Table1[[#This Row],[o_undefined]:[o_undefined]]=1,Table1[[#This Row],[c_mitigation]]=1),1,""),1)</f>
        <v>1</v>
      </c>
      <c r="AE431" s="4" cm="1">
        <f t="array" ref="AE431">IF(Table1[[#This Row],[o_climate_change_impacts_and_adaptation ]]="",IF(AND(Table1[[#This Row],[o_undefined]:[o_undefined]]=1,Table1[[#This Row],[c_climate_change_impacts_and_adaptation]]=1),1,""),1)</f>
        <v>1</v>
      </c>
      <c r="AF431" s="4" cm="1">
        <f t="array" ref="AF431">IF(Table1[[#This Row],[o_support_needed_and_received]]="",IF(AND(Table1[[#This Row],[o_undefined]:[o_undefined]]=1,Table1[[#This Row],[c_support_needed_and_received]]=1),1,""),1)</f>
        <v>1</v>
      </c>
      <c r="AG431" s="4" t="str">
        <f>IF(SUM(Table1[[#This Row],[com_ghg_inventory]:[com_support_needed_and_received]])=0,1,"")</f>
        <v/>
      </c>
      <c r="AH431" s="4" cm="1">
        <f t="array" ref="AH431">IF(Table1[[#This Row],[com_ghg_inventory]]="",0,IF(Table1[[#This Row],[com_undefined]:[com_undefined]]=1,0,Table1[[#This Row],[o_gef_funding]:[o_gef_funding]]/SUM(Table1[[#This Row],[com_ghg_inventory]:[com_support_needed_and_received]])))</f>
        <v>0</v>
      </c>
      <c r="AI431" s="4" cm="1">
        <f t="array" ref="AI431">IF(Table1[[#This Row],[com_mitigation]]="",0,IF(Table1[[#This Row],[com_undefined]:[com_undefined]]=1,0,Table1[[#This Row],[o_gef_funding]:[o_gef_funding]]/SUM(Table1[[#This Row],[com_ghg_inventory]:[com_support_needed_and_received]])))</f>
        <v>60666.666666666664</v>
      </c>
      <c r="AJ431" s="4" cm="1">
        <f t="array" ref="AJ431">IF(Table1[[#This Row],[com_climate_change_impacts_and_adaptation]]="",0,IF(Table1[[#This Row],[com_undefined]:[com_undefined]]=1,0,Table1[[#This Row],[o_gef_funding]:[o_gef_funding]]/SUM(Table1[[#This Row],[com_ghg_inventory]:[com_support_needed_and_received]])))</f>
        <v>60666.666666666664</v>
      </c>
      <c r="AK431" s="4" cm="1">
        <f t="array" ref="AK431">IF(Table1[[#This Row],[com_support_needed_and_received]]="",0,IF(Table1[[#This Row],[com_undefined]:[com_undefined]]=1,0,Table1[[#This Row],[o_gef_funding]:[o_gef_funding]]/SUM(Table1[[#This Row],[com_ghg_inventory]:[com_support_needed_and_received]])))</f>
        <v>60666.666666666664</v>
      </c>
      <c r="AL431" s="4">
        <f>IF(Table1[[#This Row],[com_undefined]]=1,Table1[[#This Row],[o_gef_funding]],0)</f>
        <v>0</v>
      </c>
      <c r="AM431" s="4" cm="1">
        <f t="array" ref="AM431">IF(Table1[[#This Row],[com_ghg_inventory]]="",0,IF(Table1[[#This Row],[com_undefined]:[com_undefined]]=1,0,Table1[[#This Row],[o_co_financing]:[o_co_financing]]/SUM(Table1[[#This Row],[com_ghg_inventory]:[com_support_needed_and_received]])))</f>
        <v>0</v>
      </c>
      <c r="AN431" s="4" cm="1">
        <f t="array" ref="AN431">IF(Table1[[#This Row],[com_mitigation]]="",0,IF(Table1[[#This Row],[com_undefined]:[com_undefined]]=1,0,Table1[[#This Row],[o_co_financing]:[o_co_financing]]/SUM(Table1[[#This Row],[com_ghg_inventory]:[com_support_needed_and_received]])))</f>
        <v>19666.666666666668</v>
      </c>
      <c r="AO431" s="4" cm="1">
        <f t="array" ref="AO431">IF(Table1[[#This Row],[com_climate_change_impacts_and_adaptation]]="",0,IF(Table1[[#This Row],[com_undefined]:[com_undefined]]=1,0,Table1[[#This Row],[o_co_financing]:[o_co_financing]]/SUM(Table1[[#This Row],[com_ghg_inventory]:[com_support_needed_and_received]])))</f>
        <v>19666.666666666668</v>
      </c>
      <c r="AP431" s="4" cm="1">
        <f t="array" ref="AP431">IF(Table1[[#This Row],[com_support_needed_and_received]]="",0,IF(Table1[[#This Row],[com_undefined]:[com_undefined]]=1,0,Table1[[#This Row],[o_co_financing]:[o_co_financing]]/SUM(Table1[[#This Row],[com_ghg_inventory]:[com_support_needed_and_received]])))</f>
        <v>19666.666666666668</v>
      </c>
      <c r="AQ431" s="4">
        <f>IF(Table1[[#This Row],[com_undefined]]=1,Table1[[#This Row],[o_co_financing]],0)</f>
        <v>0</v>
      </c>
      <c r="AR431" s="4" t="str">
        <f>IF(Table1[[#This Row],[o_gef_funding]]=SUM(Table1[[#This Row],[ghg_inventory_gef]:[undefined_gef]]),"Good", "Problem")</f>
        <v>Good</v>
      </c>
      <c r="AS431" s="4" t="str">
        <f>IF(Table1[[#This Row],[o_co_financing]]=SUM(Table1[[#This Row],[ghg_inventory_co_finance]:[undefined_co_finance]]),"Good", "Problem")</f>
        <v>Good</v>
      </c>
    </row>
    <row r="432" spans="1:45">
      <c r="A432" s="2">
        <v>45</v>
      </c>
      <c r="B432" s="3" t="s">
        <v>71</v>
      </c>
      <c r="C432" s="4" t="str">
        <f>VLOOKUP(Table1[[#This Row],[pif_id]], Table7[#All],2,FALSE)</f>
        <v>Asia</v>
      </c>
      <c r="D432" s="4" t="str">
        <f>VLOOKUP(Table1[[#This Row],[pif_id]], Table7[#All],3,FALSE)</f>
        <v>UNEP</v>
      </c>
      <c r="E432" s="4" t="str">
        <f>VLOOKUP(Table1[[#This Row],[pif_id]], Table7[#All],4,FALSE)</f>
        <v>2019</v>
      </c>
      <c r="F432" s="4" t="e">
        <f>VLOOKUP(Table1[[#This Row],[pif_id]], Table7[#All],5,FALSE)</f>
        <v>#REF!</v>
      </c>
      <c r="G432">
        <v>101</v>
      </c>
      <c r="H432" t="s">
        <v>657</v>
      </c>
      <c r="J432">
        <v>1</v>
      </c>
      <c r="K432">
        <v>1</v>
      </c>
      <c r="L432">
        <v>1</v>
      </c>
      <c r="M432" t="str">
        <f>IF(SUM(Table1[[#This Row],[c_ghg_inventory]:[c_support_needed_and_received]])=0,1,"")</f>
        <v/>
      </c>
      <c r="N432" s="6">
        <v>910000</v>
      </c>
      <c r="O432" s="6">
        <v>295000</v>
      </c>
      <c r="P432" s="6">
        <f>N432/SUM(Table1[[#This Row],[c_ghg_inventory]:[c_undefined]])</f>
        <v>303333.33333333331</v>
      </c>
      <c r="Q432" s="6">
        <f>O432/SUM(Table1[[#This Row],[c_ghg_inventory]:[c_undefined]])</f>
        <v>98333.333333333328</v>
      </c>
      <c r="R432">
        <v>429</v>
      </c>
      <c r="S432" s="4" t="s">
        <v>659</v>
      </c>
      <c r="T432" s="4"/>
      <c r="U432" s="4">
        <v>1</v>
      </c>
      <c r="V432" s="4"/>
      <c r="W432" s="4"/>
      <c r="X432" s="4" t="str">
        <f>IF(SUM(Table1[[#This Row],[o_ghg_inventory ]:[o_support_needed_and_received]])=0,1,"")</f>
        <v/>
      </c>
      <c r="Y432" s="34">
        <v>182000</v>
      </c>
      <c r="Z432" s="34">
        <v>59000</v>
      </c>
      <c r="AA432" s="5">
        <f>Table1[[#This Row],[o_gef_funding]]/SUM(Table1[[#This Row],[o_ghg_inventory ]:[o_undefined]])</f>
        <v>182000</v>
      </c>
      <c r="AB432" s="5">
        <f>Table1[[#This Row],[o_co_financing]]/SUM(Table1[[#This Row],[o_ghg_inventory ]:[o_undefined]])</f>
        <v>59000</v>
      </c>
      <c r="AC432" s="4" t="str" cm="1">
        <f t="array" ref="AC432">IF(Table1[[#This Row],[o_ghg_inventory ]]="",IF(AND(Table1[[#This Row],[o_undefined]:[o_undefined]]=1,Table1[[#This Row],[c_ghg_inventory]]=1),1,""),1)</f>
        <v/>
      </c>
      <c r="AD432" s="4" cm="1">
        <f t="array" ref="AD432">IF(Table1[[#This Row],[o_mitigation ]]="",IF(AND(Table1[[#This Row],[o_undefined]:[o_undefined]]=1,Table1[[#This Row],[c_mitigation]]=1),1,""),1)</f>
        <v>1</v>
      </c>
      <c r="AE432" s="4" t="str" cm="1">
        <f t="array" ref="AE432">IF(Table1[[#This Row],[o_climate_change_impacts_and_adaptation ]]="",IF(AND(Table1[[#This Row],[o_undefined]:[o_undefined]]=1,Table1[[#This Row],[c_climate_change_impacts_and_adaptation]]=1),1,""),1)</f>
        <v/>
      </c>
      <c r="AF432" s="4" t="str" cm="1">
        <f t="array" ref="AF432">IF(Table1[[#This Row],[o_support_needed_and_received]]="",IF(AND(Table1[[#This Row],[o_undefined]:[o_undefined]]=1,Table1[[#This Row],[c_support_needed_and_received]]=1),1,""),1)</f>
        <v/>
      </c>
      <c r="AG432" s="4" t="str">
        <f>IF(SUM(Table1[[#This Row],[com_ghg_inventory]:[com_support_needed_and_received]])=0,1,"")</f>
        <v/>
      </c>
      <c r="AH432" s="4" cm="1">
        <f t="array" ref="AH432">IF(Table1[[#This Row],[com_ghg_inventory]]="",0,IF(Table1[[#This Row],[com_undefined]:[com_undefined]]=1,0,Table1[[#This Row],[o_gef_funding]:[o_gef_funding]]/SUM(Table1[[#This Row],[com_ghg_inventory]:[com_support_needed_and_received]])))</f>
        <v>0</v>
      </c>
      <c r="AI432" s="4" cm="1">
        <f t="array" ref="AI432">IF(Table1[[#This Row],[com_mitigation]]="",0,IF(Table1[[#This Row],[com_undefined]:[com_undefined]]=1,0,Table1[[#This Row],[o_gef_funding]:[o_gef_funding]]/SUM(Table1[[#This Row],[com_ghg_inventory]:[com_support_needed_and_received]])))</f>
        <v>182000</v>
      </c>
      <c r="AJ432" s="4" cm="1">
        <f t="array" ref="AJ432">IF(Table1[[#This Row],[com_climate_change_impacts_and_adaptation]]="",0,IF(Table1[[#This Row],[com_undefined]:[com_undefined]]=1,0,Table1[[#This Row],[o_gef_funding]:[o_gef_funding]]/SUM(Table1[[#This Row],[com_ghg_inventory]:[com_support_needed_and_received]])))</f>
        <v>0</v>
      </c>
      <c r="AK432" s="4" cm="1">
        <f t="array" ref="AK432">IF(Table1[[#This Row],[com_support_needed_and_received]]="",0,IF(Table1[[#This Row],[com_undefined]:[com_undefined]]=1,0,Table1[[#This Row],[o_gef_funding]:[o_gef_funding]]/SUM(Table1[[#This Row],[com_ghg_inventory]:[com_support_needed_and_received]])))</f>
        <v>0</v>
      </c>
      <c r="AL432" s="4">
        <f>IF(Table1[[#This Row],[com_undefined]]=1,Table1[[#This Row],[o_gef_funding]],0)</f>
        <v>0</v>
      </c>
      <c r="AM432" s="4" cm="1">
        <f t="array" ref="AM432">IF(Table1[[#This Row],[com_ghg_inventory]]="",0,IF(Table1[[#This Row],[com_undefined]:[com_undefined]]=1,0,Table1[[#This Row],[o_co_financing]:[o_co_financing]]/SUM(Table1[[#This Row],[com_ghg_inventory]:[com_support_needed_and_received]])))</f>
        <v>0</v>
      </c>
      <c r="AN432" s="4" cm="1">
        <f t="array" ref="AN432">IF(Table1[[#This Row],[com_mitigation]]="",0,IF(Table1[[#This Row],[com_undefined]:[com_undefined]]=1,0,Table1[[#This Row],[o_co_financing]:[o_co_financing]]/SUM(Table1[[#This Row],[com_ghg_inventory]:[com_support_needed_and_received]])))</f>
        <v>59000</v>
      </c>
      <c r="AO432" s="4" cm="1">
        <f t="array" ref="AO432">IF(Table1[[#This Row],[com_climate_change_impacts_and_adaptation]]="",0,IF(Table1[[#This Row],[com_undefined]:[com_undefined]]=1,0,Table1[[#This Row],[o_co_financing]:[o_co_financing]]/SUM(Table1[[#This Row],[com_ghg_inventory]:[com_support_needed_and_received]])))</f>
        <v>0</v>
      </c>
      <c r="AP432" s="4" cm="1">
        <f t="array" ref="AP432">IF(Table1[[#This Row],[com_support_needed_and_received]]="",0,IF(Table1[[#This Row],[com_undefined]:[com_undefined]]=1,0,Table1[[#This Row],[o_co_financing]:[o_co_financing]]/SUM(Table1[[#This Row],[com_ghg_inventory]:[com_support_needed_and_received]])))</f>
        <v>0</v>
      </c>
      <c r="AQ432" s="4">
        <f>IF(Table1[[#This Row],[com_undefined]]=1,Table1[[#This Row],[o_co_financing]],0)</f>
        <v>0</v>
      </c>
      <c r="AR432" s="4" t="str">
        <f>IF(Table1[[#This Row],[o_gef_funding]]=SUM(Table1[[#This Row],[ghg_inventory_gef]:[undefined_gef]]),"Good", "Problem")</f>
        <v>Good</v>
      </c>
      <c r="AS432" s="4" t="str">
        <f>IF(Table1[[#This Row],[o_co_financing]]=SUM(Table1[[#This Row],[ghg_inventory_co_finance]:[undefined_co_finance]]),"Good", "Problem")</f>
        <v>Good</v>
      </c>
    </row>
    <row r="433" spans="1:45">
      <c r="A433" s="2">
        <v>45</v>
      </c>
      <c r="B433" s="3" t="s">
        <v>71</v>
      </c>
      <c r="C433" s="4" t="str">
        <f>VLOOKUP(Table1[[#This Row],[pif_id]], Table7[#All],2,FALSE)</f>
        <v>Asia</v>
      </c>
      <c r="D433" s="4" t="str">
        <f>VLOOKUP(Table1[[#This Row],[pif_id]], Table7[#All],3,FALSE)</f>
        <v>UNEP</v>
      </c>
      <c r="E433" s="4" t="str">
        <f>VLOOKUP(Table1[[#This Row],[pif_id]], Table7[#All],4,FALSE)</f>
        <v>2019</v>
      </c>
      <c r="F433" s="4" t="e">
        <f>VLOOKUP(Table1[[#This Row],[pif_id]], Table7[#All],5,FALSE)</f>
        <v>#REF!</v>
      </c>
      <c r="G433">
        <v>101</v>
      </c>
      <c r="H433" t="s">
        <v>657</v>
      </c>
      <c r="J433">
        <v>1</v>
      </c>
      <c r="K433">
        <v>1</v>
      </c>
      <c r="L433">
        <v>1</v>
      </c>
      <c r="M433" t="str">
        <f>IF(SUM(Table1[[#This Row],[c_ghg_inventory]:[c_support_needed_and_received]])=0,1,"")</f>
        <v/>
      </c>
      <c r="N433" s="6">
        <v>910000</v>
      </c>
      <c r="O433" s="6">
        <v>295000</v>
      </c>
      <c r="P433" s="6">
        <f>N433/SUM(Table1[[#This Row],[c_ghg_inventory]:[c_undefined]])</f>
        <v>303333.33333333331</v>
      </c>
      <c r="Q433" s="6">
        <f>O433/SUM(Table1[[#This Row],[c_ghg_inventory]:[c_undefined]])</f>
        <v>98333.333333333328</v>
      </c>
      <c r="R433">
        <v>430</v>
      </c>
      <c r="S433" s="4" t="s">
        <v>660</v>
      </c>
      <c r="T433" s="4"/>
      <c r="U433" s="4"/>
      <c r="V433" s="4">
        <v>1</v>
      </c>
      <c r="W433" s="4"/>
      <c r="X433" s="4" t="str">
        <f>IF(SUM(Table1[[#This Row],[o_ghg_inventory ]:[o_support_needed_and_received]])=0,1,"")</f>
        <v/>
      </c>
      <c r="Y433" s="34">
        <v>182000</v>
      </c>
      <c r="Z433" s="34">
        <v>59000</v>
      </c>
      <c r="AA433" s="5">
        <f>Table1[[#This Row],[o_gef_funding]]/SUM(Table1[[#This Row],[o_ghg_inventory ]:[o_undefined]])</f>
        <v>182000</v>
      </c>
      <c r="AB433" s="5">
        <f>Table1[[#This Row],[o_co_financing]]/SUM(Table1[[#This Row],[o_ghg_inventory ]:[o_undefined]])</f>
        <v>59000</v>
      </c>
      <c r="AC433" s="4" t="str" cm="1">
        <f t="array" ref="AC433">IF(Table1[[#This Row],[o_ghg_inventory ]]="",IF(AND(Table1[[#This Row],[o_undefined]:[o_undefined]]=1,Table1[[#This Row],[c_ghg_inventory]]=1),1,""),1)</f>
        <v/>
      </c>
      <c r="AD433" s="4" t="str" cm="1">
        <f t="array" ref="AD433">IF(Table1[[#This Row],[o_mitigation ]]="",IF(AND(Table1[[#This Row],[o_undefined]:[o_undefined]]=1,Table1[[#This Row],[c_mitigation]]=1),1,""),1)</f>
        <v/>
      </c>
      <c r="AE433" s="4" cm="1">
        <f t="array" ref="AE433">IF(Table1[[#This Row],[o_climate_change_impacts_and_adaptation ]]="",IF(AND(Table1[[#This Row],[o_undefined]:[o_undefined]]=1,Table1[[#This Row],[c_climate_change_impacts_and_adaptation]]=1),1,""),1)</f>
        <v>1</v>
      </c>
      <c r="AF433" s="4" t="str" cm="1">
        <f t="array" ref="AF433">IF(Table1[[#This Row],[o_support_needed_and_received]]="",IF(AND(Table1[[#This Row],[o_undefined]:[o_undefined]]=1,Table1[[#This Row],[c_support_needed_and_received]]=1),1,""),1)</f>
        <v/>
      </c>
      <c r="AG433" s="4" t="str">
        <f>IF(SUM(Table1[[#This Row],[com_ghg_inventory]:[com_support_needed_and_received]])=0,1,"")</f>
        <v/>
      </c>
      <c r="AH433" s="4" cm="1">
        <f t="array" ref="AH433">IF(Table1[[#This Row],[com_ghg_inventory]]="",0,IF(Table1[[#This Row],[com_undefined]:[com_undefined]]=1,0,Table1[[#This Row],[o_gef_funding]:[o_gef_funding]]/SUM(Table1[[#This Row],[com_ghg_inventory]:[com_support_needed_and_received]])))</f>
        <v>0</v>
      </c>
      <c r="AI433" s="4" cm="1">
        <f t="array" ref="AI433">IF(Table1[[#This Row],[com_mitigation]]="",0,IF(Table1[[#This Row],[com_undefined]:[com_undefined]]=1,0,Table1[[#This Row],[o_gef_funding]:[o_gef_funding]]/SUM(Table1[[#This Row],[com_ghg_inventory]:[com_support_needed_and_received]])))</f>
        <v>0</v>
      </c>
      <c r="AJ433" s="4" cm="1">
        <f t="array" ref="AJ433">IF(Table1[[#This Row],[com_climate_change_impacts_and_adaptation]]="",0,IF(Table1[[#This Row],[com_undefined]:[com_undefined]]=1,0,Table1[[#This Row],[o_gef_funding]:[o_gef_funding]]/SUM(Table1[[#This Row],[com_ghg_inventory]:[com_support_needed_and_received]])))</f>
        <v>182000</v>
      </c>
      <c r="AK433" s="4" cm="1">
        <f t="array" ref="AK433">IF(Table1[[#This Row],[com_support_needed_and_received]]="",0,IF(Table1[[#This Row],[com_undefined]:[com_undefined]]=1,0,Table1[[#This Row],[o_gef_funding]:[o_gef_funding]]/SUM(Table1[[#This Row],[com_ghg_inventory]:[com_support_needed_and_received]])))</f>
        <v>0</v>
      </c>
      <c r="AL433" s="4">
        <f>IF(Table1[[#This Row],[com_undefined]]=1,Table1[[#This Row],[o_gef_funding]],0)</f>
        <v>0</v>
      </c>
      <c r="AM433" s="4" cm="1">
        <f t="array" ref="AM433">IF(Table1[[#This Row],[com_ghg_inventory]]="",0,IF(Table1[[#This Row],[com_undefined]:[com_undefined]]=1,0,Table1[[#This Row],[o_co_financing]:[o_co_financing]]/SUM(Table1[[#This Row],[com_ghg_inventory]:[com_support_needed_and_received]])))</f>
        <v>0</v>
      </c>
      <c r="AN433" s="4" cm="1">
        <f t="array" ref="AN433">IF(Table1[[#This Row],[com_mitigation]]="",0,IF(Table1[[#This Row],[com_undefined]:[com_undefined]]=1,0,Table1[[#This Row],[o_co_financing]:[o_co_financing]]/SUM(Table1[[#This Row],[com_ghg_inventory]:[com_support_needed_and_received]])))</f>
        <v>0</v>
      </c>
      <c r="AO433" s="4" cm="1">
        <f t="array" ref="AO433">IF(Table1[[#This Row],[com_climate_change_impacts_and_adaptation]]="",0,IF(Table1[[#This Row],[com_undefined]:[com_undefined]]=1,0,Table1[[#This Row],[o_co_financing]:[o_co_financing]]/SUM(Table1[[#This Row],[com_ghg_inventory]:[com_support_needed_and_received]])))</f>
        <v>59000</v>
      </c>
      <c r="AP433" s="4" cm="1">
        <f t="array" ref="AP433">IF(Table1[[#This Row],[com_support_needed_and_received]]="",0,IF(Table1[[#This Row],[com_undefined]:[com_undefined]]=1,0,Table1[[#This Row],[o_co_financing]:[o_co_financing]]/SUM(Table1[[#This Row],[com_ghg_inventory]:[com_support_needed_and_received]])))</f>
        <v>0</v>
      </c>
      <c r="AQ433" s="4">
        <f>IF(Table1[[#This Row],[com_undefined]]=1,Table1[[#This Row],[o_co_financing]],0)</f>
        <v>0</v>
      </c>
      <c r="AR433" s="4" t="str">
        <f>IF(Table1[[#This Row],[o_gef_funding]]=SUM(Table1[[#This Row],[ghg_inventory_gef]:[undefined_gef]]),"Good", "Problem")</f>
        <v>Good</v>
      </c>
      <c r="AS433" s="4" t="str">
        <f>IF(Table1[[#This Row],[o_co_financing]]=SUM(Table1[[#This Row],[ghg_inventory_co_finance]:[undefined_co_finance]]),"Good", "Problem")</f>
        <v>Good</v>
      </c>
    </row>
    <row r="434" spans="1:45">
      <c r="A434" s="2">
        <v>45</v>
      </c>
      <c r="B434" s="3" t="s">
        <v>71</v>
      </c>
      <c r="C434" s="4" t="str">
        <f>VLOOKUP(Table1[[#This Row],[pif_id]], Table7[#All],2,FALSE)</f>
        <v>Asia</v>
      </c>
      <c r="D434" s="4" t="str">
        <f>VLOOKUP(Table1[[#This Row],[pif_id]], Table7[#All],3,FALSE)</f>
        <v>UNEP</v>
      </c>
      <c r="E434" s="4" t="str">
        <f>VLOOKUP(Table1[[#This Row],[pif_id]], Table7[#All],4,FALSE)</f>
        <v>2019</v>
      </c>
      <c r="F434" s="4" t="e">
        <f>VLOOKUP(Table1[[#This Row],[pif_id]], Table7[#All],5,FALSE)</f>
        <v>#REF!</v>
      </c>
      <c r="G434">
        <v>101</v>
      </c>
      <c r="H434" t="s">
        <v>657</v>
      </c>
      <c r="J434">
        <v>1</v>
      </c>
      <c r="K434">
        <v>1</v>
      </c>
      <c r="L434">
        <v>1</v>
      </c>
      <c r="M434" t="str">
        <f>IF(SUM(Table1[[#This Row],[c_ghg_inventory]:[c_support_needed_and_received]])=0,1,"")</f>
        <v/>
      </c>
      <c r="N434" s="6">
        <v>910000</v>
      </c>
      <c r="O434" s="6">
        <v>295000</v>
      </c>
      <c r="P434" s="6">
        <f>N434/SUM(Table1[[#This Row],[c_ghg_inventory]:[c_undefined]])</f>
        <v>303333.33333333331</v>
      </c>
      <c r="Q434" s="6">
        <f>O434/SUM(Table1[[#This Row],[c_ghg_inventory]:[c_undefined]])</f>
        <v>98333.333333333328</v>
      </c>
      <c r="R434">
        <v>431</v>
      </c>
      <c r="S434" s="4" t="s">
        <v>661</v>
      </c>
      <c r="T434" s="4"/>
      <c r="U434" s="4"/>
      <c r="V434" s="4"/>
      <c r="W434" s="4">
        <v>1</v>
      </c>
      <c r="X434" s="4" t="str">
        <f>IF(SUM(Table1[[#This Row],[o_ghg_inventory ]:[o_support_needed_and_received]])=0,1,"")</f>
        <v/>
      </c>
      <c r="Y434" s="34">
        <v>182000</v>
      </c>
      <c r="Z434" s="34">
        <v>59000</v>
      </c>
      <c r="AA434" s="5">
        <f>Table1[[#This Row],[o_gef_funding]]/SUM(Table1[[#This Row],[o_ghg_inventory ]:[o_undefined]])</f>
        <v>182000</v>
      </c>
      <c r="AB434" s="5">
        <f>Table1[[#This Row],[o_co_financing]]/SUM(Table1[[#This Row],[o_ghg_inventory ]:[o_undefined]])</f>
        <v>59000</v>
      </c>
      <c r="AC434" s="4" t="str" cm="1">
        <f t="array" ref="AC434">IF(Table1[[#This Row],[o_ghg_inventory ]]="",IF(AND(Table1[[#This Row],[o_undefined]:[o_undefined]]=1,Table1[[#This Row],[c_ghg_inventory]]=1),1,""),1)</f>
        <v/>
      </c>
      <c r="AD434" s="4" t="str" cm="1">
        <f t="array" ref="AD434">IF(Table1[[#This Row],[o_mitigation ]]="",IF(AND(Table1[[#This Row],[o_undefined]:[o_undefined]]=1,Table1[[#This Row],[c_mitigation]]=1),1,""),1)</f>
        <v/>
      </c>
      <c r="AE434" s="4" t="str" cm="1">
        <f t="array" ref="AE434">IF(Table1[[#This Row],[o_climate_change_impacts_and_adaptation ]]="",IF(AND(Table1[[#This Row],[o_undefined]:[o_undefined]]=1,Table1[[#This Row],[c_climate_change_impacts_and_adaptation]]=1),1,""),1)</f>
        <v/>
      </c>
      <c r="AF434" s="4" cm="1">
        <f t="array" ref="AF434">IF(Table1[[#This Row],[o_support_needed_and_received]]="",IF(AND(Table1[[#This Row],[o_undefined]:[o_undefined]]=1,Table1[[#This Row],[c_support_needed_and_received]]=1),1,""),1)</f>
        <v>1</v>
      </c>
      <c r="AG434" s="4" t="str">
        <f>IF(SUM(Table1[[#This Row],[com_ghg_inventory]:[com_support_needed_and_received]])=0,1,"")</f>
        <v/>
      </c>
      <c r="AH434" s="4" cm="1">
        <f t="array" ref="AH434">IF(Table1[[#This Row],[com_ghg_inventory]]="",0,IF(Table1[[#This Row],[com_undefined]:[com_undefined]]=1,0,Table1[[#This Row],[o_gef_funding]:[o_gef_funding]]/SUM(Table1[[#This Row],[com_ghg_inventory]:[com_support_needed_and_received]])))</f>
        <v>0</v>
      </c>
      <c r="AI434" s="4" cm="1">
        <f t="array" ref="AI434">IF(Table1[[#This Row],[com_mitigation]]="",0,IF(Table1[[#This Row],[com_undefined]:[com_undefined]]=1,0,Table1[[#This Row],[o_gef_funding]:[o_gef_funding]]/SUM(Table1[[#This Row],[com_ghg_inventory]:[com_support_needed_and_received]])))</f>
        <v>0</v>
      </c>
      <c r="AJ434" s="4" cm="1">
        <f t="array" ref="AJ434">IF(Table1[[#This Row],[com_climate_change_impacts_and_adaptation]]="",0,IF(Table1[[#This Row],[com_undefined]:[com_undefined]]=1,0,Table1[[#This Row],[o_gef_funding]:[o_gef_funding]]/SUM(Table1[[#This Row],[com_ghg_inventory]:[com_support_needed_and_received]])))</f>
        <v>0</v>
      </c>
      <c r="AK434" s="4" cm="1">
        <f t="array" ref="AK434">IF(Table1[[#This Row],[com_support_needed_and_received]]="",0,IF(Table1[[#This Row],[com_undefined]:[com_undefined]]=1,0,Table1[[#This Row],[o_gef_funding]:[o_gef_funding]]/SUM(Table1[[#This Row],[com_ghg_inventory]:[com_support_needed_and_received]])))</f>
        <v>182000</v>
      </c>
      <c r="AL434" s="4">
        <f>IF(Table1[[#This Row],[com_undefined]]=1,Table1[[#This Row],[o_gef_funding]],0)</f>
        <v>0</v>
      </c>
      <c r="AM434" s="4" cm="1">
        <f t="array" ref="AM434">IF(Table1[[#This Row],[com_ghg_inventory]]="",0,IF(Table1[[#This Row],[com_undefined]:[com_undefined]]=1,0,Table1[[#This Row],[o_co_financing]:[o_co_financing]]/SUM(Table1[[#This Row],[com_ghg_inventory]:[com_support_needed_and_received]])))</f>
        <v>0</v>
      </c>
      <c r="AN434" s="4" cm="1">
        <f t="array" ref="AN434">IF(Table1[[#This Row],[com_mitigation]]="",0,IF(Table1[[#This Row],[com_undefined]:[com_undefined]]=1,0,Table1[[#This Row],[o_co_financing]:[o_co_financing]]/SUM(Table1[[#This Row],[com_ghg_inventory]:[com_support_needed_and_received]])))</f>
        <v>0</v>
      </c>
      <c r="AO434" s="4" cm="1">
        <f t="array" ref="AO434">IF(Table1[[#This Row],[com_climate_change_impacts_and_adaptation]]="",0,IF(Table1[[#This Row],[com_undefined]:[com_undefined]]=1,0,Table1[[#This Row],[o_co_financing]:[o_co_financing]]/SUM(Table1[[#This Row],[com_ghg_inventory]:[com_support_needed_and_received]])))</f>
        <v>0</v>
      </c>
      <c r="AP434" s="4" cm="1">
        <f t="array" ref="AP434">IF(Table1[[#This Row],[com_support_needed_and_received]]="",0,IF(Table1[[#This Row],[com_undefined]:[com_undefined]]=1,0,Table1[[#This Row],[o_co_financing]:[o_co_financing]]/SUM(Table1[[#This Row],[com_ghg_inventory]:[com_support_needed_and_received]])))</f>
        <v>59000</v>
      </c>
      <c r="AQ434" s="4">
        <f>IF(Table1[[#This Row],[com_undefined]]=1,Table1[[#This Row],[o_co_financing]],0)</f>
        <v>0</v>
      </c>
      <c r="AR434" s="4" t="str">
        <f>IF(Table1[[#This Row],[o_gef_funding]]=SUM(Table1[[#This Row],[ghg_inventory_gef]:[undefined_gef]]),"Good", "Problem")</f>
        <v>Good</v>
      </c>
      <c r="AS434" s="4" t="str">
        <f>IF(Table1[[#This Row],[o_co_financing]]=SUM(Table1[[#This Row],[ghg_inventory_co_finance]:[undefined_co_finance]]),"Good", "Problem")</f>
        <v>Good</v>
      </c>
    </row>
    <row r="435" spans="1:45">
      <c r="A435" s="2">
        <v>45</v>
      </c>
      <c r="B435" s="3" t="s">
        <v>71</v>
      </c>
      <c r="C435" s="4" t="str">
        <f>VLOOKUP(Table1[[#This Row],[pif_id]], Table7[#All],2,FALSE)</f>
        <v>Asia</v>
      </c>
      <c r="D435" s="4" t="str">
        <f>VLOOKUP(Table1[[#This Row],[pif_id]], Table7[#All],3,FALSE)</f>
        <v>UNEP</v>
      </c>
      <c r="E435" s="4" t="str">
        <f>VLOOKUP(Table1[[#This Row],[pif_id]], Table7[#All],4,FALSE)</f>
        <v>2019</v>
      </c>
      <c r="F435" s="4" t="e">
        <f>VLOOKUP(Table1[[#This Row],[pif_id]], Table7[#All],5,FALSE)</f>
        <v>#REF!</v>
      </c>
      <c r="G435">
        <v>101</v>
      </c>
      <c r="H435" t="s">
        <v>657</v>
      </c>
      <c r="J435">
        <v>1</v>
      </c>
      <c r="K435">
        <v>1</v>
      </c>
      <c r="L435">
        <v>1</v>
      </c>
      <c r="M435" t="str">
        <f>IF(SUM(Table1[[#This Row],[c_ghg_inventory]:[c_support_needed_and_received]])=0,1,"")</f>
        <v/>
      </c>
      <c r="N435" s="6">
        <v>910000</v>
      </c>
      <c r="O435" s="6">
        <v>295000</v>
      </c>
      <c r="P435" s="6">
        <f>N435/SUM(Table1[[#This Row],[c_ghg_inventory]:[c_undefined]])</f>
        <v>303333.33333333331</v>
      </c>
      <c r="Q435" s="6">
        <f>O435/SUM(Table1[[#This Row],[c_ghg_inventory]:[c_undefined]])</f>
        <v>98333.333333333328</v>
      </c>
      <c r="R435">
        <v>432</v>
      </c>
      <c r="S435" s="4" t="s">
        <v>662</v>
      </c>
      <c r="T435" s="4"/>
      <c r="U435" s="4"/>
      <c r="V435" s="4"/>
      <c r="W435" s="4"/>
      <c r="X435" s="4">
        <f>IF(SUM(Table1[[#This Row],[o_ghg_inventory ]:[o_support_needed_and_received]])=0,1,"")</f>
        <v>1</v>
      </c>
      <c r="Y435" s="34">
        <v>182000</v>
      </c>
      <c r="Z435" s="34">
        <v>59000</v>
      </c>
      <c r="AA435" s="5">
        <f>Table1[[#This Row],[o_gef_funding]]/SUM(Table1[[#This Row],[o_ghg_inventory ]:[o_undefined]])</f>
        <v>182000</v>
      </c>
      <c r="AB435" s="5">
        <f>Table1[[#This Row],[o_co_financing]]/SUM(Table1[[#This Row],[o_ghg_inventory ]:[o_undefined]])</f>
        <v>59000</v>
      </c>
      <c r="AC435" s="4" t="str" cm="1">
        <f t="array" ref="AC435">IF(Table1[[#This Row],[o_ghg_inventory ]]="",IF(AND(Table1[[#This Row],[o_undefined]:[o_undefined]]=1,Table1[[#This Row],[c_ghg_inventory]]=1),1,""),1)</f>
        <v/>
      </c>
      <c r="AD435" s="4" cm="1">
        <f t="array" ref="AD435">IF(Table1[[#This Row],[o_mitigation ]]="",IF(AND(Table1[[#This Row],[o_undefined]:[o_undefined]]=1,Table1[[#This Row],[c_mitigation]]=1),1,""),1)</f>
        <v>1</v>
      </c>
      <c r="AE435" s="4" cm="1">
        <f t="array" ref="AE435">IF(Table1[[#This Row],[o_climate_change_impacts_and_adaptation ]]="",IF(AND(Table1[[#This Row],[o_undefined]:[o_undefined]]=1,Table1[[#This Row],[c_climate_change_impacts_and_adaptation]]=1),1,""),1)</f>
        <v>1</v>
      </c>
      <c r="AF435" s="4" cm="1">
        <f t="array" ref="AF435">IF(Table1[[#This Row],[o_support_needed_and_received]]="",IF(AND(Table1[[#This Row],[o_undefined]:[o_undefined]]=1,Table1[[#This Row],[c_support_needed_and_received]]=1),1,""),1)</f>
        <v>1</v>
      </c>
      <c r="AG435" s="4" t="str">
        <f>IF(SUM(Table1[[#This Row],[com_ghg_inventory]:[com_support_needed_and_received]])=0,1,"")</f>
        <v/>
      </c>
      <c r="AH435" s="4" cm="1">
        <f t="array" ref="AH435">IF(Table1[[#This Row],[com_ghg_inventory]]="",0,IF(Table1[[#This Row],[com_undefined]:[com_undefined]]=1,0,Table1[[#This Row],[o_gef_funding]:[o_gef_funding]]/SUM(Table1[[#This Row],[com_ghg_inventory]:[com_support_needed_and_received]])))</f>
        <v>0</v>
      </c>
      <c r="AI435" s="4" cm="1">
        <f t="array" ref="AI435">IF(Table1[[#This Row],[com_mitigation]]="",0,IF(Table1[[#This Row],[com_undefined]:[com_undefined]]=1,0,Table1[[#This Row],[o_gef_funding]:[o_gef_funding]]/SUM(Table1[[#This Row],[com_ghg_inventory]:[com_support_needed_and_received]])))</f>
        <v>60666.666666666664</v>
      </c>
      <c r="AJ435" s="4" cm="1">
        <f t="array" ref="AJ435">IF(Table1[[#This Row],[com_climate_change_impacts_and_adaptation]]="",0,IF(Table1[[#This Row],[com_undefined]:[com_undefined]]=1,0,Table1[[#This Row],[o_gef_funding]:[o_gef_funding]]/SUM(Table1[[#This Row],[com_ghg_inventory]:[com_support_needed_and_received]])))</f>
        <v>60666.666666666664</v>
      </c>
      <c r="AK435" s="4" cm="1">
        <f t="array" ref="AK435">IF(Table1[[#This Row],[com_support_needed_and_received]]="",0,IF(Table1[[#This Row],[com_undefined]:[com_undefined]]=1,0,Table1[[#This Row],[o_gef_funding]:[o_gef_funding]]/SUM(Table1[[#This Row],[com_ghg_inventory]:[com_support_needed_and_received]])))</f>
        <v>60666.666666666664</v>
      </c>
      <c r="AL435" s="4">
        <f>IF(Table1[[#This Row],[com_undefined]]=1,Table1[[#This Row],[o_gef_funding]],0)</f>
        <v>0</v>
      </c>
      <c r="AM435" s="4" cm="1">
        <f t="array" ref="AM435">IF(Table1[[#This Row],[com_ghg_inventory]]="",0,IF(Table1[[#This Row],[com_undefined]:[com_undefined]]=1,0,Table1[[#This Row],[o_co_financing]:[o_co_financing]]/SUM(Table1[[#This Row],[com_ghg_inventory]:[com_support_needed_and_received]])))</f>
        <v>0</v>
      </c>
      <c r="AN435" s="4" cm="1">
        <f t="array" ref="AN435">IF(Table1[[#This Row],[com_mitigation]]="",0,IF(Table1[[#This Row],[com_undefined]:[com_undefined]]=1,0,Table1[[#This Row],[o_co_financing]:[o_co_financing]]/SUM(Table1[[#This Row],[com_ghg_inventory]:[com_support_needed_and_received]])))</f>
        <v>19666.666666666668</v>
      </c>
      <c r="AO435" s="4" cm="1">
        <f t="array" ref="AO435">IF(Table1[[#This Row],[com_climate_change_impacts_and_adaptation]]="",0,IF(Table1[[#This Row],[com_undefined]:[com_undefined]]=1,0,Table1[[#This Row],[o_co_financing]:[o_co_financing]]/SUM(Table1[[#This Row],[com_ghg_inventory]:[com_support_needed_and_received]])))</f>
        <v>19666.666666666668</v>
      </c>
      <c r="AP435" s="4" cm="1">
        <f t="array" ref="AP435">IF(Table1[[#This Row],[com_support_needed_and_received]]="",0,IF(Table1[[#This Row],[com_undefined]:[com_undefined]]=1,0,Table1[[#This Row],[o_co_financing]:[o_co_financing]]/SUM(Table1[[#This Row],[com_ghg_inventory]:[com_support_needed_and_received]])))</f>
        <v>19666.666666666668</v>
      </c>
      <c r="AQ435" s="4">
        <f>IF(Table1[[#This Row],[com_undefined]]=1,Table1[[#This Row],[o_co_financing]],0)</f>
        <v>0</v>
      </c>
      <c r="AR435" s="4" t="str">
        <f>IF(Table1[[#This Row],[o_gef_funding]]=SUM(Table1[[#This Row],[ghg_inventory_gef]:[undefined_gef]]),"Good", "Problem")</f>
        <v>Good</v>
      </c>
      <c r="AS435" s="4" t="str">
        <f>IF(Table1[[#This Row],[o_co_financing]]=SUM(Table1[[#This Row],[ghg_inventory_co_finance]:[undefined_co_finance]]),"Good", "Problem")</f>
        <v>Good</v>
      </c>
    </row>
    <row r="436" spans="1:45">
      <c r="A436" s="7">
        <v>46</v>
      </c>
      <c r="B436" s="8" t="s">
        <v>72</v>
      </c>
      <c r="C436" t="str">
        <f>VLOOKUP(Table1[[#This Row],[pif_id]], Table7[#All],2,FALSE)</f>
        <v>Africa</v>
      </c>
      <c r="D436" t="str">
        <f>VLOOKUP(Table1[[#This Row],[pif_id]], Table7[#All],3,FALSE)</f>
        <v>UNEP</v>
      </c>
      <c r="E436" t="str">
        <f>VLOOKUP(Table1[[#This Row],[pif_id]], Table7[#All],4,FALSE)</f>
        <v>2016</v>
      </c>
      <c r="F436" t="e">
        <f>VLOOKUP(Table1[[#This Row],[pif_id]], Table7[#All],5,FALSE)</f>
        <v>#REF!</v>
      </c>
      <c r="G436">
        <v>102</v>
      </c>
      <c r="H436" t="s">
        <v>663</v>
      </c>
      <c r="M436">
        <f>IF(SUM(Table1[[#This Row],[c_ghg_inventory]:[c_support_needed_and_received]])=0,1,"")</f>
        <v>1</v>
      </c>
      <c r="N436" s="6">
        <v>1000000</v>
      </c>
      <c r="O436" s="6">
        <v>1610545</v>
      </c>
      <c r="P436" s="6">
        <f>N436/SUM(Table1[[#This Row],[c_ghg_inventory]:[c_undefined]])</f>
        <v>1000000</v>
      </c>
      <c r="Q436" s="6">
        <f>O436/SUM(Table1[[#This Row],[c_ghg_inventory]:[c_undefined]])</f>
        <v>1610545</v>
      </c>
      <c r="R436">
        <v>433</v>
      </c>
      <c r="S436" s="9" t="s">
        <v>664</v>
      </c>
      <c r="V436">
        <v>1</v>
      </c>
      <c r="X436" s="4" t="str">
        <f>IF(SUM(Table1[[#This Row],[o_ghg_inventory ]:[o_support_needed_and_received]])=0,1,"")</f>
        <v/>
      </c>
      <c r="Y436" s="34">
        <v>260000</v>
      </c>
      <c r="Z436" s="34">
        <v>1462353</v>
      </c>
      <c r="AA436" s="5">
        <f>Table1[[#This Row],[o_gef_funding]]/SUM(Table1[[#This Row],[o_ghg_inventory ]:[o_undefined]])</f>
        <v>260000</v>
      </c>
      <c r="AB436" s="5">
        <f>Table1[[#This Row],[o_co_financing]]/SUM(Table1[[#This Row],[o_ghg_inventory ]:[o_undefined]])</f>
        <v>1462353</v>
      </c>
      <c r="AC436" s="4" t="str" cm="1">
        <f t="array" ref="AC436">IF(Table1[[#This Row],[o_ghg_inventory ]]="",IF(AND(Table1[[#This Row],[o_undefined]:[o_undefined]]=1,Table1[[#This Row],[c_ghg_inventory]]=1),1,""),1)</f>
        <v/>
      </c>
      <c r="AD436" s="4" t="str" cm="1">
        <f t="array" ref="AD436">IF(Table1[[#This Row],[o_mitigation ]]="",IF(AND(Table1[[#This Row],[o_undefined]:[o_undefined]]=1,Table1[[#This Row],[c_mitigation]]=1),1,""),1)</f>
        <v/>
      </c>
      <c r="AE436" s="4" cm="1">
        <f t="array" ref="AE436">IF(Table1[[#This Row],[o_climate_change_impacts_and_adaptation ]]="",IF(AND(Table1[[#This Row],[o_undefined]:[o_undefined]]=1,Table1[[#This Row],[c_climate_change_impacts_and_adaptation]]=1),1,""),1)</f>
        <v>1</v>
      </c>
      <c r="AF436" s="4" t="str" cm="1">
        <f t="array" ref="AF436">IF(Table1[[#This Row],[o_support_needed_and_received]]="",IF(AND(Table1[[#This Row],[o_undefined]:[o_undefined]]=1,Table1[[#This Row],[c_support_needed_and_received]]=1),1,""),1)</f>
        <v/>
      </c>
      <c r="AG436" s="4" t="str">
        <f>IF(SUM(Table1[[#This Row],[com_ghg_inventory]:[com_support_needed_and_received]])=0,1,"")</f>
        <v/>
      </c>
      <c r="AH436" s="4" cm="1">
        <f t="array" ref="AH436">IF(Table1[[#This Row],[com_ghg_inventory]]="",0,IF(Table1[[#This Row],[com_undefined]:[com_undefined]]=1,0,Table1[[#This Row],[o_gef_funding]:[o_gef_funding]]/SUM(Table1[[#This Row],[com_ghg_inventory]:[com_support_needed_and_received]])))</f>
        <v>0</v>
      </c>
      <c r="AI436" s="4" cm="1">
        <f t="array" ref="AI436">IF(Table1[[#This Row],[com_mitigation]]="",0,IF(Table1[[#This Row],[com_undefined]:[com_undefined]]=1,0,Table1[[#This Row],[o_gef_funding]:[o_gef_funding]]/SUM(Table1[[#This Row],[com_ghg_inventory]:[com_support_needed_and_received]])))</f>
        <v>0</v>
      </c>
      <c r="AJ436" s="4" cm="1">
        <f t="array" ref="AJ436">IF(Table1[[#This Row],[com_climate_change_impacts_and_adaptation]]="",0,IF(Table1[[#This Row],[com_undefined]:[com_undefined]]=1,0,Table1[[#This Row],[o_gef_funding]:[o_gef_funding]]/SUM(Table1[[#This Row],[com_ghg_inventory]:[com_support_needed_and_received]])))</f>
        <v>260000</v>
      </c>
      <c r="AK436" s="4" cm="1">
        <f t="array" ref="AK436">IF(Table1[[#This Row],[com_support_needed_and_received]]="",0,IF(Table1[[#This Row],[com_undefined]:[com_undefined]]=1,0,Table1[[#This Row],[o_gef_funding]:[o_gef_funding]]/SUM(Table1[[#This Row],[com_ghg_inventory]:[com_support_needed_and_received]])))</f>
        <v>0</v>
      </c>
      <c r="AL436" s="4">
        <f>IF(Table1[[#This Row],[com_undefined]]=1,Table1[[#This Row],[o_gef_funding]],0)</f>
        <v>0</v>
      </c>
      <c r="AM436" s="4" cm="1">
        <f t="array" ref="AM436">IF(Table1[[#This Row],[com_ghg_inventory]]="",0,IF(Table1[[#This Row],[com_undefined]:[com_undefined]]=1,0,Table1[[#This Row],[o_co_financing]:[o_co_financing]]/SUM(Table1[[#This Row],[com_ghg_inventory]:[com_support_needed_and_received]])))</f>
        <v>0</v>
      </c>
      <c r="AN436" s="4" cm="1">
        <f t="array" ref="AN436">IF(Table1[[#This Row],[com_mitigation]]="",0,IF(Table1[[#This Row],[com_undefined]:[com_undefined]]=1,0,Table1[[#This Row],[o_co_financing]:[o_co_financing]]/SUM(Table1[[#This Row],[com_ghg_inventory]:[com_support_needed_and_received]])))</f>
        <v>0</v>
      </c>
      <c r="AO436" s="4" cm="1">
        <f t="array" ref="AO436">IF(Table1[[#This Row],[com_climate_change_impacts_and_adaptation]]="",0,IF(Table1[[#This Row],[com_undefined]:[com_undefined]]=1,0,Table1[[#This Row],[o_co_financing]:[o_co_financing]]/SUM(Table1[[#This Row],[com_ghg_inventory]:[com_support_needed_and_received]])))</f>
        <v>1462353</v>
      </c>
      <c r="AP436" s="4" cm="1">
        <f t="array" ref="AP436">IF(Table1[[#This Row],[com_support_needed_and_received]]="",0,IF(Table1[[#This Row],[com_undefined]:[com_undefined]]=1,0,Table1[[#This Row],[o_co_financing]:[o_co_financing]]/SUM(Table1[[#This Row],[com_ghg_inventory]:[com_support_needed_and_received]])))</f>
        <v>0</v>
      </c>
      <c r="AQ436" s="4">
        <f>IF(Table1[[#This Row],[com_undefined]]=1,Table1[[#This Row],[o_co_financing]],0)</f>
        <v>0</v>
      </c>
      <c r="AR436" s="4" t="str">
        <f>IF(Table1[[#This Row],[o_gef_funding]]=SUM(Table1[[#This Row],[ghg_inventory_gef]:[undefined_gef]]),"Good", "Problem")</f>
        <v>Good</v>
      </c>
      <c r="AS436" s="4" t="str">
        <f>IF(Table1[[#This Row],[o_co_financing]]=SUM(Table1[[#This Row],[ghg_inventory_co_finance]:[undefined_co_finance]]),"Good", "Problem")</f>
        <v>Good</v>
      </c>
    </row>
    <row r="437" spans="1:45">
      <c r="A437" s="7">
        <v>46</v>
      </c>
      <c r="B437" s="8" t="s">
        <v>72</v>
      </c>
      <c r="C437" t="str">
        <f>VLOOKUP(Table1[[#This Row],[pif_id]], Table7[#All],2,FALSE)</f>
        <v>Africa</v>
      </c>
      <c r="D437" t="str">
        <f>VLOOKUP(Table1[[#This Row],[pif_id]], Table7[#All],3,FALSE)</f>
        <v>UNEP</v>
      </c>
      <c r="E437" t="str">
        <f>VLOOKUP(Table1[[#This Row],[pif_id]], Table7[#All],4,FALSE)</f>
        <v>2016</v>
      </c>
      <c r="F437" t="e">
        <f>VLOOKUP(Table1[[#This Row],[pif_id]], Table7[#All],5,FALSE)</f>
        <v>#REF!</v>
      </c>
      <c r="G437">
        <v>102</v>
      </c>
      <c r="H437" t="s">
        <v>663</v>
      </c>
      <c r="M437">
        <f>IF(SUM(Table1[[#This Row],[c_ghg_inventory]:[c_support_needed_and_received]])=0,1,"")</f>
        <v>1</v>
      </c>
      <c r="N437" s="6">
        <v>1000000</v>
      </c>
      <c r="O437" s="6">
        <v>1610545</v>
      </c>
      <c r="P437" s="6">
        <f>N437/SUM(Table1[[#This Row],[c_ghg_inventory]:[c_undefined]])</f>
        <v>1000000</v>
      </c>
      <c r="Q437" s="6">
        <f>O437/SUM(Table1[[#This Row],[c_ghg_inventory]:[c_undefined]])</f>
        <v>1610545</v>
      </c>
      <c r="R437">
        <v>434</v>
      </c>
      <c r="S437" s="9" t="s">
        <v>665</v>
      </c>
      <c r="U437">
        <v>1</v>
      </c>
      <c r="X437" s="4" t="str">
        <f>IF(SUM(Table1[[#This Row],[o_ghg_inventory ]:[o_support_needed_and_received]])=0,1,"")</f>
        <v/>
      </c>
      <c r="Y437" s="34">
        <v>90000</v>
      </c>
      <c r="Z437" s="34">
        <v>0</v>
      </c>
      <c r="AA437" s="5">
        <f>Table1[[#This Row],[o_gef_funding]]/SUM(Table1[[#This Row],[o_ghg_inventory ]:[o_undefined]])</f>
        <v>90000</v>
      </c>
      <c r="AB437" s="5">
        <f>Table1[[#This Row],[o_co_financing]]/SUM(Table1[[#This Row],[o_ghg_inventory ]:[o_undefined]])</f>
        <v>0</v>
      </c>
      <c r="AC437" s="4" t="str" cm="1">
        <f t="array" ref="AC437">IF(Table1[[#This Row],[o_ghg_inventory ]]="",IF(AND(Table1[[#This Row],[o_undefined]:[o_undefined]]=1,Table1[[#This Row],[c_ghg_inventory]]=1),1,""),1)</f>
        <v/>
      </c>
      <c r="AD437" s="4" cm="1">
        <f t="array" ref="AD437">IF(Table1[[#This Row],[o_mitigation ]]="",IF(AND(Table1[[#This Row],[o_undefined]:[o_undefined]]=1,Table1[[#This Row],[c_mitigation]]=1),1,""),1)</f>
        <v>1</v>
      </c>
      <c r="AE437" s="4" t="str" cm="1">
        <f t="array" ref="AE437">IF(Table1[[#This Row],[o_climate_change_impacts_and_adaptation ]]="",IF(AND(Table1[[#This Row],[o_undefined]:[o_undefined]]=1,Table1[[#This Row],[c_climate_change_impacts_and_adaptation]]=1),1,""),1)</f>
        <v/>
      </c>
      <c r="AF437" s="4" t="str" cm="1">
        <f t="array" ref="AF437">IF(Table1[[#This Row],[o_support_needed_and_received]]="",IF(AND(Table1[[#This Row],[o_undefined]:[o_undefined]]=1,Table1[[#This Row],[c_support_needed_and_received]]=1),1,""),1)</f>
        <v/>
      </c>
      <c r="AG437" s="4" t="str">
        <f>IF(SUM(Table1[[#This Row],[com_ghg_inventory]:[com_support_needed_and_received]])=0,1,"")</f>
        <v/>
      </c>
      <c r="AH437" s="4" cm="1">
        <f t="array" ref="AH437">IF(Table1[[#This Row],[com_ghg_inventory]]="",0,IF(Table1[[#This Row],[com_undefined]:[com_undefined]]=1,0,Table1[[#This Row],[o_gef_funding]:[o_gef_funding]]/SUM(Table1[[#This Row],[com_ghg_inventory]:[com_support_needed_and_received]])))</f>
        <v>0</v>
      </c>
      <c r="AI437" s="4" cm="1">
        <f t="array" ref="AI437">IF(Table1[[#This Row],[com_mitigation]]="",0,IF(Table1[[#This Row],[com_undefined]:[com_undefined]]=1,0,Table1[[#This Row],[o_gef_funding]:[o_gef_funding]]/SUM(Table1[[#This Row],[com_ghg_inventory]:[com_support_needed_and_received]])))</f>
        <v>90000</v>
      </c>
      <c r="AJ437" s="4" cm="1">
        <f t="array" ref="AJ437">IF(Table1[[#This Row],[com_climate_change_impacts_and_adaptation]]="",0,IF(Table1[[#This Row],[com_undefined]:[com_undefined]]=1,0,Table1[[#This Row],[o_gef_funding]:[o_gef_funding]]/SUM(Table1[[#This Row],[com_ghg_inventory]:[com_support_needed_and_received]])))</f>
        <v>0</v>
      </c>
      <c r="AK437" s="4" cm="1">
        <f t="array" ref="AK437">IF(Table1[[#This Row],[com_support_needed_and_received]]="",0,IF(Table1[[#This Row],[com_undefined]:[com_undefined]]=1,0,Table1[[#This Row],[o_gef_funding]:[o_gef_funding]]/SUM(Table1[[#This Row],[com_ghg_inventory]:[com_support_needed_and_received]])))</f>
        <v>0</v>
      </c>
      <c r="AL437" s="4">
        <f>IF(Table1[[#This Row],[com_undefined]]=1,Table1[[#This Row],[o_gef_funding]],0)</f>
        <v>0</v>
      </c>
      <c r="AM437" s="4" cm="1">
        <f t="array" ref="AM437">IF(Table1[[#This Row],[com_ghg_inventory]]="",0,IF(Table1[[#This Row],[com_undefined]:[com_undefined]]=1,0,Table1[[#This Row],[o_co_financing]:[o_co_financing]]/SUM(Table1[[#This Row],[com_ghg_inventory]:[com_support_needed_and_received]])))</f>
        <v>0</v>
      </c>
      <c r="AN437" s="4" cm="1">
        <f t="array" ref="AN437">IF(Table1[[#This Row],[com_mitigation]]="",0,IF(Table1[[#This Row],[com_undefined]:[com_undefined]]=1,0,Table1[[#This Row],[o_co_financing]:[o_co_financing]]/SUM(Table1[[#This Row],[com_ghg_inventory]:[com_support_needed_and_received]])))</f>
        <v>0</v>
      </c>
      <c r="AO437" s="4" cm="1">
        <f t="array" ref="AO437">IF(Table1[[#This Row],[com_climate_change_impacts_and_adaptation]]="",0,IF(Table1[[#This Row],[com_undefined]:[com_undefined]]=1,0,Table1[[#This Row],[o_co_financing]:[o_co_financing]]/SUM(Table1[[#This Row],[com_ghg_inventory]:[com_support_needed_and_received]])))</f>
        <v>0</v>
      </c>
      <c r="AP437" s="4" cm="1">
        <f t="array" ref="AP437">IF(Table1[[#This Row],[com_support_needed_and_received]]="",0,IF(Table1[[#This Row],[com_undefined]:[com_undefined]]=1,0,Table1[[#This Row],[o_co_financing]:[o_co_financing]]/SUM(Table1[[#This Row],[com_ghg_inventory]:[com_support_needed_and_received]])))</f>
        <v>0</v>
      </c>
      <c r="AQ437" s="4">
        <f>IF(Table1[[#This Row],[com_undefined]]=1,Table1[[#This Row],[o_co_financing]],0)</f>
        <v>0</v>
      </c>
      <c r="AR437" s="4" t="str">
        <f>IF(Table1[[#This Row],[o_gef_funding]]=SUM(Table1[[#This Row],[ghg_inventory_gef]:[undefined_gef]]),"Good", "Problem")</f>
        <v>Good</v>
      </c>
      <c r="AS437" s="4" t="str">
        <f>IF(Table1[[#This Row],[o_co_financing]]=SUM(Table1[[#This Row],[ghg_inventory_co_finance]:[undefined_co_finance]]),"Good", "Problem")</f>
        <v>Good</v>
      </c>
    </row>
    <row r="438" spans="1:45">
      <c r="A438" s="7">
        <v>46</v>
      </c>
      <c r="B438" s="8" t="s">
        <v>72</v>
      </c>
      <c r="C438" t="str">
        <f>VLOOKUP(Table1[[#This Row],[pif_id]], Table7[#All],2,FALSE)</f>
        <v>Africa</v>
      </c>
      <c r="D438" t="str">
        <f>VLOOKUP(Table1[[#This Row],[pif_id]], Table7[#All],3,FALSE)</f>
        <v>UNEP</v>
      </c>
      <c r="E438" t="str">
        <f>VLOOKUP(Table1[[#This Row],[pif_id]], Table7[#All],4,FALSE)</f>
        <v>2016</v>
      </c>
      <c r="F438" t="e">
        <f>VLOOKUP(Table1[[#This Row],[pif_id]], Table7[#All],5,FALSE)</f>
        <v>#REF!</v>
      </c>
      <c r="G438">
        <v>102</v>
      </c>
      <c r="H438" t="s">
        <v>663</v>
      </c>
      <c r="M438">
        <f>IF(SUM(Table1[[#This Row],[c_ghg_inventory]:[c_support_needed_and_received]])=0,1,"")</f>
        <v>1</v>
      </c>
      <c r="N438" s="6">
        <v>1000000</v>
      </c>
      <c r="O438" s="6">
        <v>1610545</v>
      </c>
      <c r="P438" s="6">
        <f>N438/SUM(Table1[[#This Row],[c_ghg_inventory]:[c_undefined]])</f>
        <v>1000000</v>
      </c>
      <c r="Q438" s="6">
        <f>O438/SUM(Table1[[#This Row],[c_ghg_inventory]:[c_undefined]])</f>
        <v>1610545</v>
      </c>
      <c r="R438">
        <v>435</v>
      </c>
      <c r="S438" s="9" t="s">
        <v>666</v>
      </c>
      <c r="U438">
        <v>1</v>
      </c>
      <c r="X438" s="4" t="str">
        <f>IF(SUM(Table1[[#This Row],[o_ghg_inventory ]:[o_support_needed_and_received]])=0,1,"")</f>
        <v/>
      </c>
      <c r="Y438" s="34">
        <v>650000</v>
      </c>
      <c r="Z438" s="34">
        <v>148192</v>
      </c>
      <c r="AA438" s="5">
        <f>Table1[[#This Row],[o_gef_funding]]/SUM(Table1[[#This Row],[o_ghg_inventory ]:[o_undefined]])</f>
        <v>650000</v>
      </c>
      <c r="AB438" s="5">
        <f>Table1[[#This Row],[o_co_financing]]/SUM(Table1[[#This Row],[o_ghg_inventory ]:[o_undefined]])</f>
        <v>148192</v>
      </c>
      <c r="AC438" s="4" t="str" cm="1">
        <f t="array" ref="AC438">IF(Table1[[#This Row],[o_ghg_inventory ]]="",IF(AND(Table1[[#This Row],[o_undefined]:[o_undefined]]=1,Table1[[#This Row],[c_ghg_inventory]]=1),1,""),1)</f>
        <v/>
      </c>
      <c r="AD438" s="4" cm="1">
        <f t="array" ref="AD438">IF(Table1[[#This Row],[o_mitigation ]]="",IF(AND(Table1[[#This Row],[o_undefined]:[o_undefined]]=1,Table1[[#This Row],[c_mitigation]]=1),1,""),1)</f>
        <v>1</v>
      </c>
      <c r="AE438" s="4" t="str" cm="1">
        <f t="array" ref="AE438">IF(Table1[[#This Row],[o_climate_change_impacts_and_adaptation ]]="",IF(AND(Table1[[#This Row],[o_undefined]:[o_undefined]]=1,Table1[[#This Row],[c_climate_change_impacts_and_adaptation]]=1),1,""),1)</f>
        <v/>
      </c>
      <c r="AF438" s="4" t="str" cm="1">
        <f t="array" ref="AF438">IF(Table1[[#This Row],[o_support_needed_and_received]]="",IF(AND(Table1[[#This Row],[o_undefined]:[o_undefined]]=1,Table1[[#This Row],[c_support_needed_and_received]]=1),1,""),1)</f>
        <v/>
      </c>
      <c r="AG438" s="4" t="str">
        <f>IF(SUM(Table1[[#This Row],[com_ghg_inventory]:[com_support_needed_and_received]])=0,1,"")</f>
        <v/>
      </c>
      <c r="AH438" s="4" cm="1">
        <f t="array" ref="AH438">IF(Table1[[#This Row],[com_ghg_inventory]]="",0,IF(Table1[[#This Row],[com_undefined]:[com_undefined]]=1,0,Table1[[#This Row],[o_gef_funding]:[o_gef_funding]]/SUM(Table1[[#This Row],[com_ghg_inventory]:[com_support_needed_and_received]])))</f>
        <v>0</v>
      </c>
      <c r="AI438" s="4" cm="1">
        <f t="array" ref="AI438">IF(Table1[[#This Row],[com_mitigation]]="",0,IF(Table1[[#This Row],[com_undefined]:[com_undefined]]=1,0,Table1[[#This Row],[o_gef_funding]:[o_gef_funding]]/SUM(Table1[[#This Row],[com_ghg_inventory]:[com_support_needed_and_received]])))</f>
        <v>650000</v>
      </c>
      <c r="AJ438" s="4" cm="1">
        <f t="array" ref="AJ438">IF(Table1[[#This Row],[com_climate_change_impacts_and_adaptation]]="",0,IF(Table1[[#This Row],[com_undefined]:[com_undefined]]=1,0,Table1[[#This Row],[o_gef_funding]:[o_gef_funding]]/SUM(Table1[[#This Row],[com_ghg_inventory]:[com_support_needed_and_received]])))</f>
        <v>0</v>
      </c>
      <c r="AK438" s="4" cm="1">
        <f t="array" ref="AK438">IF(Table1[[#This Row],[com_support_needed_and_received]]="",0,IF(Table1[[#This Row],[com_undefined]:[com_undefined]]=1,0,Table1[[#This Row],[o_gef_funding]:[o_gef_funding]]/SUM(Table1[[#This Row],[com_ghg_inventory]:[com_support_needed_and_received]])))</f>
        <v>0</v>
      </c>
      <c r="AL438" s="4">
        <f>IF(Table1[[#This Row],[com_undefined]]=1,Table1[[#This Row],[o_gef_funding]],0)</f>
        <v>0</v>
      </c>
      <c r="AM438" s="4" cm="1">
        <f t="array" ref="AM438">IF(Table1[[#This Row],[com_ghg_inventory]]="",0,IF(Table1[[#This Row],[com_undefined]:[com_undefined]]=1,0,Table1[[#This Row],[o_co_financing]:[o_co_financing]]/SUM(Table1[[#This Row],[com_ghg_inventory]:[com_support_needed_and_received]])))</f>
        <v>0</v>
      </c>
      <c r="AN438" s="4" cm="1">
        <f t="array" ref="AN438">IF(Table1[[#This Row],[com_mitigation]]="",0,IF(Table1[[#This Row],[com_undefined]:[com_undefined]]=1,0,Table1[[#This Row],[o_co_financing]:[o_co_financing]]/SUM(Table1[[#This Row],[com_ghg_inventory]:[com_support_needed_and_received]])))</f>
        <v>148192</v>
      </c>
      <c r="AO438" s="4" cm="1">
        <f t="array" ref="AO438">IF(Table1[[#This Row],[com_climate_change_impacts_and_adaptation]]="",0,IF(Table1[[#This Row],[com_undefined]:[com_undefined]]=1,0,Table1[[#This Row],[o_co_financing]:[o_co_financing]]/SUM(Table1[[#This Row],[com_ghg_inventory]:[com_support_needed_and_received]])))</f>
        <v>0</v>
      </c>
      <c r="AP438" s="4" cm="1">
        <f t="array" ref="AP438">IF(Table1[[#This Row],[com_support_needed_and_received]]="",0,IF(Table1[[#This Row],[com_undefined]:[com_undefined]]=1,0,Table1[[#This Row],[o_co_financing]:[o_co_financing]]/SUM(Table1[[#This Row],[com_ghg_inventory]:[com_support_needed_and_received]])))</f>
        <v>0</v>
      </c>
      <c r="AQ438" s="4">
        <f>IF(Table1[[#This Row],[com_undefined]]=1,Table1[[#This Row],[o_co_financing]],0)</f>
        <v>0</v>
      </c>
      <c r="AR438" s="4" t="str">
        <f>IF(Table1[[#This Row],[o_gef_funding]]=SUM(Table1[[#This Row],[ghg_inventory_gef]:[undefined_gef]]),"Good", "Problem")</f>
        <v>Good</v>
      </c>
      <c r="AS438" s="4" t="str">
        <f>IF(Table1[[#This Row],[o_co_financing]]=SUM(Table1[[#This Row],[ghg_inventory_co_finance]:[undefined_co_finance]]),"Good", "Problem")</f>
        <v>Good</v>
      </c>
    </row>
    <row r="439" spans="1:45">
      <c r="A439" s="2">
        <v>47</v>
      </c>
      <c r="B439" s="3" t="s">
        <v>73</v>
      </c>
      <c r="C439" s="4" t="str">
        <f>VLOOKUP(Table1[[#This Row],[pif_id]], Table7[#All],2,FALSE)</f>
        <v>America</v>
      </c>
      <c r="D439" s="4" t="str">
        <f>VLOOKUP(Table1[[#This Row],[pif_id]], Table7[#All],3,FALSE)</f>
        <v>FAO</v>
      </c>
      <c r="E439" s="4" t="str">
        <f>VLOOKUP(Table1[[#This Row],[pif_id]], Table7[#All],4,FALSE)</f>
        <v>2018</v>
      </c>
      <c r="F439" s="4" t="e">
        <f>VLOOKUP(Table1[[#This Row],[pif_id]], Table7[#All],5,FALSE)</f>
        <v>#REF!</v>
      </c>
      <c r="G439">
        <v>103</v>
      </c>
      <c r="H439" t="s">
        <v>667</v>
      </c>
      <c r="M439">
        <f>IF(SUM(Table1[[#This Row],[c_ghg_inventory]:[c_support_needed_and_received]])=0,1,"")</f>
        <v>1</v>
      </c>
      <c r="N439" s="6">
        <v>196056</v>
      </c>
      <c r="O439" s="6">
        <v>122045</v>
      </c>
      <c r="P439" s="6">
        <f>N439/SUM(Table1[[#This Row],[c_ghg_inventory]:[c_undefined]])</f>
        <v>196056</v>
      </c>
      <c r="Q439" s="6">
        <f>O439/SUM(Table1[[#This Row],[c_ghg_inventory]:[c_undefined]])</f>
        <v>122045</v>
      </c>
      <c r="R439">
        <v>436</v>
      </c>
      <c r="S439" s="4" t="s">
        <v>668</v>
      </c>
      <c r="T439" s="4"/>
      <c r="U439" s="4"/>
      <c r="V439" s="4"/>
      <c r="W439" s="4"/>
      <c r="X439" s="4">
        <f>IF(SUM(Table1[[#This Row],[o_ghg_inventory ]:[o_support_needed_and_received]])=0,1,"")</f>
        <v>1</v>
      </c>
      <c r="Y439" s="34">
        <v>39211.199999999997</v>
      </c>
      <c r="Z439" s="34">
        <v>24409</v>
      </c>
      <c r="AA439" s="5">
        <f>Table1[[#This Row],[o_gef_funding]]/SUM(Table1[[#This Row],[o_ghg_inventory ]:[o_undefined]])</f>
        <v>39211.199999999997</v>
      </c>
      <c r="AB439" s="5">
        <f>Table1[[#This Row],[o_co_financing]]/SUM(Table1[[#This Row],[o_ghg_inventory ]:[o_undefined]])</f>
        <v>24409</v>
      </c>
      <c r="AC439" s="4" t="str" cm="1">
        <f t="array" ref="AC439">IF(Table1[[#This Row],[o_ghg_inventory ]]="",IF(AND(Table1[[#This Row],[o_undefined]:[o_undefined]]=1,Table1[[#This Row],[c_ghg_inventory]]=1),1,""),1)</f>
        <v/>
      </c>
      <c r="AD439" s="4" t="str" cm="1">
        <f t="array" ref="AD439">IF(Table1[[#This Row],[o_mitigation ]]="",IF(AND(Table1[[#This Row],[o_undefined]:[o_undefined]]=1,Table1[[#This Row],[c_mitigation]]=1),1,""),1)</f>
        <v/>
      </c>
      <c r="AE439" s="4" t="str" cm="1">
        <f t="array" ref="AE439">IF(Table1[[#This Row],[o_climate_change_impacts_and_adaptation ]]="",IF(AND(Table1[[#This Row],[o_undefined]:[o_undefined]]=1,Table1[[#This Row],[c_climate_change_impacts_and_adaptation]]=1),1,""),1)</f>
        <v/>
      </c>
      <c r="AF439" s="4" t="str" cm="1">
        <f t="array" ref="AF439">IF(Table1[[#This Row],[o_support_needed_and_received]]="",IF(AND(Table1[[#This Row],[o_undefined]:[o_undefined]]=1,Table1[[#This Row],[c_support_needed_and_received]]=1),1,""),1)</f>
        <v/>
      </c>
      <c r="AG439" s="4">
        <f>IF(SUM(Table1[[#This Row],[com_ghg_inventory]:[com_support_needed_and_received]])=0,1,"")</f>
        <v>1</v>
      </c>
      <c r="AH439" s="4" cm="1">
        <f t="array" ref="AH439">IF(Table1[[#This Row],[com_ghg_inventory]]="",0,IF(Table1[[#This Row],[com_undefined]:[com_undefined]]=1,0,Table1[[#This Row],[o_gef_funding]:[o_gef_funding]]/SUM(Table1[[#This Row],[com_ghg_inventory]:[com_support_needed_and_received]])))</f>
        <v>0</v>
      </c>
      <c r="AI439" s="4" cm="1">
        <f t="array" ref="AI439">IF(Table1[[#This Row],[com_mitigation]]="",0,IF(Table1[[#This Row],[com_undefined]:[com_undefined]]=1,0,Table1[[#This Row],[o_gef_funding]:[o_gef_funding]]/SUM(Table1[[#This Row],[com_ghg_inventory]:[com_support_needed_and_received]])))</f>
        <v>0</v>
      </c>
      <c r="AJ439" s="4" cm="1">
        <f t="array" ref="AJ439">IF(Table1[[#This Row],[com_climate_change_impacts_and_adaptation]]="",0,IF(Table1[[#This Row],[com_undefined]:[com_undefined]]=1,0,Table1[[#This Row],[o_gef_funding]:[o_gef_funding]]/SUM(Table1[[#This Row],[com_ghg_inventory]:[com_support_needed_and_received]])))</f>
        <v>0</v>
      </c>
      <c r="AK439" s="4" cm="1">
        <f t="array" ref="AK439">IF(Table1[[#This Row],[com_support_needed_and_received]]="",0,IF(Table1[[#This Row],[com_undefined]:[com_undefined]]=1,0,Table1[[#This Row],[o_gef_funding]:[o_gef_funding]]/SUM(Table1[[#This Row],[com_ghg_inventory]:[com_support_needed_and_received]])))</f>
        <v>0</v>
      </c>
      <c r="AL439" s="4">
        <f>IF(Table1[[#This Row],[com_undefined]]=1,Table1[[#This Row],[o_gef_funding]],0)</f>
        <v>39211.199999999997</v>
      </c>
      <c r="AM439" s="4" cm="1">
        <f t="array" ref="AM439">IF(Table1[[#This Row],[com_ghg_inventory]]="",0,IF(Table1[[#This Row],[com_undefined]:[com_undefined]]=1,0,Table1[[#This Row],[o_co_financing]:[o_co_financing]]/SUM(Table1[[#This Row],[com_ghg_inventory]:[com_support_needed_and_received]])))</f>
        <v>0</v>
      </c>
      <c r="AN439" s="4" cm="1">
        <f t="array" ref="AN439">IF(Table1[[#This Row],[com_mitigation]]="",0,IF(Table1[[#This Row],[com_undefined]:[com_undefined]]=1,0,Table1[[#This Row],[o_co_financing]:[o_co_financing]]/SUM(Table1[[#This Row],[com_ghg_inventory]:[com_support_needed_and_received]])))</f>
        <v>0</v>
      </c>
      <c r="AO439" s="4" cm="1">
        <f t="array" ref="AO439">IF(Table1[[#This Row],[com_climate_change_impacts_and_adaptation]]="",0,IF(Table1[[#This Row],[com_undefined]:[com_undefined]]=1,0,Table1[[#This Row],[o_co_financing]:[o_co_financing]]/SUM(Table1[[#This Row],[com_ghg_inventory]:[com_support_needed_and_received]])))</f>
        <v>0</v>
      </c>
      <c r="AP439" s="4" cm="1">
        <f t="array" ref="AP439">IF(Table1[[#This Row],[com_support_needed_and_received]]="",0,IF(Table1[[#This Row],[com_undefined]:[com_undefined]]=1,0,Table1[[#This Row],[o_co_financing]:[o_co_financing]]/SUM(Table1[[#This Row],[com_ghg_inventory]:[com_support_needed_and_received]])))</f>
        <v>0</v>
      </c>
      <c r="AQ439" s="4">
        <f>IF(Table1[[#This Row],[com_undefined]]=1,Table1[[#This Row],[o_co_financing]],0)</f>
        <v>24409</v>
      </c>
      <c r="AR439" s="4" t="str">
        <f>IF(Table1[[#This Row],[o_gef_funding]]=SUM(Table1[[#This Row],[ghg_inventory_gef]:[undefined_gef]]),"Good", "Problem")</f>
        <v>Good</v>
      </c>
      <c r="AS439" s="4" t="str">
        <f>IF(Table1[[#This Row],[o_co_financing]]=SUM(Table1[[#This Row],[ghg_inventory_co_finance]:[undefined_co_finance]]),"Good", "Problem")</f>
        <v>Good</v>
      </c>
    </row>
    <row r="440" spans="1:45">
      <c r="A440" s="2">
        <v>47</v>
      </c>
      <c r="B440" s="3" t="s">
        <v>73</v>
      </c>
      <c r="C440" s="4" t="str">
        <f>VLOOKUP(Table1[[#This Row],[pif_id]], Table7[#All],2,FALSE)</f>
        <v>America</v>
      </c>
      <c r="D440" s="4" t="str">
        <f>VLOOKUP(Table1[[#This Row],[pif_id]], Table7[#All],3,FALSE)</f>
        <v>FAO</v>
      </c>
      <c r="E440" s="4" t="str">
        <f>VLOOKUP(Table1[[#This Row],[pif_id]], Table7[#All],4,FALSE)</f>
        <v>2018</v>
      </c>
      <c r="F440" s="4" t="e">
        <f>VLOOKUP(Table1[[#This Row],[pif_id]], Table7[#All],5,FALSE)</f>
        <v>#REF!</v>
      </c>
      <c r="G440">
        <v>103</v>
      </c>
      <c r="H440" t="s">
        <v>667</v>
      </c>
      <c r="M440">
        <f>IF(SUM(Table1[[#This Row],[c_ghg_inventory]:[c_support_needed_and_received]])=0,1,"")</f>
        <v>1</v>
      </c>
      <c r="N440" s="6">
        <v>196056</v>
      </c>
      <c r="O440" s="6">
        <v>122045</v>
      </c>
      <c r="P440" s="6">
        <f>N440/SUM(Table1[[#This Row],[c_ghg_inventory]:[c_undefined]])</f>
        <v>196056</v>
      </c>
      <c r="Q440" s="6">
        <f>O440/SUM(Table1[[#This Row],[c_ghg_inventory]:[c_undefined]])</f>
        <v>122045</v>
      </c>
      <c r="R440">
        <v>437</v>
      </c>
      <c r="S440" s="4" t="s">
        <v>669</v>
      </c>
      <c r="T440" s="4"/>
      <c r="U440" s="4"/>
      <c r="V440" s="4"/>
      <c r="W440" s="4"/>
      <c r="X440" s="4">
        <f>IF(SUM(Table1[[#This Row],[o_ghg_inventory ]:[o_support_needed_and_received]])=0,1,"")</f>
        <v>1</v>
      </c>
      <c r="Y440" s="34">
        <v>39211.199999999997</v>
      </c>
      <c r="Z440" s="34">
        <v>24409</v>
      </c>
      <c r="AA440" s="5">
        <f>Table1[[#This Row],[o_gef_funding]]/SUM(Table1[[#This Row],[o_ghg_inventory ]:[o_undefined]])</f>
        <v>39211.199999999997</v>
      </c>
      <c r="AB440" s="5">
        <f>Table1[[#This Row],[o_co_financing]]/SUM(Table1[[#This Row],[o_ghg_inventory ]:[o_undefined]])</f>
        <v>24409</v>
      </c>
      <c r="AC440" s="4" t="str" cm="1">
        <f t="array" ref="AC440">IF(Table1[[#This Row],[o_ghg_inventory ]]="",IF(AND(Table1[[#This Row],[o_undefined]:[o_undefined]]=1,Table1[[#This Row],[c_ghg_inventory]]=1),1,""),1)</f>
        <v/>
      </c>
      <c r="AD440" s="4" t="str" cm="1">
        <f t="array" ref="AD440">IF(Table1[[#This Row],[o_mitigation ]]="",IF(AND(Table1[[#This Row],[o_undefined]:[o_undefined]]=1,Table1[[#This Row],[c_mitigation]]=1),1,""),1)</f>
        <v/>
      </c>
      <c r="AE440" s="4" t="str" cm="1">
        <f t="array" ref="AE440">IF(Table1[[#This Row],[o_climate_change_impacts_and_adaptation ]]="",IF(AND(Table1[[#This Row],[o_undefined]:[o_undefined]]=1,Table1[[#This Row],[c_climate_change_impacts_and_adaptation]]=1),1,""),1)</f>
        <v/>
      </c>
      <c r="AF440" s="4" t="str" cm="1">
        <f t="array" ref="AF440">IF(Table1[[#This Row],[o_support_needed_and_received]]="",IF(AND(Table1[[#This Row],[o_undefined]:[o_undefined]]=1,Table1[[#This Row],[c_support_needed_and_received]]=1),1,""),1)</f>
        <v/>
      </c>
      <c r="AG440" s="4">
        <f>IF(SUM(Table1[[#This Row],[com_ghg_inventory]:[com_support_needed_and_received]])=0,1,"")</f>
        <v>1</v>
      </c>
      <c r="AH440" s="4" cm="1">
        <f t="array" ref="AH440">IF(Table1[[#This Row],[com_ghg_inventory]]="",0,IF(Table1[[#This Row],[com_undefined]:[com_undefined]]=1,0,Table1[[#This Row],[o_gef_funding]:[o_gef_funding]]/SUM(Table1[[#This Row],[com_ghg_inventory]:[com_support_needed_and_received]])))</f>
        <v>0</v>
      </c>
      <c r="AI440" s="4" cm="1">
        <f t="array" ref="AI440">IF(Table1[[#This Row],[com_mitigation]]="",0,IF(Table1[[#This Row],[com_undefined]:[com_undefined]]=1,0,Table1[[#This Row],[o_gef_funding]:[o_gef_funding]]/SUM(Table1[[#This Row],[com_ghg_inventory]:[com_support_needed_and_received]])))</f>
        <v>0</v>
      </c>
      <c r="AJ440" s="4" cm="1">
        <f t="array" ref="AJ440">IF(Table1[[#This Row],[com_climate_change_impacts_and_adaptation]]="",0,IF(Table1[[#This Row],[com_undefined]:[com_undefined]]=1,0,Table1[[#This Row],[o_gef_funding]:[o_gef_funding]]/SUM(Table1[[#This Row],[com_ghg_inventory]:[com_support_needed_and_received]])))</f>
        <v>0</v>
      </c>
      <c r="AK440" s="4" cm="1">
        <f t="array" ref="AK440">IF(Table1[[#This Row],[com_support_needed_and_received]]="",0,IF(Table1[[#This Row],[com_undefined]:[com_undefined]]=1,0,Table1[[#This Row],[o_gef_funding]:[o_gef_funding]]/SUM(Table1[[#This Row],[com_ghg_inventory]:[com_support_needed_and_received]])))</f>
        <v>0</v>
      </c>
      <c r="AL440" s="4">
        <f>IF(Table1[[#This Row],[com_undefined]]=1,Table1[[#This Row],[o_gef_funding]],0)</f>
        <v>39211.199999999997</v>
      </c>
      <c r="AM440" s="4" cm="1">
        <f t="array" ref="AM440">IF(Table1[[#This Row],[com_ghg_inventory]]="",0,IF(Table1[[#This Row],[com_undefined]:[com_undefined]]=1,0,Table1[[#This Row],[o_co_financing]:[o_co_financing]]/SUM(Table1[[#This Row],[com_ghg_inventory]:[com_support_needed_and_received]])))</f>
        <v>0</v>
      </c>
      <c r="AN440" s="4" cm="1">
        <f t="array" ref="AN440">IF(Table1[[#This Row],[com_mitigation]]="",0,IF(Table1[[#This Row],[com_undefined]:[com_undefined]]=1,0,Table1[[#This Row],[o_co_financing]:[o_co_financing]]/SUM(Table1[[#This Row],[com_ghg_inventory]:[com_support_needed_and_received]])))</f>
        <v>0</v>
      </c>
      <c r="AO440" s="4" cm="1">
        <f t="array" ref="AO440">IF(Table1[[#This Row],[com_climate_change_impacts_and_adaptation]]="",0,IF(Table1[[#This Row],[com_undefined]:[com_undefined]]=1,0,Table1[[#This Row],[o_co_financing]:[o_co_financing]]/SUM(Table1[[#This Row],[com_ghg_inventory]:[com_support_needed_and_received]])))</f>
        <v>0</v>
      </c>
      <c r="AP440" s="4" cm="1">
        <f t="array" ref="AP440">IF(Table1[[#This Row],[com_support_needed_and_received]]="",0,IF(Table1[[#This Row],[com_undefined]:[com_undefined]]=1,0,Table1[[#This Row],[o_co_financing]:[o_co_financing]]/SUM(Table1[[#This Row],[com_ghg_inventory]:[com_support_needed_and_received]])))</f>
        <v>0</v>
      </c>
      <c r="AQ440" s="4">
        <f>IF(Table1[[#This Row],[com_undefined]]=1,Table1[[#This Row],[o_co_financing]],0)</f>
        <v>24409</v>
      </c>
      <c r="AR440" s="4" t="str">
        <f>IF(Table1[[#This Row],[o_gef_funding]]=SUM(Table1[[#This Row],[ghg_inventory_gef]:[undefined_gef]]),"Good", "Problem")</f>
        <v>Good</v>
      </c>
      <c r="AS440" s="4" t="str">
        <f>IF(Table1[[#This Row],[o_co_financing]]=SUM(Table1[[#This Row],[ghg_inventory_co_finance]:[undefined_co_finance]]),"Good", "Problem")</f>
        <v>Good</v>
      </c>
    </row>
    <row r="441" spans="1:45">
      <c r="A441" s="2">
        <v>47</v>
      </c>
      <c r="B441" s="3" t="s">
        <v>73</v>
      </c>
      <c r="C441" s="4" t="str">
        <f>VLOOKUP(Table1[[#This Row],[pif_id]], Table7[#All],2,FALSE)</f>
        <v>America</v>
      </c>
      <c r="D441" s="4" t="str">
        <f>VLOOKUP(Table1[[#This Row],[pif_id]], Table7[#All],3,FALSE)</f>
        <v>FAO</v>
      </c>
      <c r="E441" s="4" t="str">
        <f>VLOOKUP(Table1[[#This Row],[pif_id]], Table7[#All],4,FALSE)</f>
        <v>2018</v>
      </c>
      <c r="F441" s="4" t="e">
        <f>VLOOKUP(Table1[[#This Row],[pif_id]], Table7[#All],5,FALSE)</f>
        <v>#REF!</v>
      </c>
      <c r="G441">
        <v>103</v>
      </c>
      <c r="H441" t="s">
        <v>667</v>
      </c>
      <c r="M441">
        <f>IF(SUM(Table1[[#This Row],[c_ghg_inventory]:[c_support_needed_and_received]])=0,1,"")</f>
        <v>1</v>
      </c>
      <c r="N441" s="6">
        <v>196056</v>
      </c>
      <c r="O441" s="6">
        <v>122045</v>
      </c>
      <c r="P441" s="6">
        <f>N441/SUM(Table1[[#This Row],[c_ghg_inventory]:[c_undefined]])</f>
        <v>196056</v>
      </c>
      <c r="Q441" s="6">
        <f>O441/SUM(Table1[[#This Row],[c_ghg_inventory]:[c_undefined]])</f>
        <v>122045</v>
      </c>
      <c r="R441">
        <v>438</v>
      </c>
      <c r="S441" s="4" t="s">
        <v>670</v>
      </c>
      <c r="T441" s="4"/>
      <c r="U441" s="4">
        <v>1</v>
      </c>
      <c r="V441" s="4"/>
      <c r="W441" s="4"/>
      <c r="X441" s="4" t="str">
        <f>IF(SUM(Table1[[#This Row],[o_ghg_inventory ]:[o_support_needed_and_received]])=0,1,"")</f>
        <v/>
      </c>
      <c r="Y441" s="34">
        <v>39211.199999999997</v>
      </c>
      <c r="Z441" s="34">
        <v>24409</v>
      </c>
      <c r="AA441" s="5">
        <f>Table1[[#This Row],[o_gef_funding]]/SUM(Table1[[#This Row],[o_ghg_inventory ]:[o_undefined]])</f>
        <v>39211.199999999997</v>
      </c>
      <c r="AB441" s="5">
        <f>Table1[[#This Row],[o_co_financing]]/SUM(Table1[[#This Row],[o_ghg_inventory ]:[o_undefined]])</f>
        <v>24409</v>
      </c>
      <c r="AC441" s="4" t="str" cm="1">
        <f t="array" ref="AC441">IF(Table1[[#This Row],[o_ghg_inventory ]]="",IF(AND(Table1[[#This Row],[o_undefined]:[o_undefined]]=1,Table1[[#This Row],[c_ghg_inventory]]=1),1,""),1)</f>
        <v/>
      </c>
      <c r="AD441" s="4" cm="1">
        <f t="array" ref="AD441">IF(Table1[[#This Row],[o_mitigation ]]="",IF(AND(Table1[[#This Row],[o_undefined]:[o_undefined]]=1,Table1[[#This Row],[c_mitigation]]=1),1,""),1)</f>
        <v>1</v>
      </c>
      <c r="AE441" s="4" t="str" cm="1">
        <f t="array" ref="AE441">IF(Table1[[#This Row],[o_climate_change_impacts_and_adaptation ]]="",IF(AND(Table1[[#This Row],[o_undefined]:[o_undefined]]=1,Table1[[#This Row],[c_climate_change_impacts_and_adaptation]]=1),1,""),1)</f>
        <v/>
      </c>
      <c r="AF441" s="4" t="str" cm="1">
        <f t="array" ref="AF441">IF(Table1[[#This Row],[o_support_needed_and_received]]="",IF(AND(Table1[[#This Row],[o_undefined]:[o_undefined]]=1,Table1[[#This Row],[c_support_needed_and_received]]=1),1,""),1)</f>
        <v/>
      </c>
      <c r="AG441" s="4" t="str">
        <f>IF(SUM(Table1[[#This Row],[com_ghg_inventory]:[com_support_needed_and_received]])=0,1,"")</f>
        <v/>
      </c>
      <c r="AH441" s="4" cm="1">
        <f t="array" ref="AH441">IF(Table1[[#This Row],[com_ghg_inventory]]="",0,IF(Table1[[#This Row],[com_undefined]:[com_undefined]]=1,0,Table1[[#This Row],[o_gef_funding]:[o_gef_funding]]/SUM(Table1[[#This Row],[com_ghg_inventory]:[com_support_needed_and_received]])))</f>
        <v>0</v>
      </c>
      <c r="AI441" s="4" cm="1">
        <f t="array" ref="AI441">IF(Table1[[#This Row],[com_mitigation]]="",0,IF(Table1[[#This Row],[com_undefined]:[com_undefined]]=1,0,Table1[[#This Row],[o_gef_funding]:[o_gef_funding]]/SUM(Table1[[#This Row],[com_ghg_inventory]:[com_support_needed_and_received]])))</f>
        <v>39211.199999999997</v>
      </c>
      <c r="AJ441" s="4" cm="1">
        <f t="array" ref="AJ441">IF(Table1[[#This Row],[com_climate_change_impacts_and_adaptation]]="",0,IF(Table1[[#This Row],[com_undefined]:[com_undefined]]=1,0,Table1[[#This Row],[o_gef_funding]:[o_gef_funding]]/SUM(Table1[[#This Row],[com_ghg_inventory]:[com_support_needed_and_received]])))</f>
        <v>0</v>
      </c>
      <c r="AK441" s="4" cm="1">
        <f t="array" ref="AK441">IF(Table1[[#This Row],[com_support_needed_and_received]]="",0,IF(Table1[[#This Row],[com_undefined]:[com_undefined]]=1,0,Table1[[#This Row],[o_gef_funding]:[o_gef_funding]]/SUM(Table1[[#This Row],[com_ghg_inventory]:[com_support_needed_and_received]])))</f>
        <v>0</v>
      </c>
      <c r="AL441" s="4">
        <f>IF(Table1[[#This Row],[com_undefined]]=1,Table1[[#This Row],[o_gef_funding]],0)</f>
        <v>0</v>
      </c>
      <c r="AM441" s="4" cm="1">
        <f t="array" ref="AM441">IF(Table1[[#This Row],[com_ghg_inventory]]="",0,IF(Table1[[#This Row],[com_undefined]:[com_undefined]]=1,0,Table1[[#This Row],[o_co_financing]:[o_co_financing]]/SUM(Table1[[#This Row],[com_ghg_inventory]:[com_support_needed_and_received]])))</f>
        <v>0</v>
      </c>
      <c r="AN441" s="4" cm="1">
        <f t="array" ref="AN441">IF(Table1[[#This Row],[com_mitigation]]="",0,IF(Table1[[#This Row],[com_undefined]:[com_undefined]]=1,0,Table1[[#This Row],[o_co_financing]:[o_co_financing]]/SUM(Table1[[#This Row],[com_ghg_inventory]:[com_support_needed_and_received]])))</f>
        <v>24409</v>
      </c>
      <c r="AO441" s="4" cm="1">
        <f t="array" ref="AO441">IF(Table1[[#This Row],[com_climate_change_impacts_and_adaptation]]="",0,IF(Table1[[#This Row],[com_undefined]:[com_undefined]]=1,0,Table1[[#This Row],[o_co_financing]:[o_co_financing]]/SUM(Table1[[#This Row],[com_ghg_inventory]:[com_support_needed_and_received]])))</f>
        <v>0</v>
      </c>
      <c r="AP441" s="4" cm="1">
        <f t="array" ref="AP441">IF(Table1[[#This Row],[com_support_needed_and_received]]="",0,IF(Table1[[#This Row],[com_undefined]:[com_undefined]]=1,0,Table1[[#This Row],[o_co_financing]:[o_co_financing]]/SUM(Table1[[#This Row],[com_ghg_inventory]:[com_support_needed_and_received]])))</f>
        <v>0</v>
      </c>
      <c r="AQ441" s="4">
        <f>IF(Table1[[#This Row],[com_undefined]]=1,Table1[[#This Row],[o_co_financing]],0)</f>
        <v>0</v>
      </c>
      <c r="AR441" s="4" t="str">
        <f>IF(Table1[[#This Row],[o_gef_funding]]=SUM(Table1[[#This Row],[ghg_inventory_gef]:[undefined_gef]]),"Good", "Problem")</f>
        <v>Good</v>
      </c>
      <c r="AS441" s="4" t="str">
        <f>IF(Table1[[#This Row],[o_co_financing]]=SUM(Table1[[#This Row],[ghg_inventory_co_finance]:[undefined_co_finance]]),"Good", "Problem")</f>
        <v>Good</v>
      </c>
    </row>
    <row r="442" spans="1:45">
      <c r="A442" s="2">
        <v>47</v>
      </c>
      <c r="B442" s="3" t="s">
        <v>73</v>
      </c>
      <c r="C442" s="4" t="str">
        <f>VLOOKUP(Table1[[#This Row],[pif_id]], Table7[#All],2,FALSE)</f>
        <v>America</v>
      </c>
      <c r="D442" s="4" t="str">
        <f>VLOOKUP(Table1[[#This Row],[pif_id]], Table7[#All],3,FALSE)</f>
        <v>FAO</v>
      </c>
      <c r="E442" s="4" t="str">
        <f>VLOOKUP(Table1[[#This Row],[pif_id]], Table7[#All],4,FALSE)</f>
        <v>2018</v>
      </c>
      <c r="F442" s="4" t="e">
        <f>VLOOKUP(Table1[[#This Row],[pif_id]], Table7[#All],5,FALSE)</f>
        <v>#REF!</v>
      </c>
      <c r="G442">
        <v>103</v>
      </c>
      <c r="H442" t="s">
        <v>667</v>
      </c>
      <c r="M442">
        <f>IF(SUM(Table1[[#This Row],[c_ghg_inventory]:[c_support_needed_and_received]])=0,1,"")</f>
        <v>1</v>
      </c>
      <c r="N442" s="6">
        <v>196056</v>
      </c>
      <c r="O442" s="6">
        <v>122045</v>
      </c>
      <c r="P442" s="6">
        <f>N442/SUM(Table1[[#This Row],[c_ghg_inventory]:[c_undefined]])</f>
        <v>196056</v>
      </c>
      <c r="Q442" s="6">
        <f>O442/SUM(Table1[[#This Row],[c_ghg_inventory]:[c_undefined]])</f>
        <v>122045</v>
      </c>
      <c r="R442">
        <v>439</v>
      </c>
      <c r="S442" s="4" t="s">
        <v>671</v>
      </c>
      <c r="T442" s="4"/>
      <c r="U442" s="4"/>
      <c r="V442" s="4">
        <v>1</v>
      </c>
      <c r="W442" s="4"/>
      <c r="X442" s="4" t="str">
        <f>IF(SUM(Table1[[#This Row],[o_ghg_inventory ]:[o_support_needed_and_received]])=0,1,"")</f>
        <v/>
      </c>
      <c r="Y442" s="34">
        <v>39211.199999999997</v>
      </c>
      <c r="Z442" s="34">
        <v>24409</v>
      </c>
      <c r="AA442" s="5">
        <f>Table1[[#This Row],[o_gef_funding]]/SUM(Table1[[#This Row],[o_ghg_inventory ]:[o_undefined]])</f>
        <v>39211.199999999997</v>
      </c>
      <c r="AB442" s="5">
        <f>Table1[[#This Row],[o_co_financing]]/SUM(Table1[[#This Row],[o_ghg_inventory ]:[o_undefined]])</f>
        <v>24409</v>
      </c>
      <c r="AC442" s="4" t="str" cm="1">
        <f t="array" ref="AC442">IF(Table1[[#This Row],[o_ghg_inventory ]]="",IF(AND(Table1[[#This Row],[o_undefined]:[o_undefined]]=1,Table1[[#This Row],[c_ghg_inventory]]=1),1,""),1)</f>
        <v/>
      </c>
      <c r="AD442" s="4" t="str" cm="1">
        <f t="array" ref="AD442">IF(Table1[[#This Row],[o_mitigation ]]="",IF(AND(Table1[[#This Row],[o_undefined]:[o_undefined]]=1,Table1[[#This Row],[c_mitigation]]=1),1,""),1)</f>
        <v/>
      </c>
      <c r="AE442" s="4" cm="1">
        <f t="array" ref="AE442">IF(Table1[[#This Row],[o_climate_change_impacts_and_adaptation ]]="",IF(AND(Table1[[#This Row],[o_undefined]:[o_undefined]]=1,Table1[[#This Row],[c_climate_change_impacts_and_adaptation]]=1),1,""),1)</f>
        <v>1</v>
      </c>
      <c r="AF442" s="4" t="str" cm="1">
        <f t="array" ref="AF442">IF(Table1[[#This Row],[o_support_needed_and_received]]="",IF(AND(Table1[[#This Row],[o_undefined]:[o_undefined]]=1,Table1[[#This Row],[c_support_needed_and_received]]=1),1,""),1)</f>
        <v/>
      </c>
      <c r="AG442" s="4" t="str">
        <f>IF(SUM(Table1[[#This Row],[com_ghg_inventory]:[com_support_needed_and_received]])=0,1,"")</f>
        <v/>
      </c>
      <c r="AH442" s="4" cm="1">
        <f t="array" ref="AH442">IF(Table1[[#This Row],[com_ghg_inventory]]="",0,IF(Table1[[#This Row],[com_undefined]:[com_undefined]]=1,0,Table1[[#This Row],[o_gef_funding]:[o_gef_funding]]/SUM(Table1[[#This Row],[com_ghg_inventory]:[com_support_needed_and_received]])))</f>
        <v>0</v>
      </c>
      <c r="AI442" s="4" cm="1">
        <f t="array" ref="AI442">IF(Table1[[#This Row],[com_mitigation]]="",0,IF(Table1[[#This Row],[com_undefined]:[com_undefined]]=1,0,Table1[[#This Row],[o_gef_funding]:[o_gef_funding]]/SUM(Table1[[#This Row],[com_ghg_inventory]:[com_support_needed_and_received]])))</f>
        <v>0</v>
      </c>
      <c r="AJ442" s="4" cm="1">
        <f t="array" ref="AJ442">IF(Table1[[#This Row],[com_climate_change_impacts_and_adaptation]]="",0,IF(Table1[[#This Row],[com_undefined]:[com_undefined]]=1,0,Table1[[#This Row],[o_gef_funding]:[o_gef_funding]]/SUM(Table1[[#This Row],[com_ghg_inventory]:[com_support_needed_and_received]])))</f>
        <v>39211.199999999997</v>
      </c>
      <c r="AK442" s="4" cm="1">
        <f t="array" ref="AK442">IF(Table1[[#This Row],[com_support_needed_and_received]]="",0,IF(Table1[[#This Row],[com_undefined]:[com_undefined]]=1,0,Table1[[#This Row],[o_gef_funding]:[o_gef_funding]]/SUM(Table1[[#This Row],[com_ghg_inventory]:[com_support_needed_and_received]])))</f>
        <v>0</v>
      </c>
      <c r="AL442" s="4">
        <f>IF(Table1[[#This Row],[com_undefined]]=1,Table1[[#This Row],[o_gef_funding]],0)</f>
        <v>0</v>
      </c>
      <c r="AM442" s="4" cm="1">
        <f t="array" ref="AM442">IF(Table1[[#This Row],[com_ghg_inventory]]="",0,IF(Table1[[#This Row],[com_undefined]:[com_undefined]]=1,0,Table1[[#This Row],[o_co_financing]:[o_co_financing]]/SUM(Table1[[#This Row],[com_ghg_inventory]:[com_support_needed_and_received]])))</f>
        <v>0</v>
      </c>
      <c r="AN442" s="4" cm="1">
        <f t="array" ref="AN442">IF(Table1[[#This Row],[com_mitigation]]="",0,IF(Table1[[#This Row],[com_undefined]:[com_undefined]]=1,0,Table1[[#This Row],[o_co_financing]:[o_co_financing]]/SUM(Table1[[#This Row],[com_ghg_inventory]:[com_support_needed_and_received]])))</f>
        <v>0</v>
      </c>
      <c r="AO442" s="4" cm="1">
        <f t="array" ref="AO442">IF(Table1[[#This Row],[com_climate_change_impacts_and_adaptation]]="",0,IF(Table1[[#This Row],[com_undefined]:[com_undefined]]=1,0,Table1[[#This Row],[o_co_financing]:[o_co_financing]]/SUM(Table1[[#This Row],[com_ghg_inventory]:[com_support_needed_and_received]])))</f>
        <v>24409</v>
      </c>
      <c r="AP442" s="4" cm="1">
        <f t="array" ref="AP442">IF(Table1[[#This Row],[com_support_needed_and_received]]="",0,IF(Table1[[#This Row],[com_undefined]:[com_undefined]]=1,0,Table1[[#This Row],[o_co_financing]:[o_co_financing]]/SUM(Table1[[#This Row],[com_ghg_inventory]:[com_support_needed_and_received]])))</f>
        <v>0</v>
      </c>
      <c r="AQ442" s="4">
        <f>IF(Table1[[#This Row],[com_undefined]]=1,Table1[[#This Row],[o_co_financing]],0)</f>
        <v>0</v>
      </c>
      <c r="AR442" s="4" t="str">
        <f>IF(Table1[[#This Row],[o_gef_funding]]=SUM(Table1[[#This Row],[ghg_inventory_gef]:[undefined_gef]]),"Good", "Problem")</f>
        <v>Good</v>
      </c>
      <c r="AS442" s="4" t="str">
        <f>IF(Table1[[#This Row],[o_co_financing]]=SUM(Table1[[#This Row],[ghg_inventory_co_finance]:[undefined_co_finance]]),"Good", "Problem")</f>
        <v>Good</v>
      </c>
    </row>
    <row r="443" spans="1:45">
      <c r="A443" s="2">
        <v>47</v>
      </c>
      <c r="B443" s="3" t="s">
        <v>73</v>
      </c>
      <c r="C443" s="4" t="str">
        <f>VLOOKUP(Table1[[#This Row],[pif_id]], Table7[#All],2,FALSE)</f>
        <v>America</v>
      </c>
      <c r="D443" s="4" t="str">
        <f>VLOOKUP(Table1[[#This Row],[pif_id]], Table7[#All],3,FALSE)</f>
        <v>FAO</v>
      </c>
      <c r="E443" s="4" t="str">
        <f>VLOOKUP(Table1[[#This Row],[pif_id]], Table7[#All],4,FALSE)</f>
        <v>2018</v>
      </c>
      <c r="F443" s="4" t="e">
        <f>VLOOKUP(Table1[[#This Row],[pif_id]], Table7[#All],5,FALSE)</f>
        <v>#REF!</v>
      </c>
      <c r="G443">
        <v>103</v>
      </c>
      <c r="H443" t="s">
        <v>667</v>
      </c>
      <c r="M443">
        <f>IF(SUM(Table1[[#This Row],[c_ghg_inventory]:[c_support_needed_and_received]])=0,1,"")</f>
        <v>1</v>
      </c>
      <c r="N443" s="6">
        <v>196056</v>
      </c>
      <c r="O443" s="6">
        <v>122045</v>
      </c>
      <c r="P443" s="6">
        <f>N443/SUM(Table1[[#This Row],[c_ghg_inventory]:[c_undefined]])</f>
        <v>196056</v>
      </c>
      <c r="Q443" s="6">
        <f>O443/SUM(Table1[[#This Row],[c_ghg_inventory]:[c_undefined]])</f>
        <v>122045</v>
      </c>
      <c r="R443">
        <v>440</v>
      </c>
      <c r="S443" s="4" t="s">
        <v>672</v>
      </c>
      <c r="T443" s="4"/>
      <c r="U443" s="4"/>
      <c r="V443" s="4"/>
      <c r="W443" s="4"/>
      <c r="X443" s="4">
        <f>IF(SUM(Table1[[#This Row],[o_ghg_inventory ]:[o_support_needed_and_received]])=0,1,"")</f>
        <v>1</v>
      </c>
      <c r="Y443" s="34">
        <v>39211.199999999997</v>
      </c>
      <c r="Z443" s="34">
        <v>24409</v>
      </c>
      <c r="AA443" s="5">
        <f>Table1[[#This Row],[o_gef_funding]]/SUM(Table1[[#This Row],[o_ghg_inventory ]:[o_undefined]])</f>
        <v>39211.199999999997</v>
      </c>
      <c r="AB443" s="5">
        <f>Table1[[#This Row],[o_co_financing]]/SUM(Table1[[#This Row],[o_ghg_inventory ]:[o_undefined]])</f>
        <v>24409</v>
      </c>
      <c r="AC443" s="4" t="str" cm="1">
        <f t="array" ref="AC443">IF(Table1[[#This Row],[o_ghg_inventory ]]="",IF(AND(Table1[[#This Row],[o_undefined]:[o_undefined]]=1,Table1[[#This Row],[c_ghg_inventory]]=1),1,""),1)</f>
        <v/>
      </c>
      <c r="AD443" s="4" t="str" cm="1">
        <f t="array" ref="AD443">IF(Table1[[#This Row],[o_mitigation ]]="",IF(AND(Table1[[#This Row],[o_undefined]:[o_undefined]]=1,Table1[[#This Row],[c_mitigation]]=1),1,""),1)</f>
        <v/>
      </c>
      <c r="AE443" s="4" t="str" cm="1">
        <f t="array" ref="AE443">IF(Table1[[#This Row],[o_climate_change_impacts_and_adaptation ]]="",IF(AND(Table1[[#This Row],[o_undefined]:[o_undefined]]=1,Table1[[#This Row],[c_climate_change_impacts_and_adaptation]]=1),1,""),1)</f>
        <v/>
      </c>
      <c r="AF443" s="4" t="str" cm="1">
        <f t="array" ref="AF443">IF(Table1[[#This Row],[o_support_needed_and_received]]="",IF(AND(Table1[[#This Row],[o_undefined]:[o_undefined]]=1,Table1[[#This Row],[c_support_needed_and_received]]=1),1,""),1)</f>
        <v/>
      </c>
      <c r="AG443" s="4">
        <f>IF(SUM(Table1[[#This Row],[com_ghg_inventory]:[com_support_needed_and_received]])=0,1,"")</f>
        <v>1</v>
      </c>
      <c r="AH443" s="4" cm="1">
        <f t="array" ref="AH443">IF(Table1[[#This Row],[com_ghg_inventory]]="",0,IF(Table1[[#This Row],[com_undefined]:[com_undefined]]=1,0,Table1[[#This Row],[o_gef_funding]:[o_gef_funding]]/SUM(Table1[[#This Row],[com_ghg_inventory]:[com_support_needed_and_received]])))</f>
        <v>0</v>
      </c>
      <c r="AI443" s="4" cm="1">
        <f t="array" ref="AI443">IF(Table1[[#This Row],[com_mitigation]]="",0,IF(Table1[[#This Row],[com_undefined]:[com_undefined]]=1,0,Table1[[#This Row],[o_gef_funding]:[o_gef_funding]]/SUM(Table1[[#This Row],[com_ghg_inventory]:[com_support_needed_and_received]])))</f>
        <v>0</v>
      </c>
      <c r="AJ443" s="4" cm="1">
        <f t="array" ref="AJ443">IF(Table1[[#This Row],[com_climate_change_impacts_and_adaptation]]="",0,IF(Table1[[#This Row],[com_undefined]:[com_undefined]]=1,0,Table1[[#This Row],[o_gef_funding]:[o_gef_funding]]/SUM(Table1[[#This Row],[com_ghg_inventory]:[com_support_needed_and_received]])))</f>
        <v>0</v>
      </c>
      <c r="AK443" s="4" cm="1">
        <f t="array" ref="AK443">IF(Table1[[#This Row],[com_support_needed_and_received]]="",0,IF(Table1[[#This Row],[com_undefined]:[com_undefined]]=1,0,Table1[[#This Row],[o_gef_funding]:[o_gef_funding]]/SUM(Table1[[#This Row],[com_ghg_inventory]:[com_support_needed_and_received]])))</f>
        <v>0</v>
      </c>
      <c r="AL443" s="4">
        <f>IF(Table1[[#This Row],[com_undefined]]=1,Table1[[#This Row],[o_gef_funding]],0)</f>
        <v>39211.199999999997</v>
      </c>
      <c r="AM443" s="4" cm="1">
        <f t="array" ref="AM443">IF(Table1[[#This Row],[com_ghg_inventory]]="",0,IF(Table1[[#This Row],[com_undefined]:[com_undefined]]=1,0,Table1[[#This Row],[o_co_financing]:[o_co_financing]]/SUM(Table1[[#This Row],[com_ghg_inventory]:[com_support_needed_and_received]])))</f>
        <v>0</v>
      </c>
      <c r="AN443" s="4" cm="1">
        <f t="array" ref="AN443">IF(Table1[[#This Row],[com_mitigation]]="",0,IF(Table1[[#This Row],[com_undefined]:[com_undefined]]=1,0,Table1[[#This Row],[o_co_financing]:[o_co_financing]]/SUM(Table1[[#This Row],[com_ghg_inventory]:[com_support_needed_and_received]])))</f>
        <v>0</v>
      </c>
      <c r="AO443" s="4" cm="1">
        <f t="array" ref="AO443">IF(Table1[[#This Row],[com_climate_change_impacts_and_adaptation]]="",0,IF(Table1[[#This Row],[com_undefined]:[com_undefined]]=1,0,Table1[[#This Row],[o_co_financing]:[o_co_financing]]/SUM(Table1[[#This Row],[com_ghg_inventory]:[com_support_needed_and_received]])))</f>
        <v>0</v>
      </c>
      <c r="AP443" s="4" cm="1">
        <f t="array" ref="AP443">IF(Table1[[#This Row],[com_support_needed_and_received]]="",0,IF(Table1[[#This Row],[com_undefined]:[com_undefined]]=1,0,Table1[[#This Row],[o_co_financing]:[o_co_financing]]/SUM(Table1[[#This Row],[com_ghg_inventory]:[com_support_needed_and_received]])))</f>
        <v>0</v>
      </c>
      <c r="AQ443" s="4">
        <f>IF(Table1[[#This Row],[com_undefined]]=1,Table1[[#This Row],[o_co_financing]],0)</f>
        <v>24409</v>
      </c>
      <c r="AR443" s="4" t="str">
        <f>IF(Table1[[#This Row],[o_gef_funding]]=SUM(Table1[[#This Row],[ghg_inventory_gef]:[undefined_gef]]),"Good", "Problem")</f>
        <v>Good</v>
      </c>
      <c r="AS443" s="4" t="str">
        <f>IF(Table1[[#This Row],[o_co_financing]]=SUM(Table1[[#This Row],[ghg_inventory_co_finance]:[undefined_co_finance]]),"Good", "Problem")</f>
        <v>Good</v>
      </c>
    </row>
    <row r="444" spans="1:45">
      <c r="A444" s="2">
        <v>47</v>
      </c>
      <c r="B444" s="3" t="s">
        <v>73</v>
      </c>
      <c r="C444" s="4" t="str">
        <f>VLOOKUP(Table1[[#This Row],[pif_id]], Table7[#All],2,FALSE)</f>
        <v>America</v>
      </c>
      <c r="D444" s="4" t="str">
        <f>VLOOKUP(Table1[[#This Row],[pif_id]], Table7[#All],3,FALSE)</f>
        <v>FAO</v>
      </c>
      <c r="E444" s="4" t="str">
        <f>VLOOKUP(Table1[[#This Row],[pif_id]], Table7[#All],4,FALSE)</f>
        <v>2018</v>
      </c>
      <c r="F444" s="4" t="e">
        <f>VLOOKUP(Table1[[#This Row],[pif_id]], Table7[#All],5,FALSE)</f>
        <v>#REF!</v>
      </c>
      <c r="G444">
        <v>104</v>
      </c>
      <c r="H444" t="s">
        <v>673</v>
      </c>
      <c r="J444">
        <v>1</v>
      </c>
      <c r="K444">
        <v>1</v>
      </c>
      <c r="M444" t="str">
        <f>IF(SUM(Table1[[#This Row],[c_ghg_inventory]:[c_support_needed_and_received]])=0,1,"")</f>
        <v/>
      </c>
      <c r="N444" s="6">
        <v>530319</v>
      </c>
      <c r="O444" s="6">
        <v>5332156</v>
      </c>
      <c r="P444" s="6">
        <f>N444/SUM(Table1[[#This Row],[c_ghg_inventory]:[c_undefined]])</f>
        <v>265159.5</v>
      </c>
      <c r="Q444" s="6">
        <f>O444/SUM(Table1[[#This Row],[c_ghg_inventory]:[c_undefined]])</f>
        <v>2666078</v>
      </c>
      <c r="R444">
        <v>441</v>
      </c>
      <c r="S444" s="4" t="s">
        <v>674</v>
      </c>
      <c r="T444" s="4">
        <v>1</v>
      </c>
      <c r="U444" s="4">
        <v>1</v>
      </c>
      <c r="V444" s="4"/>
      <c r="W444" s="4"/>
      <c r="X444" s="4" t="str">
        <f>IF(SUM(Table1[[#This Row],[o_ghg_inventory ]:[o_support_needed_and_received]])=0,1,"")</f>
        <v/>
      </c>
      <c r="Y444" s="34">
        <v>132579.75</v>
      </c>
      <c r="Z444" s="34">
        <v>1333039</v>
      </c>
      <c r="AA444" s="5">
        <f>Table1[[#This Row],[o_gef_funding]]/SUM(Table1[[#This Row],[o_ghg_inventory ]:[o_undefined]])</f>
        <v>66289.875</v>
      </c>
      <c r="AB444" s="5">
        <f>Table1[[#This Row],[o_co_financing]]/SUM(Table1[[#This Row],[o_ghg_inventory ]:[o_undefined]])</f>
        <v>666519.5</v>
      </c>
      <c r="AC444" s="4" cm="1">
        <f t="array" ref="AC444">IF(Table1[[#This Row],[o_ghg_inventory ]]="",IF(AND(Table1[[#This Row],[o_undefined]:[o_undefined]]=1,Table1[[#This Row],[c_ghg_inventory]]=1),1,""),1)</f>
        <v>1</v>
      </c>
      <c r="AD444" s="4" cm="1">
        <f t="array" ref="AD444">IF(Table1[[#This Row],[o_mitigation ]]="",IF(AND(Table1[[#This Row],[o_undefined]:[o_undefined]]=1,Table1[[#This Row],[c_mitigation]]=1),1,""),1)</f>
        <v>1</v>
      </c>
      <c r="AE444" s="4" t="str" cm="1">
        <f t="array" ref="AE444">IF(Table1[[#This Row],[o_climate_change_impacts_and_adaptation ]]="",IF(AND(Table1[[#This Row],[o_undefined]:[o_undefined]]=1,Table1[[#This Row],[c_climate_change_impacts_and_adaptation]]=1),1,""),1)</f>
        <v/>
      </c>
      <c r="AF444" s="4" t="str" cm="1">
        <f t="array" ref="AF444">IF(Table1[[#This Row],[o_support_needed_and_received]]="",IF(AND(Table1[[#This Row],[o_undefined]:[o_undefined]]=1,Table1[[#This Row],[c_support_needed_and_received]]=1),1,""),1)</f>
        <v/>
      </c>
      <c r="AG444" s="4" t="str">
        <f>IF(SUM(Table1[[#This Row],[com_ghg_inventory]:[com_support_needed_and_received]])=0,1,"")</f>
        <v/>
      </c>
      <c r="AH444" s="4" cm="1">
        <f t="array" ref="AH444">IF(Table1[[#This Row],[com_ghg_inventory]]="",0,IF(Table1[[#This Row],[com_undefined]:[com_undefined]]=1,0,Table1[[#This Row],[o_gef_funding]:[o_gef_funding]]/SUM(Table1[[#This Row],[com_ghg_inventory]:[com_support_needed_and_received]])))</f>
        <v>66289.875</v>
      </c>
      <c r="AI444" s="4" cm="1">
        <f t="array" ref="AI444">IF(Table1[[#This Row],[com_mitigation]]="",0,IF(Table1[[#This Row],[com_undefined]:[com_undefined]]=1,0,Table1[[#This Row],[o_gef_funding]:[o_gef_funding]]/SUM(Table1[[#This Row],[com_ghg_inventory]:[com_support_needed_and_received]])))</f>
        <v>66289.875</v>
      </c>
      <c r="AJ444" s="4" cm="1">
        <f t="array" ref="AJ444">IF(Table1[[#This Row],[com_climate_change_impacts_and_adaptation]]="",0,IF(Table1[[#This Row],[com_undefined]:[com_undefined]]=1,0,Table1[[#This Row],[o_gef_funding]:[o_gef_funding]]/SUM(Table1[[#This Row],[com_ghg_inventory]:[com_support_needed_and_received]])))</f>
        <v>0</v>
      </c>
      <c r="AK444" s="4" cm="1">
        <f t="array" ref="AK444">IF(Table1[[#This Row],[com_support_needed_and_received]]="",0,IF(Table1[[#This Row],[com_undefined]:[com_undefined]]=1,0,Table1[[#This Row],[o_gef_funding]:[o_gef_funding]]/SUM(Table1[[#This Row],[com_ghg_inventory]:[com_support_needed_and_received]])))</f>
        <v>0</v>
      </c>
      <c r="AL444" s="4">
        <f>IF(Table1[[#This Row],[com_undefined]]=1,Table1[[#This Row],[o_gef_funding]],0)</f>
        <v>0</v>
      </c>
      <c r="AM444" s="4" cm="1">
        <f t="array" ref="AM444">IF(Table1[[#This Row],[com_ghg_inventory]]="",0,IF(Table1[[#This Row],[com_undefined]:[com_undefined]]=1,0,Table1[[#This Row],[o_co_financing]:[o_co_financing]]/SUM(Table1[[#This Row],[com_ghg_inventory]:[com_support_needed_and_received]])))</f>
        <v>666519.5</v>
      </c>
      <c r="AN444" s="4" cm="1">
        <f t="array" ref="AN444">IF(Table1[[#This Row],[com_mitigation]]="",0,IF(Table1[[#This Row],[com_undefined]:[com_undefined]]=1,0,Table1[[#This Row],[o_co_financing]:[o_co_financing]]/SUM(Table1[[#This Row],[com_ghg_inventory]:[com_support_needed_and_received]])))</f>
        <v>666519.5</v>
      </c>
      <c r="AO444" s="4" cm="1">
        <f t="array" ref="AO444">IF(Table1[[#This Row],[com_climate_change_impacts_and_adaptation]]="",0,IF(Table1[[#This Row],[com_undefined]:[com_undefined]]=1,0,Table1[[#This Row],[o_co_financing]:[o_co_financing]]/SUM(Table1[[#This Row],[com_ghg_inventory]:[com_support_needed_and_received]])))</f>
        <v>0</v>
      </c>
      <c r="AP444" s="4" cm="1">
        <f t="array" ref="AP444">IF(Table1[[#This Row],[com_support_needed_and_received]]="",0,IF(Table1[[#This Row],[com_undefined]:[com_undefined]]=1,0,Table1[[#This Row],[o_co_financing]:[o_co_financing]]/SUM(Table1[[#This Row],[com_ghg_inventory]:[com_support_needed_and_received]])))</f>
        <v>0</v>
      </c>
      <c r="AQ444" s="4">
        <f>IF(Table1[[#This Row],[com_undefined]]=1,Table1[[#This Row],[o_co_financing]],0)</f>
        <v>0</v>
      </c>
      <c r="AR444" s="4" t="str">
        <f>IF(Table1[[#This Row],[o_gef_funding]]=SUM(Table1[[#This Row],[ghg_inventory_gef]:[undefined_gef]]),"Good", "Problem")</f>
        <v>Good</v>
      </c>
      <c r="AS444" s="4" t="str">
        <f>IF(Table1[[#This Row],[o_co_financing]]=SUM(Table1[[#This Row],[ghg_inventory_co_finance]:[undefined_co_finance]]),"Good", "Problem")</f>
        <v>Good</v>
      </c>
    </row>
    <row r="445" spans="1:45">
      <c r="A445" s="2">
        <v>47</v>
      </c>
      <c r="B445" s="3" t="s">
        <v>73</v>
      </c>
      <c r="C445" s="4" t="str">
        <f>VLOOKUP(Table1[[#This Row],[pif_id]], Table7[#All],2,FALSE)</f>
        <v>America</v>
      </c>
      <c r="D445" s="4" t="str">
        <f>VLOOKUP(Table1[[#This Row],[pif_id]], Table7[#All],3,FALSE)</f>
        <v>FAO</v>
      </c>
      <c r="E445" s="4" t="str">
        <f>VLOOKUP(Table1[[#This Row],[pif_id]], Table7[#All],4,FALSE)</f>
        <v>2018</v>
      </c>
      <c r="F445" s="4" t="e">
        <f>VLOOKUP(Table1[[#This Row],[pif_id]], Table7[#All],5,FALSE)</f>
        <v>#REF!</v>
      </c>
      <c r="G445">
        <v>104</v>
      </c>
      <c r="H445" t="s">
        <v>673</v>
      </c>
      <c r="J445">
        <v>1</v>
      </c>
      <c r="K445">
        <v>1</v>
      </c>
      <c r="M445" t="str">
        <f>IF(SUM(Table1[[#This Row],[c_ghg_inventory]:[c_support_needed_and_received]])=0,1,"")</f>
        <v/>
      </c>
      <c r="N445" s="6">
        <v>530319</v>
      </c>
      <c r="O445" s="6">
        <v>5332156</v>
      </c>
      <c r="P445" s="6">
        <f>N445/SUM(Table1[[#This Row],[c_ghg_inventory]:[c_undefined]])</f>
        <v>265159.5</v>
      </c>
      <c r="Q445" s="6">
        <f>O445/SUM(Table1[[#This Row],[c_ghg_inventory]:[c_undefined]])</f>
        <v>2666078</v>
      </c>
      <c r="R445">
        <v>442</v>
      </c>
      <c r="S445" s="4" t="s">
        <v>675</v>
      </c>
      <c r="T445" s="4">
        <v>1</v>
      </c>
      <c r="U445" s="4"/>
      <c r="V445" s="4"/>
      <c r="W445" s="4"/>
      <c r="X445" s="4" t="str">
        <f>IF(SUM(Table1[[#This Row],[o_ghg_inventory ]:[o_support_needed_and_received]])=0,1,"")</f>
        <v/>
      </c>
      <c r="Y445" s="34">
        <v>132579.75</v>
      </c>
      <c r="Z445" s="34">
        <v>1333039</v>
      </c>
      <c r="AA445" s="5">
        <f>Table1[[#This Row],[o_gef_funding]]/SUM(Table1[[#This Row],[o_ghg_inventory ]:[o_undefined]])</f>
        <v>132579.75</v>
      </c>
      <c r="AB445" s="5">
        <f>Table1[[#This Row],[o_co_financing]]/SUM(Table1[[#This Row],[o_ghg_inventory ]:[o_undefined]])</f>
        <v>1333039</v>
      </c>
      <c r="AC445" s="4" cm="1">
        <f t="array" ref="AC445">IF(Table1[[#This Row],[o_ghg_inventory ]]="",IF(AND(Table1[[#This Row],[o_undefined]:[o_undefined]]=1,Table1[[#This Row],[c_ghg_inventory]]=1),1,""),1)</f>
        <v>1</v>
      </c>
      <c r="AD445" s="4" t="str" cm="1">
        <f t="array" ref="AD445">IF(Table1[[#This Row],[o_mitigation ]]="",IF(AND(Table1[[#This Row],[o_undefined]:[o_undefined]]=1,Table1[[#This Row],[c_mitigation]]=1),1,""),1)</f>
        <v/>
      </c>
      <c r="AE445" s="4" t="str" cm="1">
        <f t="array" ref="AE445">IF(Table1[[#This Row],[o_climate_change_impacts_and_adaptation ]]="",IF(AND(Table1[[#This Row],[o_undefined]:[o_undefined]]=1,Table1[[#This Row],[c_climate_change_impacts_and_adaptation]]=1),1,""),1)</f>
        <v/>
      </c>
      <c r="AF445" s="4" t="str" cm="1">
        <f t="array" ref="AF445">IF(Table1[[#This Row],[o_support_needed_and_received]]="",IF(AND(Table1[[#This Row],[o_undefined]:[o_undefined]]=1,Table1[[#This Row],[c_support_needed_and_received]]=1),1,""),1)</f>
        <v/>
      </c>
      <c r="AG445" s="4" t="str">
        <f>IF(SUM(Table1[[#This Row],[com_ghg_inventory]:[com_support_needed_and_received]])=0,1,"")</f>
        <v/>
      </c>
      <c r="AH445" s="4" cm="1">
        <f t="array" ref="AH445">IF(Table1[[#This Row],[com_ghg_inventory]]="",0,IF(Table1[[#This Row],[com_undefined]:[com_undefined]]=1,0,Table1[[#This Row],[o_gef_funding]:[o_gef_funding]]/SUM(Table1[[#This Row],[com_ghg_inventory]:[com_support_needed_and_received]])))</f>
        <v>132579.75</v>
      </c>
      <c r="AI445" s="4" cm="1">
        <f t="array" ref="AI445">IF(Table1[[#This Row],[com_mitigation]]="",0,IF(Table1[[#This Row],[com_undefined]:[com_undefined]]=1,0,Table1[[#This Row],[o_gef_funding]:[o_gef_funding]]/SUM(Table1[[#This Row],[com_ghg_inventory]:[com_support_needed_and_received]])))</f>
        <v>0</v>
      </c>
      <c r="AJ445" s="4" cm="1">
        <f t="array" ref="AJ445">IF(Table1[[#This Row],[com_climate_change_impacts_and_adaptation]]="",0,IF(Table1[[#This Row],[com_undefined]:[com_undefined]]=1,0,Table1[[#This Row],[o_gef_funding]:[o_gef_funding]]/SUM(Table1[[#This Row],[com_ghg_inventory]:[com_support_needed_and_received]])))</f>
        <v>0</v>
      </c>
      <c r="AK445" s="4" cm="1">
        <f t="array" ref="AK445">IF(Table1[[#This Row],[com_support_needed_and_received]]="",0,IF(Table1[[#This Row],[com_undefined]:[com_undefined]]=1,0,Table1[[#This Row],[o_gef_funding]:[o_gef_funding]]/SUM(Table1[[#This Row],[com_ghg_inventory]:[com_support_needed_and_received]])))</f>
        <v>0</v>
      </c>
      <c r="AL445" s="4">
        <f>IF(Table1[[#This Row],[com_undefined]]=1,Table1[[#This Row],[o_gef_funding]],0)</f>
        <v>0</v>
      </c>
      <c r="AM445" s="4" cm="1">
        <f t="array" ref="AM445">IF(Table1[[#This Row],[com_ghg_inventory]]="",0,IF(Table1[[#This Row],[com_undefined]:[com_undefined]]=1,0,Table1[[#This Row],[o_co_financing]:[o_co_financing]]/SUM(Table1[[#This Row],[com_ghg_inventory]:[com_support_needed_and_received]])))</f>
        <v>1333039</v>
      </c>
      <c r="AN445" s="4" cm="1">
        <f t="array" ref="AN445">IF(Table1[[#This Row],[com_mitigation]]="",0,IF(Table1[[#This Row],[com_undefined]:[com_undefined]]=1,0,Table1[[#This Row],[o_co_financing]:[o_co_financing]]/SUM(Table1[[#This Row],[com_ghg_inventory]:[com_support_needed_and_received]])))</f>
        <v>0</v>
      </c>
      <c r="AO445" s="4" cm="1">
        <f t="array" ref="AO445">IF(Table1[[#This Row],[com_climate_change_impacts_and_adaptation]]="",0,IF(Table1[[#This Row],[com_undefined]:[com_undefined]]=1,0,Table1[[#This Row],[o_co_financing]:[o_co_financing]]/SUM(Table1[[#This Row],[com_ghg_inventory]:[com_support_needed_and_received]])))</f>
        <v>0</v>
      </c>
      <c r="AP445" s="4" cm="1">
        <f t="array" ref="AP445">IF(Table1[[#This Row],[com_support_needed_and_received]]="",0,IF(Table1[[#This Row],[com_undefined]:[com_undefined]]=1,0,Table1[[#This Row],[o_co_financing]:[o_co_financing]]/SUM(Table1[[#This Row],[com_ghg_inventory]:[com_support_needed_and_received]])))</f>
        <v>0</v>
      </c>
      <c r="AQ445" s="4">
        <f>IF(Table1[[#This Row],[com_undefined]]=1,Table1[[#This Row],[o_co_financing]],0)</f>
        <v>0</v>
      </c>
      <c r="AR445" s="4" t="str">
        <f>IF(Table1[[#This Row],[o_gef_funding]]=SUM(Table1[[#This Row],[ghg_inventory_gef]:[undefined_gef]]),"Good", "Problem")</f>
        <v>Good</v>
      </c>
      <c r="AS445" s="4" t="str">
        <f>IF(Table1[[#This Row],[o_co_financing]]=SUM(Table1[[#This Row],[ghg_inventory_co_finance]:[undefined_co_finance]]),"Good", "Problem")</f>
        <v>Good</v>
      </c>
    </row>
    <row r="446" spans="1:45">
      <c r="A446" s="2">
        <v>47</v>
      </c>
      <c r="B446" s="3" t="s">
        <v>73</v>
      </c>
      <c r="C446" s="4" t="str">
        <f>VLOOKUP(Table1[[#This Row],[pif_id]], Table7[#All],2,FALSE)</f>
        <v>America</v>
      </c>
      <c r="D446" s="4" t="str">
        <f>VLOOKUP(Table1[[#This Row],[pif_id]], Table7[#All],3,FALSE)</f>
        <v>FAO</v>
      </c>
      <c r="E446" s="4" t="str">
        <f>VLOOKUP(Table1[[#This Row],[pif_id]], Table7[#All],4,FALSE)</f>
        <v>2018</v>
      </c>
      <c r="F446" s="4" t="e">
        <f>VLOOKUP(Table1[[#This Row],[pif_id]], Table7[#All],5,FALSE)</f>
        <v>#REF!</v>
      </c>
      <c r="G446">
        <v>104</v>
      </c>
      <c r="H446" t="s">
        <v>673</v>
      </c>
      <c r="J446">
        <v>1</v>
      </c>
      <c r="K446">
        <v>1</v>
      </c>
      <c r="M446" t="str">
        <f>IF(SUM(Table1[[#This Row],[c_ghg_inventory]:[c_support_needed_and_received]])=0,1,"")</f>
        <v/>
      </c>
      <c r="N446" s="6">
        <v>530319</v>
      </c>
      <c r="O446" s="6">
        <v>5332156</v>
      </c>
      <c r="P446" s="6">
        <f>N446/SUM(Table1[[#This Row],[c_ghg_inventory]:[c_undefined]])</f>
        <v>265159.5</v>
      </c>
      <c r="Q446" s="6">
        <f>O446/SUM(Table1[[#This Row],[c_ghg_inventory]:[c_undefined]])</f>
        <v>2666078</v>
      </c>
      <c r="R446">
        <v>443</v>
      </c>
      <c r="S446" s="4" t="s">
        <v>676</v>
      </c>
      <c r="T446" s="4">
        <v>1</v>
      </c>
      <c r="U446" s="4"/>
      <c r="V446" s="4"/>
      <c r="W446" s="4"/>
      <c r="X446" s="4" t="str">
        <f>IF(SUM(Table1[[#This Row],[o_ghg_inventory ]:[o_support_needed_and_received]])=0,1,"")</f>
        <v/>
      </c>
      <c r="Y446" s="34">
        <v>132579.75</v>
      </c>
      <c r="Z446" s="34">
        <v>1333039</v>
      </c>
      <c r="AA446" s="5">
        <f>Table1[[#This Row],[o_gef_funding]]/SUM(Table1[[#This Row],[o_ghg_inventory ]:[o_undefined]])</f>
        <v>132579.75</v>
      </c>
      <c r="AB446" s="5">
        <f>Table1[[#This Row],[o_co_financing]]/SUM(Table1[[#This Row],[o_ghg_inventory ]:[o_undefined]])</f>
        <v>1333039</v>
      </c>
      <c r="AC446" s="4" cm="1">
        <f t="array" ref="AC446">IF(Table1[[#This Row],[o_ghg_inventory ]]="",IF(AND(Table1[[#This Row],[o_undefined]:[o_undefined]]=1,Table1[[#This Row],[c_ghg_inventory]]=1),1,""),1)</f>
        <v>1</v>
      </c>
      <c r="AD446" s="4" t="str" cm="1">
        <f t="array" ref="AD446">IF(Table1[[#This Row],[o_mitigation ]]="",IF(AND(Table1[[#This Row],[o_undefined]:[o_undefined]]=1,Table1[[#This Row],[c_mitigation]]=1),1,""),1)</f>
        <v/>
      </c>
      <c r="AE446" s="4" t="str" cm="1">
        <f t="array" ref="AE446">IF(Table1[[#This Row],[o_climate_change_impacts_and_adaptation ]]="",IF(AND(Table1[[#This Row],[o_undefined]:[o_undefined]]=1,Table1[[#This Row],[c_climate_change_impacts_and_adaptation]]=1),1,""),1)</f>
        <v/>
      </c>
      <c r="AF446" s="4" t="str" cm="1">
        <f t="array" ref="AF446">IF(Table1[[#This Row],[o_support_needed_and_received]]="",IF(AND(Table1[[#This Row],[o_undefined]:[o_undefined]]=1,Table1[[#This Row],[c_support_needed_and_received]]=1),1,""),1)</f>
        <v/>
      </c>
      <c r="AG446" s="4" t="str">
        <f>IF(SUM(Table1[[#This Row],[com_ghg_inventory]:[com_support_needed_and_received]])=0,1,"")</f>
        <v/>
      </c>
      <c r="AH446" s="4" cm="1">
        <f t="array" ref="AH446">IF(Table1[[#This Row],[com_ghg_inventory]]="",0,IF(Table1[[#This Row],[com_undefined]:[com_undefined]]=1,0,Table1[[#This Row],[o_gef_funding]:[o_gef_funding]]/SUM(Table1[[#This Row],[com_ghg_inventory]:[com_support_needed_and_received]])))</f>
        <v>132579.75</v>
      </c>
      <c r="AI446" s="4" cm="1">
        <f t="array" ref="AI446">IF(Table1[[#This Row],[com_mitigation]]="",0,IF(Table1[[#This Row],[com_undefined]:[com_undefined]]=1,0,Table1[[#This Row],[o_gef_funding]:[o_gef_funding]]/SUM(Table1[[#This Row],[com_ghg_inventory]:[com_support_needed_and_received]])))</f>
        <v>0</v>
      </c>
      <c r="AJ446" s="4" cm="1">
        <f t="array" ref="AJ446">IF(Table1[[#This Row],[com_climate_change_impacts_and_adaptation]]="",0,IF(Table1[[#This Row],[com_undefined]:[com_undefined]]=1,0,Table1[[#This Row],[o_gef_funding]:[o_gef_funding]]/SUM(Table1[[#This Row],[com_ghg_inventory]:[com_support_needed_and_received]])))</f>
        <v>0</v>
      </c>
      <c r="AK446" s="4" cm="1">
        <f t="array" ref="AK446">IF(Table1[[#This Row],[com_support_needed_and_received]]="",0,IF(Table1[[#This Row],[com_undefined]:[com_undefined]]=1,0,Table1[[#This Row],[o_gef_funding]:[o_gef_funding]]/SUM(Table1[[#This Row],[com_ghg_inventory]:[com_support_needed_and_received]])))</f>
        <v>0</v>
      </c>
      <c r="AL446" s="4">
        <f>IF(Table1[[#This Row],[com_undefined]]=1,Table1[[#This Row],[o_gef_funding]],0)</f>
        <v>0</v>
      </c>
      <c r="AM446" s="4" cm="1">
        <f t="array" ref="AM446">IF(Table1[[#This Row],[com_ghg_inventory]]="",0,IF(Table1[[#This Row],[com_undefined]:[com_undefined]]=1,0,Table1[[#This Row],[o_co_financing]:[o_co_financing]]/SUM(Table1[[#This Row],[com_ghg_inventory]:[com_support_needed_and_received]])))</f>
        <v>1333039</v>
      </c>
      <c r="AN446" s="4" cm="1">
        <f t="array" ref="AN446">IF(Table1[[#This Row],[com_mitigation]]="",0,IF(Table1[[#This Row],[com_undefined]:[com_undefined]]=1,0,Table1[[#This Row],[o_co_financing]:[o_co_financing]]/SUM(Table1[[#This Row],[com_ghg_inventory]:[com_support_needed_and_received]])))</f>
        <v>0</v>
      </c>
      <c r="AO446" s="4" cm="1">
        <f t="array" ref="AO446">IF(Table1[[#This Row],[com_climate_change_impacts_and_adaptation]]="",0,IF(Table1[[#This Row],[com_undefined]:[com_undefined]]=1,0,Table1[[#This Row],[o_co_financing]:[o_co_financing]]/SUM(Table1[[#This Row],[com_ghg_inventory]:[com_support_needed_and_received]])))</f>
        <v>0</v>
      </c>
      <c r="AP446" s="4" cm="1">
        <f t="array" ref="AP446">IF(Table1[[#This Row],[com_support_needed_and_received]]="",0,IF(Table1[[#This Row],[com_undefined]:[com_undefined]]=1,0,Table1[[#This Row],[o_co_financing]:[o_co_financing]]/SUM(Table1[[#This Row],[com_ghg_inventory]:[com_support_needed_and_received]])))</f>
        <v>0</v>
      </c>
      <c r="AQ446" s="4">
        <f>IF(Table1[[#This Row],[com_undefined]]=1,Table1[[#This Row],[o_co_financing]],0)</f>
        <v>0</v>
      </c>
      <c r="AR446" s="4" t="str">
        <f>IF(Table1[[#This Row],[o_gef_funding]]=SUM(Table1[[#This Row],[ghg_inventory_gef]:[undefined_gef]]),"Good", "Problem")</f>
        <v>Good</v>
      </c>
      <c r="AS446" s="4" t="str">
        <f>IF(Table1[[#This Row],[o_co_financing]]=SUM(Table1[[#This Row],[ghg_inventory_co_finance]:[undefined_co_finance]]),"Good", "Problem")</f>
        <v>Good</v>
      </c>
    </row>
    <row r="447" spans="1:45">
      <c r="A447" s="2">
        <v>47</v>
      </c>
      <c r="B447" s="3" t="s">
        <v>73</v>
      </c>
      <c r="C447" s="4" t="str">
        <f>VLOOKUP(Table1[[#This Row],[pif_id]], Table7[#All],2,FALSE)</f>
        <v>America</v>
      </c>
      <c r="D447" s="4" t="str">
        <f>VLOOKUP(Table1[[#This Row],[pif_id]], Table7[#All],3,FALSE)</f>
        <v>FAO</v>
      </c>
      <c r="E447" s="4" t="str">
        <f>VLOOKUP(Table1[[#This Row],[pif_id]], Table7[#All],4,FALSE)</f>
        <v>2018</v>
      </c>
      <c r="F447" s="4" t="e">
        <f>VLOOKUP(Table1[[#This Row],[pif_id]], Table7[#All],5,FALSE)</f>
        <v>#REF!</v>
      </c>
      <c r="G447">
        <v>104</v>
      </c>
      <c r="H447" t="s">
        <v>673</v>
      </c>
      <c r="J447">
        <v>1</v>
      </c>
      <c r="K447">
        <v>1</v>
      </c>
      <c r="M447" t="str">
        <f>IF(SUM(Table1[[#This Row],[c_ghg_inventory]:[c_support_needed_and_received]])=0,1,"")</f>
        <v/>
      </c>
      <c r="N447" s="6">
        <v>530319</v>
      </c>
      <c r="O447" s="6">
        <v>5332156</v>
      </c>
      <c r="P447" s="6">
        <f>N447/SUM(Table1[[#This Row],[c_ghg_inventory]:[c_undefined]])</f>
        <v>265159.5</v>
      </c>
      <c r="Q447" s="6">
        <f>O447/SUM(Table1[[#This Row],[c_ghg_inventory]:[c_undefined]])</f>
        <v>2666078</v>
      </c>
      <c r="R447">
        <v>444</v>
      </c>
      <c r="S447" s="4" t="s">
        <v>677</v>
      </c>
      <c r="T447" s="4"/>
      <c r="U447" s="4"/>
      <c r="V447" s="4">
        <v>1</v>
      </c>
      <c r="W447" s="4"/>
      <c r="X447" s="4" t="str">
        <f>IF(SUM(Table1[[#This Row],[o_ghg_inventory ]:[o_support_needed_and_received]])=0,1,"")</f>
        <v/>
      </c>
      <c r="Y447" s="34">
        <v>132579.75</v>
      </c>
      <c r="Z447" s="34">
        <v>1333039</v>
      </c>
      <c r="AA447" s="5">
        <f>Table1[[#This Row],[o_gef_funding]]/SUM(Table1[[#This Row],[o_ghg_inventory ]:[o_undefined]])</f>
        <v>132579.75</v>
      </c>
      <c r="AB447" s="5">
        <f>Table1[[#This Row],[o_co_financing]]/SUM(Table1[[#This Row],[o_ghg_inventory ]:[o_undefined]])</f>
        <v>1333039</v>
      </c>
      <c r="AC447" s="4" t="str" cm="1">
        <f t="array" ref="AC447">IF(Table1[[#This Row],[o_ghg_inventory ]]="",IF(AND(Table1[[#This Row],[o_undefined]:[o_undefined]]=1,Table1[[#This Row],[c_ghg_inventory]]=1),1,""),1)</f>
        <v/>
      </c>
      <c r="AD447" s="4" t="str" cm="1">
        <f t="array" ref="AD447">IF(Table1[[#This Row],[o_mitigation ]]="",IF(AND(Table1[[#This Row],[o_undefined]:[o_undefined]]=1,Table1[[#This Row],[c_mitigation]]=1),1,""),1)</f>
        <v/>
      </c>
      <c r="AE447" s="4" cm="1">
        <f t="array" ref="AE447">IF(Table1[[#This Row],[o_climate_change_impacts_and_adaptation ]]="",IF(AND(Table1[[#This Row],[o_undefined]:[o_undefined]]=1,Table1[[#This Row],[c_climate_change_impacts_and_adaptation]]=1),1,""),1)</f>
        <v>1</v>
      </c>
      <c r="AF447" s="4" t="str" cm="1">
        <f t="array" ref="AF447">IF(Table1[[#This Row],[o_support_needed_and_received]]="",IF(AND(Table1[[#This Row],[o_undefined]:[o_undefined]]=1,Table1[[#This Row],[c_support_needed_and_received]]=1),1,""),1)</f>
        <v/>
      </c>
      <c r="AG447" s="4" t="str">
        <f>IF(SUM(Table1[[#This Row],[com_ghg_inventory]:[com_support_needed_and_received]])=0,1,"")</f>
        <v/>
      </c>
      <c r="AH447" s="4" cm="1">
        <f t="array" ref="AH447">IF(Table1[[#This Row],[com_ghg_inventory]]="",0,IF(Table1[[#This Row],[com_undefined]:[com_undefined]]=1,0,Table1[[#This Row],[o_gef_funding]:[o_gef_funding]]/SUM(Table1[[#This Row],[com_ghg_inventory]:[com_support_needed_and_received]])))</f>
        <v>0</v>
      </c>
      <c r="AI447" s="4" cm="1">
        <f t="array" ref="AI447">IF(Table1[[#This Row],[com_mitigation]]="",0,IF(Table1[[#This Row],[com_undefined]:[com_undefined]]=1,0,Table1[[#This Row],[o_gef_funding]:[o_gef_funding]]/SUM(Table1[[#This Row],[com_ghg_inventory]:[com_support_needed_and_received]])))</f>
        <v>0</v>
      </c>
      <c r="AJ447" s="4" cm="1">
        <f t="array" ref="AJ447">IF(Table1[[#This Row],[com_climate_change_impacts_and_adaptation]]="",0,IF(Table1[[#This Row],[com_undefined]:[com_undefined]]=1,0,Table1[[#This Row],[o_gef_funding]:[o_gef_funding]]/SUM(Table1[[#This Row],[com_ghg_inventory]:[com_support_needed_and_received]])))</f>
        <v>132579.75</v>
      </c>
      <c r="AK447" s="4" cm="1">
        <f t="array" ref="AK447">IF(Table1[[#This Row],[com_support_needed_and_received]]="",0,IF(Table1[[#This Row],[com_undefined]:[com_undefined]]=1,0,Table1[[#This Row],[o_gef_funding]:[o_gef_funding]]/SUM(Table1[[#This Row],[com_ghg_inventory]:[com_support_needed_and_received]])))</f>
        <v>0</v>
      </c>
      <c r="AL447" s="4">
        <f>IF(Table1[[#This Row],[com_undefined]]=1,Table1[[#This Row],[o_gef_funding]],0)</f>
        <v>0</v>
      </c>
      <c r="AM447" s="4" cm="1">
        <f t="array" ref="AM447">IF(Table1[[#This Row],[com_ghg_inventory]]="",0,IF(Table1[[#This Row],[com_undefined]:[com_undefined]]=1,0,Table1[[#This Row],[o_co_financing]:[o_co_financing]]/SUM(Table1[[#This Row],[com_ghg_inventory]:[com_support_needed_and_received]])))</f>
        <v>0</v>
      </c>
      <c r="AN447" s="4" cm="1">
        <f t="array" ref="AN447">IF(Table1[[#This Row],[com_mitigation]]="",0,IF(Table1[[#This Row],[com_undefined]:[com_undefined]]=1,0,Table1[[#This Row],[o_co_financing]:[o_co_financing]]/SUM(Table1[[#This Row],[com_ghg_inventory]:[com_support_needed_and_received]])))</f>
        <v>0</v>
      </c>
      <c r="AO447" s="4" cm="1">
        <f t="array" ref="AO447">IF(Table1[[#This Row],[com_climate_change_impacts_and_adaptation]]="",0,IF(Table1[[#This Row],[com_undefined]:[com_undefined]]=1,0,Table1[[#This Row],[o_co_financing]:[o_co_financing]]/SUM(Table1[[#This Row],[com_ghg_inventory]:[com_support_needed_and_received]])))</f>
        <v>1333039</v>
      </c>
      <c r="AP447" s="4" cm="1">
        <f t="array" ref="AP447">IF(Table1[[#This Row],[com_support_needed_and_received]]="",0,IF(Table1[[#This Row],[com_undefined]:[com_undefined]]=1,0,Table1[[#This Row],[o_co_financing]:[o_co_financing]]/SUM(Table1[[#This Row],[com_ghg_inventory]:[com_support_needed_and_received]])))</f>
        <v>0</v>
      </c>
      <c r="AQ447" s="4">
        <f>IF(Table1[[#This Row],[com_undefined]]=1,Table1[[#This Row],[o_co_financing]],0)</f>
        <v>0</v>
      </c>
      <c r="AR447" s="4" t="str">
        <f>IF(Table1[[#This Row],[o_gef_funding]]=SUM(Table1[[#This Row],[ghg_inventory_gef]:[undefined_gef]]),"Good", "Problem")</f>
        <v>Good</v>
      </c>
      <c r="AS447" s="4" t="str">
        <f>IF(Table1[[#This Row],[o_co_financing]]=SUM(Table1[[#This Row],[ghg_inventory_co_finance]:[undefined_co_finance]]),"Good", "Problem")</f>
        <v>Good</v>
      </c>
    </row>
    <row r="448" spans="1:45">
      <c r="A448" s="2">
        <v>47</v>
      </c>
      <c r="B448" s="3" t="s">
        <v>73</v>
      </c>
      <c r="C448" s="4" t="str">
        <f>VLOOKUP(Table1[[#This Row],[pif_id]], Table7[#All],2,FALSE)</f>
        <v>America</v>
      </c>
      <c r="D448" s="4" t="str">
        <f>VLOOKUP(Table1[[#This Row],[pif_id]], Table7[#All],3,FALSE)</f>
        <v>FAO</v>
      </c>
      <c r="E448" s="4" t="str">
        <f>VLOOKUP(Table1[[#This Row],[pif_id]], Table7[#All],4,FALSE)</f>
        <v>2018</v>
      </c>
      <c r="F448" s="4" t="e">
        <f>VLOOKUP(Table1[[#This Row],[pif_id]], Table7[#All],5,FALSE)</f>
        <v>#REF!</v>
      </c>
      <c r="G448">
        <v>105</v>
      </c>
      <c r="H448" t="s">
        <v>678</v>
      </c>
      <c r="M448">
        <f>IF(SUM(Table1[[#This Row],[c_ghg_inventory]:[c_support_needed_and_received]])=0,1,"")</f>
        <v>1</v>
      </c>
      <c r="N448" s="6">
        <v>58390</v>
      </c>
      <c r="O448" s="6">
        <v>37323</v>
      </c>
      <c r="P448" s="6">
        <f>N448/SUM(Table1[[#This Row],[c_ghg_inventory]:[c_undefined]])</f>
        <v>58390</v>
      </c>
      <c r="Q448" s="6">
        <f>O448/SUM(Table1[[#This Row],[c_ghg_inventory]:[c_undefined]])</f>
        <v>37323</v>
      </c>
      <c r="R448">
        <v>445</v>
      </c>
      <c r="S448" s="4" t="s">
        <v>679</v>
      </c>
      <c r="T448" s="4"/>
      <c r="U448" s="4"/>
      <c r="V448" s="4"/>
      <c r="W448" s="4"/>
      <c r="X448" s="4">
        <f>IF(SUM(Table1[[#This Row],[o_ghg_inventory ]:[o_support_needed_and_received]])=0,1,"")</f>
        <v>1</v>
      </c>
      <c r="Y448" s="34">
        <v>29195</v>
      </c>
      <c r="Z448" s="34">
        <v>18661.5</v>
      </c>
      <c r="AA448" s="5">
        <f>Table1[[#This Row],[o_gef_funding]]/SUM(Table1[[#This Row],[o_ghg_inventory ]:[o_undefined]])</f>
        <v>29195</v>
      </c>
      <c r="AB448" s="5">
        <f>Table1[[#This Row],[o_co_financing]]/SUM(Table1[[#This Row],[o_ghg_inventory ]:[o_undefined]])</f>
        <v>18661.5</v>
      </c>
      <c r="AC448" s="4" t="str" cm="1">
        <f t="array" ref="AC448">IF(Table1[[#This Row],[o_ghg_inventory ]]="",IF(AND(Table1[[#This Row],[o_undefined]:[o_undefined]]=1,Table1[[#This Row],[c_ghg_inventory]]=1),1,""),1)</f>
        <v/>
      </c>
      <c r="AD448" s="4" t="str" cm="1">
        <f t="array" ref="AD448">IF(Table1[[#This Row],[o_mitigation ]]="",IF(AND(Table1[[#This Row],[o_undefined]:[o_undefined]]=1,Table1[[#This Row],[c_mitigation]]=1),1,""),1)</f>
        <v/>
      </c>
      <c r="AE448" s="4" t="str" cm="1">
        <f t="array" ref="AE448">IF(Table1[[#This Row],[o_climate_change_impacts_and_adaptation ]]="",IF(AND(Table1[[#This Row],[o_undefined]:[o_undefined]]=1,Table1[[#This Row],[c_climate_change_impacts_and_adaptation]]=1),1,""),1)</f>
        <v/>
      </c>
      <c r="AF448" s="4" t="str" cm="1">
        <f t="array" ref="AF448">IF(Table1[[#This Row],[o_support_needed_and_received]]="",IF(AND(Table1[[#This Row],[o_undefined]:[o_undefined]]=1,Table1[[#This Row],[c_support_needed_and_received]]=1),1,""),1)</f>
        <v/>
      </c>
      <c r="AG448" s="4">
        <f>IF(SUM(Table1[[#This Row],[com_ghg_inventory]:[com_support_needed_and_received]])=0,1,"")</f>
        <v>1</v>
      </c>
      <c r="AH448" s="4" cm="1">
        <f t="array" ref="AH448">IF(Table1[[#This Row],[com_ghg_inventory]]="",0,IF(Table1[[#This Row],[com_undefined]:[com_undefined]]=1,0,Table1[[#This Row],[o_gef_funding]:[o_gef_funding]]/SUM(Table1[[#This Row],[com_ghg_inventory]:[com_support_needed_and_received]])))</f>
        <v>0</v>
      </c>
      <c r="AI448" s="4" cm="1">
        <f t="array" ref="AI448">IF(Table1[[#This Row],[com_mitigation]]="",0,IF(Table1[[#This Row],[com_undefined]:[com_undefined]]=1,0,Table1[[#This Row],[o_gef_funding]:[o_gef_funding]]/SUM(Table1[[#This Row],[com_ghg_inventory]:[com_support_needed_and_received]])))</f>
        <v>0</v>
      </c>
      <c r="AJ448" s="4" cm="1">
        <f t="array" ref="AJ448">IF(Table1[[#This Row],[com_climate_change_impacts_and_adaptation]]="",0,IF(Table1[[#This Row],[com_undefined]:[com_undefined]]=1,0,Table1[[#This Row],[o_gef_funding]:[o_gef_funding]]/SUM(Table1[[#This Row],[com_ghg_inventory]:[com_support_needed_and_received]])))</f>
        <v>0</v>
      </c>
      <c r="AK448" s="4" cm="1">
        <f t="array" ref="AK448">IF(Table1[[#This Row],[com_support_needed_and_received]]="",0,IF(Table1[[#This Row],[com_undefined]:[com_undefined]]=1,0,Table1[[#This Row],[o_gef_funding]:[o_gef_funding]]/SUM(Table1[[#This Row],[com_ghg_inventory]:[com_support_needed_and_received]])))</f>
        <v>0</v>
      </c>
      <c r="AL448" s="4">
        <f>IF(Table1[[#This Row],[com_undefined]]=1,Table1[[#This Row],[o_gef_funding]],0)</f>
        <v>29195</v>
      </c>
      <c r="AM448" s="4" cm="1">
        <f t="array" ref="AM448">IF(Table1[[#This Row],[com_ghg_inventory]]="",0,IF(Table1[[#This Row],[com_undefined]:[com_undefined]]=1,0,Table1[[#This Row],[o_co_financing]:[o_co_financing]]/SUM(Table1[[#This Row],[com_ghg_inventory]:[com_support_needed_and_received]])))</f>
        <v>0</v>
      </c>
      <c r="AN448" s="4" cm="1">
        <f t="array" ref="AN448">IF(Table1[[#This Row],[com_mitigation]]="",0,IF(Table1[[#This Row],[com_undefined]:[com_undefined]]=1,0,Table1[[#This Row],[o_co_financing]:[o_co_financing]]/SUM(Table1[[#This Row],[com_ghg_inventory]:[com_support_needed_and_received]])))</f>
        <v>0</v>
      </c>
      <c r="AO448" s="4" cm="1">
        <f t="array" ref="AO448">IF(Table1[[#This Row],[com_climate_change_impacts_and_adaptation]]="",0,IF(Table1[[#This Row],[com_undefined]:[com_undefined]]=1,0,Table1[[#This Row],[o_co_financing]:[o_co_financing]]/SUM(Table1[[#This Row],[com_ghg_inventory]:[com_support_needed_and_received]])))</f>
        <v>0</v>
      </c>
      <c r="AP448" s="4" cm="1">
        <f t="array" ref="AP448">IF(Table1[[#This Row],[com_support_needed_and_received]]="",0,IF(Table1[[#This Row],[com_undefined]:[com_undefined]]=1,0,Table1[[#This Row],[o_co_financing]:[o_co_financing]]/SUM(Table1[[#This Row],[com_ghg_inventory]:[com_support_needed_and_received]])))</f>
        <v>0</v>
      </c>
      <c r="AQ448" s="4">
        <f>IF(Table1[[#This Row],[com_undefined]]=1,Table1[[#This Row],[o_co_financing]],0)</f>
        <v>18661.5</v>
      </c>
      <c r="AR448" s="4" t="str">
        <f>IF(Table1[[#This Row],[o_gef_funding]]=SUM(Table1[[#This Row],[ghg_inventory_gef]:[undefined_gef]]),"Good", "Problem")</f>
        <v>Good</v>
      </c>
      <c r="AS448" s="4" t="str">
        <f>IF(Table1[[#This Row],[o_co_financing]]=SUM(Table1[[#This Row],[ghg_inventory_co_finance]:[undefined_co_finance]]),"Good", "Problem")</f>
        <v>Good</v>
      </c>
    </row>
    <row r="449" spans="1:45">
      <c r="A449" s="2">
        <v>47</v>
      </c>
      <c r="B449" s="3" t="s">
        <v>73</v>
      </c>
      <c r="C449" s="4" t="str">
        <f>VLOOKUP(Table1[[#This Row],[pif_id]], Table7[#All],2,FALSE)</f>
        <v>America</v>
      </c>
      <c r="D449" s="4" t="str">
        <f>VLOOKUP(Table1[[#This Row],[pif_id]], Table7[#All],3,FALSE)</f>
        <v>FAO</v>
      </c>
      <c r="E449" s="4" t="str">
        <f>VLOOKUP(Table1[[#This Row],[pif_id]], Table7[#All],4,FALSE)</f>
        <v>2018</v>
      </c>
      <c r="F449" s="4" t="e">
        <f>VLOOKUP(Table1[[#This Row],[pif_id]], Table7[#All],5,FALSE)</f>
        <v>#REF!</v>
      </c>
      <c r="G449">
        <v>105</v>
      </c>
      <c r="H449" t="s">
        <v>678</v>
      </c>
      <c r="M449">
        <f>IF(SUM(Table1[[#This Row],[c_ghg_inventory]:[c_support_needed_and_received]])=0,1,"")</f>
        <v>1</v>
      </c>
      <c r="N449" s="6">
        <v>58390</v>
      </c>
      <c r="O449" s="6">
        <v>37323</v>
      </c>
      <c r="P449" s="6">
        <f>N449/SUM(Table1[[#This Row],[c_ghg_inventory]:[c_undefined]])</f>
        <v>58390</v>
      </c>
      <c r="Q449" s="6">
        <f>O449/SUM(Table1[[#This Row],[c_ghg_inventory]:[c_undefined]])</f>
        <v>37323</v>
      </c>
      <c r="R449">
        <v>446</v>
      </c>
      <c r="S449" s="4" t="s">
        <v>680</v>
      </c>
      <c r="T449" s="4"/>
      <c r="U449" s="4">
        <v>1</v>
      </c>
      <c r="V449" s="4">
        <v>1</v>
      </c>
      <c r="W449" s="4"/>
      <c r="X449" s="4" t="str">
        <f>IF(SUM(Table1[[#This Row],[o_ghg_inventory ]:[o_support_needed_and_received]])=0,1,"")</f>
        <v/>
      </c>
      <c r="Y449" s="34">
        <v>29195</v>
      </c>
      <c r="Z449" s="34">
        <v>18661.5</v>
      </c>
      <c r="AA449" s="5">
        <f>Table1[[#This Row],[o_gef_funding]]/SUM(Table1[[#This Row],[o_ghg_inventory ]:[o_undefined]])</f>
        <v>14597.5</v>
      </c>
      <c r="AB449" s="5">
        <f>Table1[[#This Row],[o_co_financing]]/SUM(Table1[[#This Row],[o_ghg_inventory ]:[o_undefined]])</f>
        <v>9330.75</v>
      </c>
      <c r="AC449" s="4" t="str" cm="1">
        <f t="array" ref="AC449">IF(Table1[[#This Row],[o_ghg_inventory ]]="",IF(AND(Table1[[#This Row],[o_undefined]:[o_undefined]]=1,Table1[[#This Row],[c_ghg_inventory]]=1),1,""),1)</f>
        <v/>
      </c>
      <c r="AD449" s="4" cm="1">
        <f t="array" ref="AD449">IF(Table1[[#This Row],[o_mitigation ]]="",IF(AND(Table1[[#This Row],[o_undefined]:[o_undefined]]=1,Table1[[#This Row],[c_mitigation]]=1),1,""),1)</f>
        <v>1</v>
      </c>
      <c r="AE449" s="4" cm="1">
        <f t="array" ref="AE449">IF(Table1[[#This Row],[o_climate_change_impacts_and_adaptation ]]="",IF(AND(Table1[[#This Row],[o_undefined]:[o_undefined]]=1,Table1[[#This Row],[c_climate_change_impacts_and_adaptation]]=1),1,""),1)</f>
        <v>1</v>
      </c>
      <c r="AF449" s="4" t="str" cm="1">
        <f t="array" ref="AF449">IF(Table1[[#This Row],[o_support_needed_and_received]]="",IF(AND(Table1[[#This Row],[o_undefined]:[o_undefined]]=1,Table1[[#This Row],[c_support_needed_and_received]]=1),1,""),1)</f>
        <v/>
      </c>
      <c r="AG449" s="4" t="str">
        <f>IF(SUM(Table1[[#This Row],[com_ghg_inventory]:[com_support_needed_and_received]])=0,1,"")</f>
        <v/>
      </c>
      <c r="AH449" s="4" cm="1">
        <f t="array" ref="AH449">IF(Table1[[#This Row],[com_ghg_inventory]]="",0,IF(Table1[[#This Row],[com_undefined]:[com_undefined]]=1,0,Table1[[#This Row],[o_gef_funding]:[o_gef_funding]]/SUM(Table1[[#This Row],[com_ghg_inventory]:[com_support_needed_and_received]])))</f>
        <v>0</v>
      </c>
      <c r="AI449" s="4" cm="1">
        <f t="array" ref="AI449">IF(Table1[[#This Row],[com_mitigation]]="",0,IF(Table1[[#This Row],[com_undefined]:[com_undefined]]=1,0,Table1[[#This Row],[o_gef_funding]:[o_gef_funding]]/SUM(Table1[[#This Row],[com_ghg_inventory]:[com_support_needed_and_received]])))</f>
        <v>14597.5</v>
      </c>
      <c r="AJ449" s="4" cm="1">
        <f t="array" ref="AJ449">IF(Table1[[#This Row],[com_climate_change_impacts_and_adaptation]]="",0,IF(Table1[[#This Row],[com_undefined]:[com_undefined]]=1,0,Table1[[#This Row],[o_gef_funding]:[o_gef_funding]]/SUM(Table1[[#This Row],[com_ghg_inventory]:[com_support_needed_and_received]])))</f>
        <v>14597.5</v>
      </c>
      <c r="AK449" s="4" cm="1">
        <f t="array" ref="AK449">IF(Table1[[#This Row],[com_support_needed_and_received]]="",0,IF(Table1[[#This Row],[com_undefined]:[com_undefined]]=1,0,Table1[[#This Row],[o_gef_funding]:[o_gef_funding]]/SUM(Table1[[#This Row],[com_ghg_inventory]:[com_support_needed_and_received]])))</f>
        <v>0</v>
      </c>
      <c r="AL449" s="4">
        <f>IF(Table1[[#This Row],[com_undefined]]=1,Table1[[#This Row],[o_gef_funding]],0)</f>
        <v>0</v>
      </c>
      <c r="AM449" s="4" cm="1">
        <f t="array" ref="AM449">IF(Table1[[#This Row],[com_ghg_inventory]]="",0,IF(Table1[[#This Row],[com_undefined]:[com_undefined]]=1,0,Table1[[#This Row],[o_co_financing]:[o_co_financing]]/SUM(Table1[[#This Row],[com_ghg_inventory]:[com_support_needed_and_received]])))</f>
        <v>0</v>
      </c>
      <c r="AN449" s="4" cm="1">
        <f t="array" ref="AN449">IF(Table1[[#This Row],[com_mitigation]]="",0,IF(Table1[[#This Row],[com_undefined]:[com_undefined]]=1,0,Table1[[#This Row],[o_co_financing]:[o_co_financing]]/SUM(Table1[[#This Row],[com_ghg_inventory]:[com_support_needed_and_received]])))</f>
        <v>9330.75</v>
      </c>
      <c r="AO449" s="4" cm="1">
        <f t="array" ref="AO449">IF(Table1[[#This Row],[com_climate_change_impacts_and_adaptation]]="",0,IF(Table1[[#This Row],[com_undefined]:[com_undefined]]=1,0,Table1[[#This Row],[o_co_financing]:[o_co_financing]]/SUM(Table1[[#This Row],[com_ghg_inventory]:[com_support_needed_and_received]])))</f>
        <v>9330.75</v>
      </c>
      <c r="AP449" s="4" cm="1">
        <f t="array" ref="AP449">IF(Table1[[#This Row],[com_support_needed_and_received]]="",0,IF(Table1[[#This Row],[com_undefined]:[com_undefined]]=1,0,Table1[[#This Row],[o_co_financing]:[o_co_financing]]/SUM(Table1[[#This Row],[com_ghg_inventory]:[com_support_needed_and_received]])))</f>
        <v>0</v>
      </c>
      <c r="AQ449" s="4">
        <f>IF(Table1[[#This Row],[com_undefined]]=1,Table1[[#This Row],[o_co_financing]],0)</f>
        <v>0</v>
      </c>
      <c r="AR449" s="4" t="str">
        <f>IF(Table1[[#This Row],[o_gef_funding]]=SUM(Table1[[#This Row],[ghg_inventory_gef]:[undefined_gef]]),"Good", "Problem")</f>
        <v>Good</v>
      </c>
      <c r="AS449" s="4" t="str">
        <f>IF(Table1[[#This Row],[o_co_financing]]=SUM(Table1[[#This Row],[ghg_inventory_co_finance]:[undefined_co_finance]]),"Good", "Problem")</f>
        <v>Good</v>
      </c>
    </row>
    <row r="450" spans="1:45">
      <c r="A450" s="7">
        <v>48</v>
      </c>
      <c r="B450" s="8" t="s">
        <v>74</v>
      </c>
      <c r="C450" t="str">
        <f>VLOOKUP(Table1[[#This Row],[pif_id]], Table7[#All],2,FALSE)</f>
        <v>Africa</v>
      </c>
      <c r="D450" t="str">
        <f>VLOOKUP(Table1[[#This Row],[pif_id]], Table7[#All],3,FALSE)</f>
        <v>UNDP</v>
      </c>
      <c r="E450" t="str">
        <f>VLOOKUP(Table1[[#This Row],[pif_id]], Table7[#All],4,FALSE)</f>
        <v>2019</v>
      </c>
      <c r="F450" t="e">
        <f>VLOOKUP(Table1[[#This Row],[pif_id]], Table7[#All],5,FALSE)</f>
        <v>#REF!</v>
      </c>
      <c r="G450">
        <v>106</v>
      </c>
      <c r="H450" t="s">
        <v>681</v>
      </c>
      <c r="I450">
        <v>1</v>
      </c>
      <c r="J450">
        <v>1</v>
      </c>
      <c r="M450" t="str">
        <f>IF(SUM(Table1[[#This Row],[c_ghg_inventory]:[c_support_needed_and_received]])=0,1,"")</f>
        <v/>
      </c>
      <c r="N450" s="6">
        <v>450000</v>
      </c>
      <c r="O450" s="6">
        <v>15000</v>
      </c>
      <c r="P450" s="6">
        <f>N450/SUM(Table1[[#This Row],[c_ghg_inventory]:[c_undefined]])</f>
        <v>225000</v>
      </c>
      <c r="Q450" s="6">
        <f>O450/SUM(Table1[[#This Row],[c_ghg_inventory]:[c_undefined]])</f>
        <v>7500</v>
      </c>
      <c r="R450">
        <v>447</v>
      </c>
      <c r="S450" t="s">
        <v>682</v>
      </c>
      <c r="X450" s="4">
        <f>IF(SUM(Table1[[#This Row],[o_ghg_inventory ]:[o_support_needed_and_received]])=0,1,"")</f>
        <v>1</v>
      </c>
      <c r="Y450" s="34">
        <v>90000</v>
      </c>
      <c r="Z450" s="34">
        <v>3000</v>
      </c>
      <c r="AA450" s="5">
        <f>Table1[[#This Row],[o_gef_funding]]/SUM(Table1[[#This Row],[o_ghg_inventory ]:[o_undefined]])</f>
        <v>90000</v>
      </c>
      <c r="AB450" s="5">
        <f>Table1[[#This Row],[o_co_financing]]/SUM(Table1[[#This Row],[o_ghg_inventory ]:[o_undefined]])</f>
        <v>3000</v>
      </c>
      <c r="AC450" s="4" cm="1">
        <f t="array" ref="AC450">IF(Table1[[#This Row],[o_ghg_inventory ]]="",IF(AND(Table1[[#This Row],[o_undefined]:[o_undefined]]=1,Table1[[#This Row],[c_ghg_inventory]]=1),1,""),1)</f>
        <v>1</v>
      </c>
      <c r="AD450" s="4" cm="1">
        <f t="array" ref="AD450">IF(Table1[[#This Row],[o_mitigation ]]="",IF(AND(Table1[[#This Row],[o_undefined]:[o_undefined]]=1,Table1[[#This Row],[c_mitigation]]=1),1,""),1)</f>
        <v>1</v>
      </c>
      <c r="AE450" s="4" t="str" cm="1">
        <f t="array" ref="AE450">IF(Table1[[#This Row],[o_climate_change_impacts_and_adaptation ]]="",IF(AND(Table1[[#This Row],[o_undefined]:[o_undefined]]=1,Table1[[#This Row],[c_climate_change_impacts_and_adaptation]]=1),1,""),1)</f>
        <v/>
      </c>
      <c r="AF450" s="4" t="str" cm="1">
        <f t="array" ref="AF450">IF(Table1[[#This Row],[o_support_needed_and_received]]="",IF(AND(Table1[[#This Row],[o_undefined]:[o_undefined]]=1,Table1[[#This Row],[c_support_needed_and_received]]=1),1,""),1)</f>
        <v/>
      </c>
      <c r="AG450" s="4" t="str">
        <f>IF(SUM(Table1[[#This Row],[com_ghg_inventory]:[com_support_needed_and_received]])=0,1,"")</f>
        <v/>
      </c>
      <c r="AH450" s="4" cm="1">
        <f t="array" ref="AH450">IF(Table1[[#This Row],[com_ghg_inventory]]="",0,IF(Table1[[#This Row],[com_undefined]:[com_undefined]]=1,0,Table1[[#This Row],[o_gef_funding]:[o_gef_funding]]/SUM(Table1[[#This Row],[com_ghg_inventory]:[com_support_needed_and_received]])))</f>
        <v>45000</v>
      </c>
      <c r="AI450" s="4" cm="1">
        <f t="array" ref="AI450">IF(Table1[[#This Row],[com_mitigation]]="",0,IF(Table1[[#This Row],[com_undefined]:[com_undefined]]=1,0,Table1[[#This Row],[o_gef_funding]:[o_gef_funding]]/SUM(Table1[[#This Row],[com_ghg_inventory]:[com_support_needed_and_received]])))</f>
        <v>45000</v>
      </c>
      <c r="AJ450" s="4" cm="1">
        <f t="array" ref="AJ450">IF(Table1[[#This Row],[com_climate_change_impacts_and_adaptation]]="",0,IF(Table1[[#This Row],[com_undefined]:[com_undefined]]=1,0,Table1[[#This Row],[o_gef_funding]:[o_gef_funding]]/SUM(Table1[[#This Row],[com_ghg_inventory]:[com_support_needed_and_received]])))</f>
        <v>0</v>
      </c>
      <c r="AK450" s="4" cm="1">
        <f t="array" ref="AK450">IF(Table1[[#This Row],[com_support_needed_and_received]]="",0,IF(Table1[[#This Row],[com_undefined]:[com_undefined]]=1,0,Table1[[#This Row],[o_gef_funding]:[o_gef_funding]]/SUM(Table1[[#This Row],[com_ghg_inventory]:[com_support_needed_and_received]])))</f>
        <v>0</v>
      </c>
      <c r="AL450" s="4">
        <f>IF(Table1[[#This Row],[com_undefined]]=1,Table1[[#This Row],[o_gef_funding]],0)</f>
        <v>0</v>
      </c>
      <c r="AM450" s="4" cm="1">
        <f t="array" ref="AM450">IF(Table1[[#This Row],[com_ghg_inventory]]="",0,IF(Table1[[#This Row],[com_undefined]:[com_undefined]]=1,0,Table1[[#This Row],[o_co_financing]:[o_co_financing]]/SUM(Table1[[#This Row],[com_ghg_inventory]:[com_support_needed_and_received]])))</f>
        <v>1500</v>
      </c>
      <c r="AN450" s="4" cm="1">
        <f t="array" ref="AN450">IF(Table1[[#This Row],[com_mitigation]]="",0,IF(Table1[[#This Row],[com_undefined]:[com_undefined]]=1,0,Table1[[#This Row],[o_co_financing]:[o_co_financing]]/SUM(Table1[[#This Row],[com_ghg_inventory]:[com_support_needed_and_received]])))</f>
        <v>1500</v>
      </c>
      <c r="AO450" s="4" cm="1">
        <f t="array" ref="AO450">IF(Table1[[#This Row],[com_climate_change_impacts_and_adaptation]]="",0,IF(Table1[[#This Row],[com_undefined]:[com_undefined]]=1,0,Table1[[#This Row],[o_co_financing]:[o_co_financing]]/SUM(Table1[[#This Row],[com_ghg_inventory]:[com_support_needed_and_received]])))</f>
        <v>0</v>
      </c>
      <c r="AP450" s="4" cm="1">
        <f t="array" ref="AP450">IF(Table1[[#This Row],[com_support_needed_and_received]]="",0,IF(Table1[[#This Row],[com_undefined]:[com_undefined]]=1,0,Table1[[#This Row],[o_co_financing]:[o_co_financing]]/SUM(Table1[[#This Row],[com_ghg_inventory]:[com_support_needed_and_received]])))</f>
        <v>0</v>
      </c>
      <c r="AQ450" s="4">
        <f>IF(Table1[[#This Row],[com_undefined]]=1,Table1[[#This Row],[o_co_financing]],0)</f>
        <v>0</v>
      </c>
      <c r="AR450" s="4" t="str">
        <f>IF(Table1[[#This Row],[o_gef_funding]]=SUM(Table1[[#This Row],[ghg_inventory_gef]:[undefined_gef]]),"Good", "Problem")</f>
        <v>Good</v>
      </c>
      <c r="AS450" s="4" t="str">
        <f>IF(Table1[[#This Row],[o_co_financing]]=SUM(Table1[[#This Row],[ghg_inventory_co_finance]:[undefined_co_finance]]),"Good", "Problem")</f>
        <v>Good</v>
      </c>
    </row>
    <row r="451" spans="1:45">
      <c r="A451" s="7">
        <v>48</v>
      </c>
      <c r="B451" s="8" t="s">
        <v>74</v>
      </c>
      <c r="C451" t="str">
        <f>VLOOKUP(Table1[[#This Row],[pif_id]], Table7[#All],2,FALSE)</f>
        <v>Africa</v>
      </c>
      <c r="D451" t="str">
        <f>VLOOKUP(Table1[[#This Row],[pif_id]], Table7[#All],3,FALSE)</f>
        <v>UNDP</v>
      </c>
      <c r="E451" t="str">
        <f>VLOOKUP(Table1[[#This Row],[pif_id]], Table7[#All],4,FALSE)</f>
        <v>2019</v>
      </c>
      <c r="F451" t="e">
        <f>VLOOKUP(Table1[[#This Row],[pif_id]], Table7[#All],5,FALSE)</f>
        <v>#REF!</v>
      </c>
      <c r="G451">
        <v>106</v>
      </c>
      <c r="H451" t="s">
        <v>681</v>
      </c>
      <c r="I451">
        <v>1</v>
      </c>
      <c r="J451">
        <v>1</v>
      </c>
      <c r="M451" t="str">
        <f>IF(SUM(Table1[[#This Row],[c_ghg_inventory]:[c_support_needed_and_received]])=0,1,"")</f>
        <v/>
      </c>
      <c r="N451" s="6">
        <v>450000</v>
      </c>
      <c r="O451" s="6">
        <v>15000</v>
      </c>
      <c r="P451" s="6">
        <f>N451/SUM(Table1[[#This Row],[c_ghg_inventory]:[c_undefined]])</f>
        <v>225000</v>
      </c>
      <c r="Q451" s="6">
        <f>O451/SUM(Table1[[#This Row],[c_ghg_inventory]:[c_undefined]])</f>
        <v>7500</v>
      </c>
      <c r="R451">
        <v>448</v>
      </c>
      <c r="S451" t="s">
        <v>683</v>
      </c>
      <c r="X451" s="4">
        <f>IF(SUM(Table1[[#This Row],[o_ghg_inventory ]:[o_support_needed_and_received]])=0,1,"")</f>
        <v>1</v>
      </c>
      <c r="Y451" s="34">
        <v>90000</v>
      </c>
      <c r="Z451" s="34">
        <v>3000</v>
      </c>
      <c r="AA451" s="5">
        <f>Table1[[#This Row],[o_gef_funding]]/SUM(Table1[[#This Row],[o_ghg_inventory ]:[o_undefined]])</f>
        <v>90000</v>
      </c>
      <c r="AB451" s="5">
        <f>Table1[[#This Row],[o_co_financing]]/SUM(Table1[[#This Row],[o_ghg_inventory ]:[o_undefined]])</f>
        <v>3000</v>
      </c>
      <c r="AC451" s="4" cm="1">
        <f t="array" ref="AC451">IF(Table1[[#This Row],[o_ghg_inventory ]]="",IF(AND(Table1[[#This Row],[o_undefined]:[o_undefined]]=1,Table1[[#This Row],[c_ghg_inventory]]=1),1,""),1)</f>
        <v>1</v>
      </c>
      <c r="AD451" s="4" cm="1">
        <f t="array" ref="AD451">IF(Table1[[#This Row],[o_mitigation ]]="",IF(AND(Table1[[#This Row],[o_undefined]:[o_undefined]]=1,Table1[[#This Row],[c_mitigation]]=1),1,""),1)</f>
        <v>1</v>
      </c>
      <c r="AE451" s="4" t="str" cm="1">
        <f t="array" ref="AE451">IF(Table1[[#This Row],[o_climate_change_impacts_and_adaptation ]]="",IF(AND(Table1[[#This Row],[o_undefined]:[o_undefined]]=1,Table1[[#This Row],[c_climate_change_impacts_and_adaptation]]=1),1,""),1)</f>
        <v/>
      </c>
      <c r="AF451" s="4" t="str" cm="1">
        <f t="array" ref="AF451">IF(Table1[[#This Row],[o_support_needed_and_received]]="",IF(AND(Table1[[#This Row],[o_undefined]:[o_undefined]]=1,Table1[[#This Row],[c_support_needed_and_received]]=1),1,""),1)</f>
        <v/>
      </c>
      <c r="AG451" s="4" t="str">
        <f>IF(SUM(Table1[[#This Row],[com_ghg_inventory]:[com_support_needed_and_received]])=0,1,"")</f>
        <v/>
      </c>
      <c r="AH451" s="4" cm="1">
        <f t="array" ref="AH451">IF(Table1[[#This Row],[com_ghg_inventory]]="",0,IF(Table1[[#This Row],[com_undefined]:[com_undefined]]=1,0,Table1[[#This Row],[o_gef_funding]:[o_gef_funding]]/SUM(Table1[[#This Row],[com_ghg_inventory]:[com_support_needed_and_received]])))</f>
        <v>45000</v>
      </c>
      <c r="AI451" s="4" cm="1">
        <f t="array" ref="AI451">IF(Table1[[#This Row],[com_mitigation]]="",0,IF(Table1[[#This Row],[com_undefined]:[com_undefined]]=1,0,Table1[[#This Row],[o_gef_funding]:[o_gef_funding]]/SUM(Table1[[#This Row],[com_ghg_inventory]:[com_support_needed_and_received]])))</f>
        <v>45000</v>
      </c>
      <c r="AJ451" s="4" cm="1">
        <f t="array" ref="AJ451">IF(Table1[[#This Row],[com_climate_change_impacts_and_adaptation]]="",0,IF(Table1[[#This Row],[com_undefined]:[com_undefined]]=1,0,Table1[[#This Row],[o_gef_funding]:[o_gef_funding]]/SUM(Table1[[#This Row],[com_ghg_inventory]:[com_support_needed_and_received]])))</f>
        <v>0</v>
      </c>
      <c r="AK451" s="4" cm="1">
        <f t="array" ref="AK451">IF(Table1[[#This Row],[com_support_needed_and_received]]="",0,IF(Table1[[#This Row],[com_undefined]:[com_undefined]]=1,0,Table1[[#This Row],[o_gef_funding]:[o_gef_funding]]/SUM(Table1[[#This Row],[com_ghg_inventory]:[com_support_needed_and_received]])))</f>
        <v>0</v>
      </c>
      <c r="AL451" s="4">
        <f>IF(Table1[[#This Row],[com_undefined]]=1,Table1[[#This Row],[o_gef_funding]],0)</f>
        <v>0</v>
      </c>
      <c r="AM451" s="4" cm="1">
        <f t="array" ref="AM451">IF(Table1[[#This Row],[com_ghg_inventory]]="",0,IF(Table1[[#This Row],[com_undefined]:[com_undefined]]=1,0,Table1[[#This Row],[o_co_financing]:[o_co_financing]]/SUM(Table1[[#This Row],[com_ghg_inventory]:[com_support_needed_and_received]])))</f>
        <v>1500</v>
      </c>
      <c r="AN451" s="4" cm="1">
        <f t="array" ref="AN451">IF(Table1[[#This Row],[com_mitigation]]="",0,IF(Table1[[#This Row],[com_undefined]:[com_undefined]]=1,0,Table1[[#This Row],[o_co_financing]:[o_co_financing]]/SUM(Table1[[#This Row],[com_ghg_inventory]:[com_support_needed_and_received]])))</f>
        <v>1500</v>
      </c>
      <c r="AO451" s="4" cm="1">
        <f t="array" ref="AO451">IF(Table1[[#This Row],[com_climate_change_impacts_and_adaptation]]="",0,IF(Table1[[#This Row],[com_undefined]:[com_undefined]]=1,0,Table1[[#This Row],[o_co_financing]:[o_co_financing]]/SUM(Table1[[#This Row],[com_ghg_inventory]:[com_support_needed_and_received]])))</f>
        <v>0</v>
      </c>
      <c r="AP451" s="4" cm="1">
        <f t="array" ref="AP451">IF(Table1[[#This Row],[com_support_needed_and_received]]="",0,IF(Table1[[#This Row],[com_undefined]:[com_undefined]]=1,0,Table1[[#This Row],[o_co_financing]:[o_co_financing]]/SUM(Table1[[#This Row],[com_ghg_inventory]:[com_support_needed_and_received]])))</f>
        <v>0</v>
      </c>
      <c r="AQ451" s="4">
        <f>IF(Table1[[#This Row],[com_undefined]]=1,Table1[[#This Row],[o_co_financing]],0)</f>
        <v>0</v>
      </c>
      <c r="AR451" s="4" t="str">
        <f>IF(Table1[[#This Row],[o_gef_funding]]=SUM(Table1[[#This Row],[ghg_inventory_gef]:[undefined_gef]]),"Good", "Problem")</f>
        <v>Good</v>
      </c>
      <c r="AS451" s="4" t="str">
        <f>IF(Table1[[#This Row],[o_co_financing]]=SUM(Table1[[#This Row],[ghg_inventory_co_finance]:[undefined_co_finance]]),"Good", "Problem")</f>
        <v>Good</v>
      </c>
    </row>
    <row r="452" spans="1:45">
      <c r="A452" s="7">
        <v>48</v>
      </c>
      <c r="B452" s="8" t="s">
        <v>74</v>
      </c>
      <c r="C452" t="str">
        <f>VLOOKUP(Table1[[#This Row],[pif_id]], Table7[#All],2,FALSE)</f>
        <v>Africa</v>
      </c>
      <c r="D452" t="str">
        <f>VLOOKUP(Table1[[#This Row],[pif_id]], Table7[#All],3,FALSE)</f>
        <v>UNDP</v>
      </c>
      <c r="E452" t="str">
        <f>VLOOKUP(Table1[[#This Row],[pif_id]], Table7[#All],4,FALSE)</f>
        <v>2019</v>
      </c>
      <c r="F452" t="e">
        <f>VLOOKUP(Table1[[#This Row],[pif_id]], Table7[#All],5,FALSE)</f>
        <v>#REF!</v>
      </c>
      <c r="G452">
        <v>106</v>
      </c>
      <c r="H452" t="s">
        <v>681</v>
      </c>
      <c r="I452">
        <v>1</v>
      </c>
      <c r="J452">
        <v>1</v>
      </c>
      <c r="M452" t="str">
        <f>IF(SUM(Table1[[#This Row],[c_ghg_inventory]:[c_support_needed_and_received]])=0,1,"")</f>
        <v/>
      </c>
      <c r="N452" s="6">
        <v>450000</v>
      </c>
      <c r="O452" s="6">
        <v>15000</v>
      </c>
      <c r="P452" s="6">
        <f>N452/SUM(Table1[[#This Row],[c_ghg_inventory]:[c_undefined]])</f>
        <v>225000</v>
      </c>
      <c r="Q452" s="6">
        <f>O452/SUM(Table1[[#This Row],[c_ghg_inventory]:[c_undefined]])</f>
        <v>7500</v>
      </c>
      <c r="R452">
        <v>449</v>
      </c>
      <c r="S452" t="s">
        <v>684</v>
      </c>
      <c r="U452">
        <v>1</v>
      </c>
      <c r="X452" s="4" t="str">
        <f>IF(SUM(Table1[[#This Row],[o_ghg_inventory ]:[o_support_needed_and_received]])=0,1,"")</f>
        <v/>
      </c>
      <c r="Y452" s="34">
        <v>90000</v>
      </c>
      <c r="Z452" s="34">
        <v>3000</v>
      </c>
      <c r="AA452" s="5">
        <f>Table1[[#This Row],[o_gef_funding]]/SUM(Table1[[#This Row],[o_ghg_inventory ]:[o_undefined]])</f>
        <v>90000</v>
      </c>
      <c r="AB452" s="5">
        <f>Table1[[#This Row],[o_co_financing]]/SUM(Table1[[#This Row],[o_ghg_inventory ]:[o_undefined]])</f>
        <v>3000</v>
      </c>
      <c r="AC452" s="4" t="str" cm="1">
        <f t="array" ref="AC452">IF(Table1[[#This Row],[o_ghg_inventory ]]="",IF(AND(Table1[[#This Row],[o_undefined]:[o_undefined]]=1,Table1[[#This Row],[c_ghg_inventory]]=1),1,""),1)</f>
        <v/>
      </c>
      <c r="AD452" s="4" cm="1">
        <f t="array" ref="AD452">IF(Table1[[#This Row],[o_mitigation ]]="",IF(AND(Table1[[#This Row],[o_undefined]:[o_undefined]]=1,Table1[[#This Row],[c_mitigation]]=1),1,""),1)</f>
        <v>1</v>
      </c>
      <c r="AE452" s="4" t="str" cm="1">
        <f t="array" ref="AE452">IF(Table1[[#This Row],[o_climate_change_impacts_and_adaptation ]]="",IF(AND(Table1[[#This Row],[o_undefined]:[o_undefined]]=1,Table1[[#This Row],[c_climate_change_impacts_and_adaptation]]=1),1,""),1)</f>
        <v/>
      </c>
      <c r="AF452" s="4" t="str" cm="1">
        <f t="array" ref="AF452">IF(Table1[[#This Row],[o_support_needed_and_received]]="",IF(AND(Table1[[#This Row],[o_undefined]:[o_undefined]]=1,Table1[[#This Row],[c_support_needed_and_received]]=1),1,""),1)</f>
        <v/>
      </c>
      <c r="AG452" s="4" t="str">
        <f>IF(SUM(Table1[[#This Row],[com_ghg_inventory]:[com_support_needed_and_received]])=0,1,"")</f>
        <v/>
      </c>
      <c r="AH452" s="4" cm="1">
        <f t="array" ref="AH452">IF(Table1[[#This Row],[com_ghg_inventory]]="",0,IF(Table1[[#This Row],[com_undefined]:[com_undefined]]=1,0,Table1[[#This Row],[o_gef_funding]:[o_gef_funding]]/SUM(Table1[[#This Row],[com_ghg_inventory]:[com_support_needed_and_received]])))</f>
        <v>0</v>
      </c>
      <c r="AI452" s="4" cm="1">
        <f t="array" ref="AI452">IF(Table1[[#This Row],[com_mitigation]]="",0,IF(Table1[[#This Row],[com_undefined]:[com_undefined]]=1,0,Table1[[#This Row],[o_gef_funding]:[o_gef_funding]]/SUM(Table1[[#This Row],[com_ghg_inventory]:[com_support_needed_and_received]])))</f>
        <v>90000</v>
      </c>
      <c r="AJ452" s="4" cm="1">
        <f t="array" ref="AJ452">IF(Table1[[#This Row],[com_climate_change_impacts_and_adaptation]]="",0,IF(Table1[[#This Row],[com_undefined]:[com_undefined]]=1,0,Table1[[#This Row],[o_gef_funding]:[o_gef_funding]]/SUM(Table1[[#This Row],[com_ghg_inventory]:[com_support_needed_and_received]])))</f>
        <v>0</v>
      </c>
      <c r="AK452" s="4" cm="1">
        <f t="array" ref="AK452">IF(Table1[[#This Row],[com_support_needed_and_received]]="",0,IF(Table1[[#This Row],[com_undefined]:[com_undefined]]=1,0,Table1[[#This Row],[o_gef_funding]:[o_gef_funding]]/SUM(Table1[[#This Row],[com_ghg_inventory]:[com_support_needed_and_received]])))</f>
        <v>0</v>
      </c>
      <c r="AL452" s="4">
        <f>IF(Table1[[#This Row],[com_undefined]]=1,Table1[[#This Row],[o_gef_funding]],0)</f>
        <v>0</v>
      </c>
      <c r="AM452" s="4" cm="1">
        <f t="array" ref="AM452">IF(Table1[[#This Row],[com_ghg_inventory]]="",0,IF(Table1[[#This Row],[com_undefined]:[com_undefined]]=1,0,Table1[[#This Row],[o_co_financing]:[o_co_financing]]/SUM(Table1[[#This Row],[com_ghg_inventory]:[com_support_needed_and_received]])))</f>
        <v>0</v>
      </c>
      <c r="AN452" s="4" cm="1">
        <f t="array" ref="AN452">IF(Table1[[#This Row],[com_mitigation]]="",0,IF(Table1[[#This Row],[com_undefined]:[com_undefined]]=1,0,Table1[[#This Row],[o_co_financing]:[o_co_financing]]/SUM(Table1[[#This Row],[com_ghg_inventory]:[com_support_needed_and_received]])))</f>
        <v>3000</v>
      </c>
      <c r="AO452" s="4" cm="1">
        <f t="array" ref="AO452">IF(Table1[[#This Row],[com_climate_change_impacts_and_adaptation]]="",0,IF(Table1[[#This Row],[com_undefined]:[com_undefined]]=1,0,Table1[[#This Row],[o_co_financing]:[o_co_financing]]/SUM(Table1[[#This Row],[com_ghg_inventory]:[com_support_needed_and_received]])))</f>
        <v>0</v>
      </c>
      <c r="AP452" s="4" cm="1">
        <f t="array" ref="AP452">IF(Table1[[#This Row],[com_support_needed_and_received]]="",0,IF(Table1[[#This Row],[com_undefined]:[com_undefined]]=1,0,Table1[[#This Row],[o_co_financing]:[o_co_financing]]/SUM(Table1[[#This Row],[com_ghg_inventory]:[com_support_needed_and_received]])))</f>
        <v>0</v>
      </c>
      <c r="AQ452" s="4">
        <f>IF(Table1[[#This Row],[com_undefined]]=1,Table1[[#This Row],[o_co_financing]],0)</f>
        <v>0</v>
      </c>
      <c r="AR452" s="4" t="str">
        <f>IF(Table1[[#This Row],[o_gef_funding]]=SUM(Table1[[#This Row],[ghg_inventory_gef]:[undefined_gef]]),"Good", "Problem")</f>
        <v>Good</v>
      </c>
      <c r="AS452" s="4" t="str">
        <f>IF(Table1[[#This Row],[o_co_financing]]=SUM(Table1[[#This Row],[ghg_inventory_co_finance]:[undefined_co_finance]]),"Good", "Problem")</f>
        <v>Good</v>
      </c>
    </row>
    <row r="453" spans="1:45">
      <c r="A453" s="7">
        <v>48</v>
      </c>
      <c r="B453" s="8" t="s">
        <v>74</v>
      </c>
      <c r="C453" t="str">
        <f>VLOOKUP(Table1[[#This Row],[pif_id]], Table7[#All],2,FALSE)</f>
        <v>Africa</v>
      </c>
      <c r="D453" t="str">
        <f>VLOOKUP(Table1[[#This Row],[pif_id]], Table7[#All],3,FALSE)</f>
        <v>UNDP</v>
      </c>
      <c r="E453" t="str">
        <f>VLOOKUP(Table1[[#This Row],[pif_id]], Table7[#All],4,FALSE)</f>
        <v>2019</v>
      </c>
      <c r="F453" t="e">
        <f>VLOOKUP(Table1[[#This Row],[pif_id]], Table7[#All],5,FALSE)</f>
        <v>#REF!</v>
      </c>
      <c r="G453">
        <v>106</v>
      </c>
      <c r="H453" t="s">
        <v>681</v>
      </c>
      <c r="I453">
        <v>1</v>
      </c>
      <c r="J453">
        <v>1</v>
      </c>
      <c r="M453" t="str">
        <f>IF(SUM(Table1[[#This Row],[c_ghg_inventory]:[c_support_needed_and_received]])=0,1,"")</f>
        <v/>
      </c>
      <c r="N453" s="6">
        <v>450000</v>
      </c>
      <c r="O453" s="6">
        <v>15000</v>
      </c>
      <c r="P453" s="6">
        <f>N453/SUM(Table1[[#This Row],[c_ghg_inventory]:[c_undefined]])</f>
        <v>225000</v>
      </c>
      <c r="Q453" s="6">
        <f>O453/SUM(Table1[[#This Row],[c_ghg_inventory]:[c_undefined]])</f>
        <v>7500</v>
      </c>
      <c r="R453">
        <v>450</v>
      </c>
      <c r="S453" t="s">
        <v>685</v>
      </c>
      <c r="X453" s="4">
        <f>IF(SUM(Table1[[#This Row],[o_ghg_inventory ]:[o_support_needed_and_received]])=0,1,"")</f>
        <v>1</v>
      </c>
      <c r="Y453" s="34">
        <v>90000</v>
      </c>
      <c r="Z453" s="34">
        <v>3000</v>
      </c>
      <c r="AA453" s="5">
        <f>Table1[[#This Row],[o_gef_funding]]/SUM(Table1[[#This Row],[o_ghg_inventory ]:[o_undefined]])</f>
        <v>90000</v>
      </c>
      <c r="AB453" s="5">
        <f>Table1[[#This Row],[o_co_financing]]/SUM(Table1[[#This Row],[o_ghg_inventory ]:[o_undefined]])</f>
        <v>3000</v>
      </c>
      <c r="AC453" s="4" cm="1">
        <f t="array" ref="AC453">IF(Table1[[#This Row],[o_ghg_inventory ]]="",IF(AND(Table1[[#This Row],[o_undefined]:[o_undefined]]=1,Table1[[#This Row],[c_ghg_inventory]]=1),1,""),1)</f>
        <v>1</v>
      </c>
      <c r="AD453" s="4" cm="1">
        <f t="array" ref="AD453">IF(Table1[[#This Row],[o_mitigation ]]="",IF(AND(Table1[[#This Row],[o_undefined]:[o_undefined]]=1,Table1[[#This Row],[c_mitigation]]=1),1,""),1)</f>
        <v>1</v>
      </c>
      <c r="AE453" s="4" t="str" cm="1">
        <f t="array" ref="AE453">IF(Table1[[#This Row],[o_climate_change_impacts_and_adaptation ]]="",IF(AND(Table1[[#This Row],[o_undefined]:[o_undefined]]=1,Table1[[#This Row],[c_climate_change_impacts_and_adaptation]]=1),1,""),1)</f>
        <v/>
      </c>
      <c r="AF453" s="4" t="str" cm="1">
        <f t="array" ref="AF453">IF(Table1[[#This Row],[o_support_needed_and_received]]="",IF(AND(Table1[[#This Row],[o_undefined]:[o_undefined]]=1,Table1[[#This Row],[c_support_needed_and_received]]=1),1,""),1)</f>
        <v/>
      </c>
      <c r="AG453" s="4" t="str">
        <f>IF(SUM(Table1[[#This Row],[com_ghg_inventory]:[com_support_needed_and_received]])=0,1,"")</f>
        <v/>
      </c>
      <c r="AH453" s="4" cm="1">
        <f t="array" ref="AH453">IF(Table1[[#This Row],[com_ghg_inventory]]="",0,IF(Table1[[#This Row],[com_undefined]:[com_undefined]]=1,0,Table1[[#This Row],[o_gef_funding]:[o_gef_funding]]/SUM(Table1[[#This Row],[com_ghg_inventory]:[com_support_needed_and_received]])))</f>
        <v>45000</v>
      </c>
      <c r="AI453" s="4" cm="1">
        <f t="array" ref="AI453">IF(Table1[[#This Row],[com_mitigation]]="",0,IF(Table1[[#This Row],[com_undefined]:[com_undefined]]=1,0,Table1[[#This Row],[o_gef_funding]:[o_gef_funding]]/SUM(Table1[[#This Row],[com_ghg_inventory]:[com_support_needed_and_received]])))</f>
        <v>45000</v>
      </c>
      <c r="AJ453" s="4" cm="1">
        <f t="array" ref="AJ453">IF(Table1[[#This Row],[com_climate_change_impacts_and_adaptation]]="",0,IF(Table1[[#This Row],[com_undefined]:[com_undefined]]=1,0,Table1[[#This Row],[o_gef_funding]:[o_gef_funding]]/SUM(Table1[[#This Row],[com_ghg_inventory]:[com_support_needed_and_received]])))</f>
        <v>0</v>
      </c>
      <c r="AK453" s="4" cm="1">
        <f t="array" ref="AK453">IF(Table1[[#This Row],[com_support_needed_and_received]]="",0,IF(Table1[[#This Row],[com_undefined]:[com_undefined]]=1,0,Table1[[#This Row],[o_gef_funding]:[o_gef_funding]]/SUM(Table1[[#This Row],[com_ghg_inventory]:[com_support_needed_and_received]])))</f>
        <v>0</v>
      </c>
      <c r="AL453" s="4">
        <f>IF(Table1[[#This Row],[com_undefined]]=1,Table1[[#This Row],[o_gef_funding]],0)</f>
        <v>0</v>
      </c>
      <c r="AM453" s="4" cm="1">
        <f t="array" ref="AM453">IF(Table1[[#This Row],[com_ghg_inventory]]="",0,IF(Table1[[#This Row],[com_undefined]:[com_undefined]]=1,0,Table1[[#This Row],[o_co_financing]:[o_co_financing]]/SUM(Table1[[#This Row],[com_ghg_inventory]:[com_support_needed_and_received]])))</f>
        <v>1500</v>
      </c>
      <c r="AN453" s="4" cm="1">
        <f t="array" ref="AN453">IF(Table1[[#This Row],[com_mitigation]]="",0,IF(Table1[[#This Row],[com_undefined]:[com_undefined]]=1,0,Table1[[#This Row],[o_co_financing]:[o_co_financing]]/SUM(Table1[[#This Row],[com_ghg_inventory]:[com_support_needed_and_received]])))</f>
        <v>1500</v>
      </c>
      <c r="AO453" s="4" cm="1">
        <f t="array" ref="AO453">IF(Table1[[#This Row],[com_climate_change_impacts_and_adaptation]]="",0,IF(Table1[[#This Row],[com_undefined]:[com_undefined]]=1,0,Table1[[#This Row],[o_co_financing]:[o_co_financing]]/SUM(Table1[[#This Row],[com_ghg_inventory]:[com_support_needed_and_received]])))</f>
        <v>0</v>
      </c>
      <c r="AP453" s="4" cm="1">
        <f t="array" ref="AP453">IF(Table1[[#This Row],[com_support_needed_and_received]]="",0,IF(Table1[[#This Row],[com_undefined]:[com_undefined]]=1,0,Table1[[#This Row],[o_co_financing]:[o_co_financing]]/SUM(Table1[[#This Row],[com_ghg_inventory]:[com_support_needed_and_received]])))</f>
        <v>0</v>
      </c>
      <c r="AQ453" s="4">
        <f>IF(Table1[[#This Row],[com_undefined]]=1,Table1[[#This Row],[o_co_financing]],0)</f>
        <v>0</v>
      </c>
      <c r="AR453" s="4" t="str">
        <f>IF(Table1[[#This Row],[o_gef_funding]]=SUM(Table1[[#This Row],[ghg_inventory_gef]:[undefined_gef]]),"Good", "Problem")</f>
        <v>Good</v>
      </c>
      <c r="AS453" s="4" t="str">
        <f>IF(Table1[[#This Row],[o_co_financing]]=SUM(Table1[[#This Row],[ghg_inventory_co_finance]:[undefined_co_finance]]),"Good", "Problem")</f>
        <v>Good</v>
      </c>
    </row>
    <row r="454" spans="1:45">
      <c r="A454" s="7">
        <v>48</v>
      </c>
      <c r="B454" s="8" t="s">
        <v>74</v>
      </c>
      <c r="C454" t="str">
        <f>VLOOKUP(Table1[[#This Row],[pif_id]], Table7[#All],2,FALSE)</f>
        <v>Africa</v>
      </c>
      <c r="D454" t="str">
        <f>VLOOKUP(Table1[[#This Row],[pif_id]], Table7[#All],3,FALSE)</f>
        <v>UNDP</v>
      </c>
      <c r="E454" t="str">
        <f>VLOOKUP(Table1[[#This Row],[pif_id]], Table7[#All],4,FALSE)</f>
        <v>2019</v>
      </c>
      <c r="F454" t="e">
        <f>VLOOKUP(Table1[[#This Row],[pif_id]], Table7[#All],5,FALSE)</f>
        <v>#REF!</v>
      </c>
      <c r="G454">
        <v>106</v>
      </c>
      <c r="H454" t="s">
        <v>681</v>
      </c>
      <c r="I454">
        <v>1</v>
      </c>
      <c r="J454">
        <v>1</v>
      </c>
      <c r="M454" t="str">
        <f>IF(SUM(Table1[[#This Row],[c_ghg_inventory]:[c_support_needed_and_received]])=0,1,"")</f>
        <v/>
      </c>
      <c r="N454" s="6">
        <v>450000</v>
      </c>
      <c r="O454" s="6">
        <v>15000</v>
      </c>
      <c r="P454" s="6">
        <f>N454/SUM(Table1[[#This Row],[c_ghg_inventory]:[c_undefined]])</f>
        <v>225000</v>
      </c>
      <c r="Q454" s="6">
        <f>O454/SUM(Table1[[#This Row],[c_ghg_inventory]:[c_undefined]])</f>
        <v>7500</v>
      </c>
      <c r="R454">
        <v>451</v>
      </c>
      <c r="S454" t="s">
        <v>686</v>
      </c>
      <c r="X454" s="4">
        <f>IF(SUM(Table1[[#This Row],[o_ghg_inventory ]:[o_support_needed_and_received]])=0,1,"")</f>
        <v>1</v>
      </c>
      <c r="Y454" s="34">
        <v>90000</v>
      </c>
      <c r="Z454" s="34">
        <v>3000</v>
      </c>
      <c r="AA454" s="5">
        <f>Table1[[#This Row],[o_gef_funding]]/SUM(Table1[[#This Row],[o_ghg_inventory ]:[o_undefined]])</f>
        <v>90000</v>
      </c>
      <c r="AB454" s="5">
        <f>Table1[[#This Row],[o_co_financing]]/SUM(Table1[[#This Row],[o_ghg_inventory ]:[o_undefined]])</f>
        <v>3000</v>
      </c>
      <c r="AC454" s="4" cm="1">
        <f t="array" ref="AC454">IF(Table1[[#This Row],[o_ghg_inventory ]]="",IF(AND(Table1[[#This Row],[o_undefined]:[o_undefined]]=1,Table1[[#This Row],[c_ghg_inventory]]=1),1,""),1)</f>
        <v>1</v>
      </c>
      <c r="AD454" s="4" cm="1">
        <f t="array" ref="AD454">IF(Table1[[#This Row],[o_mitigation ]]="",IF(AND(Table1[[#This Row],[o_undefined]:[o_undefined]]=1,Table1[[#This Row],[c_mitigation]]=1),1,""),1)</f>
        <v>1</v>
      </c>
      <c r="AE454" s="4" t="str" cm="1">
        <f t="array" ref="AE454">IF(Table1[[#This Row],[o_climate_change_impacts_and_adaptation ]]="",IF(AND(Table1[[#This Row],[o_undefined]:[o_undefined]]=1,Table1[[#This Row],[c_climate_change_impacts_and_adaptation]]=1),1,""),1)</f>
        <v/>
      </c>
      <c r="AF454" s="4" t="str" cm="1">
        <f t="array" ref="AF454">IF(Table1[[#This Row],[o_support_needed_and_received]]="",IF(AND(Table1[[#This Row],[o_undefined]:[o_undefined]]=1,Table1[[#This Row],[c_support_needed_and_received]]=1),1,""),1)</f>
        <v/>
      </c>
      <c r="AG454" s="4" t="str">
        <f>IF(SUM(Table1[[#This Row],[com_ghg_inventory]:[com_support_needed_and_received]])=0,1,"")</f>
        <v/>
      </c>
      <c r="AH454" s="4" cm="1">
        <f t="array" ref="AH454">IF(Table1[[#This Row],[com_ghg_inventory]]="",0,IF(Table1[[#This Row],[com_undefined]:[com_undefined]]=1,0,Table1[[#This Row],[o_gef_funding]:[o_gef_funding]]/SUM(Table1[[#This Row],[com_ghg_inventory]:[com_support_needed_and_received]])))</f>
        <v>45000</v>
      </c>
      <c r="AI454" s="4" cm="1">
        <f t="array" ref="AI454">IF(Table1[[#This Row],[com_mitigation]]="",0,IF(Table1[[#This Row],[com_undefined]:[com_undefined]]=1,0,Table1[[#This Row],[o_gef_funding]:[o_gef_funding]]/SUM(Table1[[#This Row],[com_ghg_inventory]:[com_support_needed_and_received]])))</f>
        <v>45000</v>
      </c>
      <c r="AJ454" s="4" cm="1">
        <f t="array" ref="AJ454">IF(Table1[[#This Row],[com_climate_change_impacts_and_adaptation]]="",0,IF(Table1[[#This Row],[com_undefined]:[com_undefined]]=1,0,Table1[[#This Row],[o_gef_funding]:[o_gef_funding]]/SUM(Table1[[#This Row],[com_ghg_inventory]:[com_support_needed_and_received]])))</f>
        <v>0</v>
      </c>
      <c r="AK454" s="4" cm="1">
        <f t="array" ref="AK454">IF(Table1[[#This Row],[com_support_needed_and_received]]="",0,IF(Table1[[#This Row],[com_undefined]:[com_undefined]]=1,0,Table1[[#This Row],[o_gef_funding]:[o_gef_funding]]/SUM(Table1[[#This Row],[com_ghg_inventory]:[com_support_needed_and_received]])))</f>
        <v>0</v>
      </c>
      <c r="AL454" s="4">
        <f>IF(Table1[[#This Row],[com_undefined]]=1,Table1[[#This Row],[o_gef_funding]],0)</f>
        <v>0</v>
      </c>
      <c r="AM454" s="4" cm="1">
        <f t="array" ref="AM454">IF(Table1[[#This Row],[com_ghg_inventory]]="",0,IF(Table1[[#This Row],[com_undefined]:[com_undefined]]=1,0,Table1[[#This Row],[o_co_financing]:[o_co_financing]]/SUM(Table1[[#This Row],[com_ghg_inventory]:[com_support_needed_and_received]])))</f>
        <v>1500</v>
      </c>
      <c r="AN454" s="4" cm="1">
        <f t="array" ref="AN454">IF(Table1[[#This Row],[com_mitigation]]="",0,IF(Table1[[#This Row],[com_undefined]:[com_undefined]]=1,0,Table1[[#This Row],[o_co_financing]:[o_co_financing]]/SUM(Table1[[#This Row],[com_ghg_inventory]:[com_support_needed_and_received]])))</f>
        <v>1500</v>
      </c>
      <c r="AO454" s="4" cm="1">
        <f t="array" ref="AO454">IF(Table1[[#This Row],[com_climate_change_impacts_and_adaptation]]="",0,IF(Table1[[#This Row],[com_undefined]:[com_undefined]]=1,0,Table1[[#This Row],[o_co_financing]:[o_co_financing]]/SUM(Table1[[#This Row],[com_ghg_inventory]:[com_support_needed_and_received]])))</f>
        <v>0</v>
      </c>
      <c r="AP454" s="4" cm="1">
        <f t="array" ref="AP454">IF(Table1[[#This Row],[com_support_needed_and_received]]="",0,IF(Table1[[#This Row],[com_undefined]:[com_undefined]]=1,0,Table1[[#This Row],[o_co_financing]:[o_co_financing]]/SUM(Table1[[#This Row],[com_ghg_inventory]:[com_support_needed_and_received]])))</f>
        <v>0</v>
      </c>
      <c r="AQ454" s="4">
        <f>IF(Table1[[#This Row],[com_undefined]]=1,Table1[[#This Row],[o_co_financing]],0)</f>
        <v>0</v>
      </c>
      <c r="AR454" s="4" t="str">
        <f>IF(Table1[[#This Row],[o_gef_funding]]=SUM(Table1[[#This Row],[ghg_inventory_gef]:[undefined_gef]]),"Good", "Problem")</f>
        <v>Good</v>
      </c>
      <c r="AS454" s="4" t="str">
        <f>IF(Table1[[#This Row],[o_co_financing]]=SUM(Table1[[#This Row],[ghg_inventory_co_finance]:[undefined_co_finance]]),"Good", "Problem")</f>
        <v>Good</v>
      </c>
    </row>
    <row r="455" spans="1:45">
      <c r="A455" s="7">
        <v>48</v>
      </c>
      <c r="B455" s="8" t="s">
        <v>74</v>
      </c>
      <c r="C455" t="str">
        <f>VLOOKUP(Table1[[#This Row],[pif_id]], Table7[#All],2,FALSE)</f>
        <v>Africa</v>
      </c>
      <c r="D455" t="str">
        <f>VLOOKUP(Table1[[#This Row],[pif_id]], Table7[#All],3,FALSE)</f>
        <v>UNDP</v>
      </c>
      <c r="E455" t="str">
        <f>VLOOKUP(Table1[[#This Row],[pif_id]], Table7[#All],4,FALSE)</f>
        <v>2019</v>
      </c>
      <c r="F455" t="e">
        <f>VLOOKUP(Table1[[#This Row],[pif_id]], Table7[#All],5,FALSE)</f>
        <v>#REF!</v>
      </c>
      <c r="G455">
        <v>107</v>
      </c>
      <c r="H455" t="s">
        <v>505</v>
      </c>
      <c r="M455">
        <f>IF(SUM(Table1[[#This Row],[c_ghg_inventory]:[c_support_needed_and_received]])=0,1,"")</f>
        <v>1</v>
      </c>
      <c r="N455" s="6">
        <v>300000</v>
      </c>
      <c r="O455" s="6">
        <v>30000</v>
      </c>
      <c r="P455" s="6">
        <f>N455/SUM(Table1[[#This Row],[c_ghg_inventory]:[c_undefined]])</f>
        <v>300000</v>
      </c>
      <c r="Q455" s="6">
        <f>O455/SUM(Table1[[#This Row],[c_ghg_inventory]:[c_undefined]])</f>
        <v>30000</v>
      </c>
      <c r="R455">
        <v>452</v>
      </c>
      <c r="S455" t="s">
        <v>687</v>
      </c>
      <c r="T455">
        <v>1</v>
      </c>
      <c r="X455" s="4" t="str">
        <f>IF(SUM(Table1[[#This Row],[o_ghg_inventory ]:[o_support_needed_and_received]])=0,1,"")</f>
        <v/>
      </c>
      <c r="Y455" s="34">
        <v>50000</v>
      </c>
      <c r="Z455" s="34">
        <v>5000</v>
      </c>
      <c r="AA455" s="5">
        <f>Table1[[#This Row],[o_gef_funding]]/SUM(Table1[[#This Row],[o_ghg_inventory ]:[o_undefined]])</f>
        <v>50000</v>
      </c>
      <c r="AB455" s="5">
        <f>Table1[[#This Row],[o_co_financing]]/SUM(Table1[[#This Row],[o_ghg_inventory ]:[o_undefined]])</f>
        <v>5000</v>
      </c>
      <c r="AC455" s="4" cm="1">
        <f t="array" ref="AC455">IF(Table1[[#This Row],[o_ghg_inventory ]]="",IF(AND(Table1[[#This Row],[o_undefined]:[o_undefined]]=1,Table1[[#This Row],[c_ghg_inventory]]=1),1,""),1)</f>
        <v>1</v>
      </c>
      <c r="AD455" s="4" t="str" cm="1">
        <f t="array" ref="AD455">IF(Table1[[#This Row],[o_mitigation ]]="",IF(AND(Table1[[#This Row],[o_undefined]:[o_undefined]]=1,Table1[[#This Row],[c_mitigation]]=1),1,""),1)</f>
        <v/>
      </c>
      <c r="AE455" s="4" t="str" cm="1">
        <f t="array" ref="AE455">IF(Table1[[#This Row],[o_climate_change_impacts_and_adaptation ]]="",IF(AND(Table1[[#This Row],[o_undefined]:[o_undefined]]=1,Table1[[#This Row],[c_climate_change_impacts_and_adaptation]]=1),1,""),1)</f>
        <v/>
      </c>
      <c r="AF455" s="4" t="str" cm="1">
        <f t="array" ref="AF455">IF(Table1[[#This Row],[o_support_needed_and_received]]="",IF(AND(Table1[[#This Row],[o_undefined]:[o_undefined]]=1,Table1[[#This Row],[c_support_needed_and_received]]=1),1,""),1)</f>
        <v/>
      </c>
      <c r="AG455" s="4" t="str">
        <f>IF(SUM(Table1[[#This Row],[com_ghg_inventory]:[com_support_needed_and_received]])=0,1,"")</f>
        <v/>
      </c>
      <c r="AH455" s="4" cm="1">
        <f t="array" ref="AH455">IF(Table1[[#This Row],[com_ghg_inventory]]="",0,IF(Table1[[#This Row],[com_undefined]:[com_undefined]]=1,0,Table1[[#This Row],[o_gef_funding]:[o_gef_funding]]/SUM(Table1[[#This Row],[com_ghg_inventory]:[com_support_needed_and_received]])))</f>
        <v>50000</v>
      </c>
      <c r="AI455" s="4" cm="1">
        <f t="array" ref="AI455">IF(Table1[[#This Row],[com_mitigation]]="",0,IF(Table1[[#This Row],[com_undefined]:[com_undefined]]=1,0,Table1[[#This Row],[o_gef_funding]:[o_gef_funding]]/SUM(Table1[[#This Row],[com_ghg_inventory]:[com_support_needed_and_received]])))</f>
        <v>0</v>
      </c>
      <c r="AJ455" s="4" cm="1">
        <f t="array" ref="AJ455">IF(Table1[[#This Row],[com_climate_change_impacts_and_adaptation]]="",0,IF(Table1[[#This Row],[com_undefined]:[com_undefined]]=1,0,Table1[[#This Row],[o_gef_funding]:[o_gef_funding]]/SUM(Table1[[#This Row],[com_ghg_inventory]:[com_support_needed_and_received]])))</f>
        <v>0</v>
      </c>
      <c r="AK455" s="4" cm="1">
        <f t="array" ref="AK455">IF(Table1[[#This Row],[com_support_needed_and_received]]="",0,IF(Table1[[#This Row],[com_undefined]:[com_undefined]]=1,0,Table1[[#This Row],[o_gef_funding]:[o_gef_funding]]/SUM(Table1[[#This Row],[com_ghg_inventory]:[com_support_needed_and_received]])))</f>
        <v>0</v>
      </c>
      <c r="AL455" s="4">
        <f>IF(Table1[[#This Row],[com_undefined]]=1,Table1[[#This Row],[o_gef_funding]],0)</f>
        <v>0</v>
      </c>
      <c r="AM455" s="4" cm="1">
        <f t="array" ref="AM455">IF(Table1[[#This Row],[com_ghg_inventory]]="",0,IF(Table1[[#This Row],[com_undefined]:[com_undefined]]=1,0,Table1[[#This Row],[o_co_financing]:[o_co_financing]]/SUM(Table1[[#This Row],[com_ghg_inventory]:[com_support_needed_and_received]])))</f>
        <v>5000</v>
      </c>
      <c r="AN455" s="4" cm="1">
        <f t="array" ref="AN455">IF(Table1[[#This Row],[com_mitigation]]="",0,IF(Table1[[#This Row],[com_undefined]:[com_undefined]]=1,0,Table1[[#This Row],[o_co_financing]:[o_co_financing]]/SUM(Table1[[#This Row],[com_ghg_inventory]:[com_support_needed_and_received]])))</f>
        <v>0</v>
      </c>
      <c r="AO455" s="4" cm="1">
        <f t="array" ref="AO455">IF(Table1[[#This Row],[com_climate_change_impacts_and_adaptation]]="",0,IF(Table1[[#This Row],[com_undefined]:[com_undefined]]=1,0,Table1[[#This Row],[o_co_financing]:[o_co_financing]]/SUM(Table1[[#This Row],[com_ghg_inventory]:[com_support_needed_and_received]])))</f>
        <v>0</v>
      </c>
      <c r="AP455" s="4" cm="1">
        <f t="array" ref="AP455">IF(Table1[[#This Row],[com_support_needed_and_received]]="",0,IF(Table1[[#This Row],[com_undefined]:[com_undefined]]=1,0,Table1[[#This Row],[o_co_financing]:[o_co_financing]]/SUM(Table1[[#This Row],[com_ghg_inventory]:[com_support_needed_and_received]])))</f>
        <v>0</v>
      </c>
      <c r="AQ455" s="4">
        <f>IF(Table1[[#This Row],[com_undefined]]=1,Table1[[#This Row],[o_co_financing]],0)</f>
        <v>0</v>
      </c>
      <c r="AR455" s="4" t="str">
        <f>IF(Table1[[#This Row],[o_gef_funding]]=SUM(Table1[[#This Row],[ghg_inventory_gef]:[undefined_gef]]),"Good", "Problem")</f>
        <v>Good</v>
      </c>
      <c r="AS455" s="4" t="str">
        <f>IF(Table1[[#This Row],[o_co_financing]]=SUM(Table1[[#This Row],[ghg_inventory_co_finance]:[undefined_co_finance]]),"Good", "Problem")</f>
        <v>Good</v>
      </c>
    </row>
    <row r="456" spans="1:45">
      <c r="A456" s="7">
        <v>48</v>
      </c>
      <c r="B456" s="8" t="s">
        <v>74</v>
      </c>
      <c r="C456" t="str">
        <f>VLOOKUP(Table1[[#This Row],[pif_id]], Table7[#All],2,FALSE)</f>
        <v>Africa</v>
      </c>
      <c r="D456" t="str">
        <f>VLOOKUP(Table1[[#This Row],[pif_id]], Table7[#All],3,FALSE)</f>
        <v>UNDP</v>
      </c>
      <c r="E456" t="str">
        <f>VLOOKUP(Table1[[#This Row],[pif_id]], Table7[#All],4,FALSE)</f>
        <v>2019</v>
      </c>
      <c r="F456" t="e">
        <f>VLOOKUP(Table1[[#This Row],[pif_id]], Table7[#All],5,FALSE)</f>
        <v>#REF!</v>
      </c>
      <c r="G456">
        <v>107</v>
      </c>
      <c r="H456" t="s">
        <v>505</v>
      </c>
      <c r="M456">
        <f>IF(SUM(Table1[[#This Row],[c_ghg_inventory]:[c_support_needed_and_received]])=0,1,"")</f>
        <v>1</v>
      </c>
      <c r="N456" s="6">
        <v>300000</v>
      </c>
      <c r="O456" s="6">
        <v>30000</v>
      </c>
      <c r="P456" s="6">
        <f>N456/SUM(Table1[[#This Row],[c_ghg_inventory]:[c_undefined]])</f>
        <v>300000</v>
      </c>
      <c r="Q456" s="6">
        <f>O456/SUM(Table1[[#This Row],[c_ghg_inventory]:[c_undefined]])</f>
        <v>30000</v>
      </c>
      <c r="R456">
        <v>453</v>
      </c>
      <c r="S456" t="s">
        <v>688</v>
      </c>
      <c r="T456">
        <v>1</v>
      </c>
      <c r="X456" s="4" t="str">
        <f>IF(SUM(Table1[[#This Row],[o_ghg_inventory ]:[o_support_needed_and_received]])=0,1,"")</f>
        <v/>
      </c>
      <c r="Y456" s="34">
        <v>50000</v>
      </c>
      <c r="Z456" s="34">
        <v>5000</v>
      </c>
      <c r="AA456" s="5">
        <f>Table1[[#This Row],[o_gef_funding]]/SUM(Table1[[#This Row],[o_ghg_inventory ]:[o_undefined]])</f>
        <v>50000</v>
      </c>
      <c r="AB456" s="5">
        <f>Table1[[#This Row],[o_co_financing]]/SUM(Table1[[#This Row],[o_ghg_inventory ]:[o_undefined]])</f>
        <v>5000</v>
      </c>
      <c r="AC456" s="4" cm="1">
        <f t="array" ref="AC456">IF(Table1[[#This Row],[o_ghg_inventory ]]="",IF(AND(Table1[[#This Row],[o_undefined]:[o_undefined]]=1,Table1[[#This Row],[c_ghg_inventory]]=1),1,""),1)</f>
        <v>1</v>
      </c>
      <c r="AD456" s="4" t="str" cm="1">
        <f t="array" ref="AD456">IF(Table1[[#This Row],[o_mitigation ]]="",IF(AND(Table1[[#This Row],[o_undefined]:[o_undefined]]=1,Table1[[#This Row],[c_mitigation]]=1),1,""),1)</f>
        <v/>
      </c>
      <c r="AE456" s="4" t="str" cm="1">
        <f t="array" ref="AE456">IF(Table1[[#This Row],[o_climate_change_impacts_and_adaptation ]]="",IF(AND(Table1[[#This Row],[o_undefined]:[o_undefined]]=1,Table1[[#This Row],[c_climate_change_impacts_and_adaptation]]=1),1,""),1)</f>
        <v/>
      </c>
      <c r="AF456" s="4" t="str" cm="1">
        <f t="array" ref="AF456">IF(Table1[[#This Row],[o_support_needed_and_received]]="",IF(AND(Table1[[#This Row],[o_undefined]:[o_undefined]]=1,Table1[[#This Row],[c_support_needed_and_received]]=1),1,""),1)</f>
        <v/>
      </c>
      <c r="AG456" s="4" t="str">
        <f>IF(SUM(Table1[[#This Row],[com_ghg_inventory]:[com_support_needed_and_received]])=0,1,"")</f>
        <v/>
      </c>
      <c r="AH456" s="4" cm="1">
        <f t="array" ref="AH456">IF(Table1[[#This Row],[com_ghg_inventory]]="",0,IF(Table1[[#This Row],[com_undefined]:[com_undefined]]=1,0,Table1[[#This Row],[o_gef_funding]:[o_gef_funding]]/SUM(Table1[[#This Row],[com_ghg_inventory]:[com_support_needed_and_received]])))</f>
        <v>50000</v>
      </c>
      <c r="AI456" s="4" cm="1">
        <f t="array" ref="AI456">IF(Table1[[#This Row],[com_mitigation]]="",0,IF(Table1[[#This Row],[com_undefined]:[com_undefined]]=1,0,Table1[[#This Row],[o_gef_funding]:[o_gef_funding]]/SUM(Table1[[#This Row],[com_ghg_inventory]:[com_support_needed_and_received]])))</f>
        <v>0</v>
      </c>
      <c r="AJ456" s="4" cm="1">
        <f t="array" ref="AJ456">IF(Table1[[#This Row],[com_climate_change_impacts_and_adaptation]]="",0,IF(Table1[[#This Row],[com_undefined]:[com_undefined]]=1,0,Table1[[#This Row],[o_gef_funding]:[o_gef_funding]]/SUM(Table1[[#This Row],[com_ghg_inventory]:[com_support_needed_and_received]])))</f>
        <v>0</v>
      </c>
      <c r="AK456" s="4" cm="1">
        <f t="array" ref="AK456">IF(Table1[[#This Row],[com_support_needed_and_received]]="",0,IF(Table1[[#This Row],[com_undefined]:[com_undefined]]=1,0,Table1[[#This Row],[o_gef_funding]:[o_gef_funding]]/SUM(Table1[[#This Row],[com_ghg_inventory]:[com_support_needed_and_received]])))</f>
        <v>0</v>
      </c>
      <c r="AL456" s="4">
        <f>IF(Table1[[#This Row],[com_undefined]]=1,Table1[[#This Row],[o_gef_funding]],0)</f>
        <v>0</v>
      </c>
      <c r="AM456" s="4" cm="1">
        <f t="array" ref="AM456">IF(Table1[[#This Row],[com_ghg_inventory]]="",0,IF(Table1[[#This Row],[com_undefined]:[com_undefined]]=1,0,Table1[[#This Row],[o_co_financing]:[o_co_financing]]/SUM(Table1[[#This Row],[com_ghg_inventory]:[com_support_needed_and_received]])))</f>
        <v>5000</v>
      </c>
      <c r="AN456" s="4" cm="1">
        <f t="array" ref="AN456">IF(Table1[[#This Row],[com_mitigation]]="",0,IF(Table1[[#This Row],[com_undefined]:[com_undefined]]=1,0,Table1[[#This Row],[o_co_financing]:[o_co_financing]]/SUM(Table1[[#This Row],[com_ghg_inventory]:[com_support_needed_and_received]])))</f>
        <v>0</v>
      </c>
      <c r="AO456" s="4" cm="1">
        <f t="array" ref="AO456">IF(Table1[[#This Row],[com_climate_change_impacts_and_adaptation]]="",0,IF(Table1[[#This Row],[com_undefined]:[com_undefined]]=1,0,Table1[[#This Row],[o_co_financing]:[o_co_financing]]/SUM(Table1[[#This Row],[com_ghg_inventory]:[com_support_needed_and_received]])))</f>
        <v>0</v>
      </c>
      <c r="AP456" s="4" cm="1">
        <f t="array" ref="AP456">IF(Table1[[#This Row],[com_support_needed_and_received]]="",0,IF(Table1[[#This Row],[com_undefined]:[com_undefined]]=1,0,Table1[[#This Row],[o_co_financing]:[o_co_financing]]/SUM(Table1[[#This Row],[com_ghg_inventory]:[com_support_needed_and_received]])))</f>
        <v>0</v>
      </c>
      <c r="AQ456" s="4">
        <f>IF(Table1[[#This Row],[com_undefined]]=1,Table1[[#This Row],[o_co_financing]],0)</f>
        <v>0</v>
      </c>
      <c r="AR456" s="4" t="str">
        <f>IF(Table1[[#This Row],[o_gef_funding]]=SUM(Table1[[#This Row],[ghg_inventory_gef]:[undefined_gef]]),"Good", "Problem")</f>
        <v>Good</v>
      </c>
      <c r="AS456" s="4" t="str">
        <f>IF(Table1[[#This Row],[o_co_financing]]=SUM(Table1[[#This Row],[ghg_inventory_co_finance]:[undefined_co_finance]]),"Good", "Problem")</f>
        <v>Good</v>
      </c>
    </row>
    <row r="457" spans="1:45">
      <c r="A457" s="7">
        <v>48</v>
      </c>
      <c r="B457" s="8" t="s">
        <v>74</v>
      </c>
      <c r="C457" t="str">
        <f>VLOOKUP(Table1[[#This Row],[pif_id]], Table7[#All],2,FALSE)</f>
        <v>Africa</v>
      </c>
      <c r="D457" t="str">
        <f>VLOOKUP(Table1[[#This Row],[pif_id]], Table7[#All],3,FALSE)</f>
        <v>UNDP</v>
      </c>
      <c r="E457" t="str">
        <f>VLOOKUP(Table1[[#This Row],[pif_id]], Table7[#All],4,FALSE)</f>
        <v>2019</v>
      </c>
      <c r="F457" t="e">
        <f>VLOOKUP(Table1[[#This Row],[pif_id]], Table7[#All],5,FALSE)</f>
        <v>#REF!</v>
      </c>
      <c r="G457">
        <v>107</v>
      </c>
      <c r="H457" t="s">
        <v>505</v>
      </c>
      <c r="M457">
        <f>IF(SUM(Table1[[#This Row],[c_ghg_inventory]:[c_support_needed_and_received]])=0,1,"")</f>
        <v>1</v>
      </c>
      <c r="N457" s="6">
        <v>300000</v>
      </c>
      <c r="O457" s="6">
        <v>30000</v>
      </c>
      <c r="P457" s="6">
        <f>N457/SUM(Table1[[#This Row],[c_ghg_inventory]:[c_undefined]])</f>
        <v>300000</v>
      </c>
      <c r="Q457" s="6">
        <f>O457/SUM(Table1[[#This Row],[c_ghg_inventory]:[c_undefined]])</f>
        <v>30000</v>
      </c>
      <c r="R457">
        <v>454</v>
      </c>
      <c r="S457" t="s">
        <v>689</v>
      </c>
      <c r="T457">
        <v>1</v>
      </c>
      <c r="X457" s="4" t="str">
        <f>IF(SUM(Table1[[#This Row],[o_ghg_inventory ]:[o_support_needed_and_received]])=0,1,"")</f>
        <v/>
      </c>
      <c r="Y457" s="34">
        <v>50000</v>
      </c>
      <c r="Z457" s="34">
        <v>5000</v>
      </c>
      <c r="AA457" s="5">
        <f>Table1[[#This Row],[o_gef_funding]]/SUM(Table1[[#This Row],[o_ghg_inventory ]:[o_undefined]])</f>
        <v>50000</v>
      </c>
      <c r="AB457" s="5">
        <f>Table1[[#This Row],[o_co_financing]]/SUM(Table1[[#This Row],[o_ghg_inventory ]:[o_undefined]])</f>
        <v>5000</v>
      </c>
      <c r="AC457" s="4" cm="1">
        <f t="array" ref="AC457">IF(Table1[[#This Row],[o_ghg_inventory ]]="",IF(AND(Table1[[#This Row],[o_undefined]:[o_undefined]]=1,Table1[[#This Row],[c_ghg_inventory]]=1),1,""),1)</f>
        <v>1</v>
      </c>
      <c r="AD457" s="4" t="str" cm="1">
        <f t="array" ref="AD457">IF(Table1[[#This Row],[o_mitigation ]]="",IF(AND(Table1[[#This Row],[o_undefined]:[o_undefined]]=1,Table1[[#This Row],[c_mitigation]]=1),1,""),1)</f>
        <v/>
      </c>
      <c r="AE457" s="4" t="str" cm="1">
        <f t="array" ref="AE457">IF(Table1[[#This Row],[o_climate_change_impacts_and_adaptation ]]="",IF(AND(Table1[[#This Row],[o_undefined]:[o_undefined]]=1,Table1[[#This Row],[c_climate_change_impacts_and_adaptation]]=1),1,""),1)</f>
        <v/>
      </c>
      <c r="AF457" s="4" t="str" cm="1">
        <f t="array" ref="AF457">IF(Table1[[#This Row],[o_support_needed_and_received]]="",IF(AND(Table1[[#This Row],[o_undefined]:[o_undefined]]=1,Table1[[#This Row],[c_support_needed_and_received]]=1),1,""),1)</f>
        <v/>
      </c>
      <c r="AG457" s="4" t="str">
        <f>IF(SUM(Table1[[#This Row],[com_ghg_inventory]:[com_support_needed_and_received]])=0,1,"")</f>
        <v/>
      </c>
      <c r="AH457" s="4" cm="1">
        <f t="array" ref="AH457">IF(Table1[[#This Row],[com_ghg_inventory]]="",0,IF(Table1[[#This Row],[com_undefined]:[com_undefined]]=1,0,Table1[[#This Row],[o_gef_funding]:[o_gef_funding]]/SUM(Table1[[#This Row],[com_ghg_inventory]:[com_support_needed_and_received]])))</f>
        <v>50000</v>
      </c>
      <c r="AI457" s="4" cm="1">
        <f t="array" ref="AI457">IF(Table1[[#This Row],[com_mitigation]]="",0,IF(Table1[[#This Row],[com_undefined]:[com_undefined]]=1,0,Table1[[#This Row],[o_gef_funding]:[o_gef_funding]]/SUM(Table1[[#This Row],[com_ghg_inventory]:[com_support_needed_and_received]])))</f>
        <v>0</v>
      </c>
      <c r="AJ457" s="4" cm="1">
        <f t="array" ref="AJ457">IF(Table1[[#This Row],[com_climate_change_impacts_and_adaptation]]="",0,IF(Table1[[#This Row],[com_undefined]:[com_undefined]]=1,0,Table1[[#This Row],[o_gef_funding]:[o_gef_funding]]/SUM(Table1[[#This Row],[com_ghg_inventory]:[com_support_needed_and_received]])))</f>
        <v>0</v>
      </c>
      <c r="AK457" s="4" cm="1">
        <f t="array" ref="AK457">IF(Table1[[#This Row],[com_support_needed_and_received]]="",0,IF(Table1[[#This Row],[com_undefined]:[com_undefined]]=1,0,Table1[[#This Row],[o_gef_funding]:[o_gef_funding]]/SUM(Table1[[#This Row],[com_ghg_inventory]:[com_support_needed_and_received]])))</f>
        <v>0</v>
      </c>
      <c r="AL457" s="4">
        <f>IF(Table1[[#This Row],[com_undefined]]=1,Table1[[#This Row],[o_gef_funding]],0)</f>
        <v>0</v>
      </c>
      <c r="AM457" s="4" cm="1">
        <f t="array" ref="AM457">IF(Table1[[#This Row],[com_ghg_inventory]]="",0,IF(Table1[[#This Row],[com_undefined]:[com_undefined]]=1,0,Table1[[#This Row],[o_co_financing]:[o_co_financing]]/SUM(Table1[[#This Row],[com_ghg_inventory]:[com_support_needed_and_received]])))</f>
        <v>5000</v>
      </c>
      <c r="AN457" s="4" cm="1">
        <f t="array" ref="AN457">IF(Table1[[#This Row],[com_mitigation]]="",0,IF(Table1[[#This Row],[com_undefined]:[com_undefined]]=1,0,Table1[[#This Row],[o_co_financing]:[o_co_financing]]/SUM(Table1[[#This Row],[com_ghg_inventory]:[com_support_needed_and_received]])))</f>
        <v>0</v>
      </c>
      <c r="AO457" s="4" cm="1">
        <f t="array" ref="AO457">IF(Table1[[#This Row],[com_climate_change_impacts_and_adaptation]]="",0,IF(Table1[[#This Row],[com_undefined]:[com_undefined]]=1,0,Table1[[#This Row],[o_co_financing]:[o_co_financing]]/SUM(Table1[[#This Row],[com_ghg_inventory]:[com_support_needed_and_received]])))</f>
        <v>0</v>
      </c>
      <c r="AP457" s="4" cm="1">
        <f t="array" ref="AP457">IF(Table1[[#This Row],[com_support_needed_and_received]]="",0,IF(Table1[[#This Row],[com_undefined]:[com_undefined]]=1,0,Table1[[#This Row],[o_co_financing]:[o_co_financing]]/SUM(Table1[[#This Row],[com_ghg_inventory]:[com_support_needed_and_received]])))</f>
        <v>0</v>
      </c>
      <c r="AQ457" s="4">
        <f>IF(Table1[[#This Row],[com_undefined]]=1,Table1[[#This Row],[o_co_financing]],0)</f>
        <v>0</v>
      </c>
      <c r="AR457" s="4" t="str">
        <f>IF(Table1[[#This Row],[o_gef_funding]]=SUM(Table1[[#This Row],[ghg_inventory_gef]:[undefined_gef]]),"Good", "Problem")</f>
        <v>Good</v>
      </c>
      <c r="AS457" s="4" t="str">
        <f>IF(Table1[[#This Row],[o_co_financing]]=SUM(Table1[[#This Row],[ghg_inventory_co_finance]:[undefined_co_finance]]),"Good", "Problem")</f>
        <v>Good</v>
      </c>
    </row>
    <row r="458" spans="1:45">
      <c r="A458" s="7">
        <v>48</v>
      </c>
      <c r="B458" s="8" t="s">
        <v>74</v>
      </c>
      <c r="C458" t="str">
        <f>VLOOKUP(Table1[[#This Row],[pif_id]], Table7[#All],2,FALSE)</f>
        <v>Africa</v>
      </c>
      <c r="D458" t="str">
        <f>VLOOKUP(Table1[[#This Row],[pif_id]], Table7[#All],3,FALSE)</f>
        <v>UNDP</v>
      </c>
      <c r="E458" t="str">
        <f>VLOOKUP(Table1[[#This Row],[pif_id]], Table7[#All],4,FALSE)</f>
        <v>2019</v>
      </c>
      <c r="F458" t="e">
        <f>VLOOKUP(Table1[[#This Row],[pif_id]], Table7[#All],5,FALSE)</f>
        <v>#REF!</v>
      </c>
      <c r="G458">
        <v>107</v>
      </c>
      <c r="H458" t="s">
        <v>505</v>
      </c>
      <c r="M458">
        <f>IF(SUM(Table1[[#This Row],[c_ghg_inventory]:[c_support_needed_and_received]])=0,1,"")</f>
        <v>1</v>
      </c>
      <c r="N458" s="6">
        <v>300000</v>
      </c>
      <c r="O458" s="6">
        <v>30000</v>
      </c>
      <c r="P458" s="6">
        <f>N458/SUM(Table1[[#This Row],[c_ghg_inventory]:[c_undefined]])</f>
        <v>300000</v>
      </c>
      <c r="Q458" s="6">
        <f>O458/SUM(Table1[[#This Row],[c_ghg_inventory]:[c_undefined]])</f>
        <v>30000</v>
      </c>
      <c r="R458">
        <v>455</v>
      </c>
      <c r="S458" t="s">
        <v>690</v>
      </c>
      <c r="W458">
        <v>1</v>
      </c>
      <c r="X458" s="4" t="str">
        <f>IF(SUM(Table1[[#This Row],[o_ghg_inventory ]:[o_support_needed_and_received]])=0,1,"")</f>
        <v/>
      </c>
      <c r="Y458" s="34">
        <v>50000</v>
      </c>
      <c r="Z458" s="34">
        <v>5000</v>
      </c>
      <c r="AA458" s="5">
        <f>Table1[[#This Row],[o_gef_funding]]/SUM(Table1[[#This Row],[o_ghg_inventory ]:[o_undefined]])</f>
        <v>50000</v>
      </c>
      <c r="AB458" s="5">
        <f>Table1[[#This Row],[o_co_financing]]/SUM(Table1[[#This Row],[o_ghg_inventory ]:[o_undefined]])</f>
        <v>5000</v>
      </c>
      <c r="AC458" s="4" t="str" cm="1">
        <f t="array" ref="AC458">IF(Table1[[#This Row],[o_ghg_inventory ]]="",IF(AND(Table1[[#This Row],[o_undefined]:[o_undefined]]=1,Table1[[#This Row],[c_ghg_inventory]]=1),1,""),1)</f>
        <v/>
      </c>
      <c r="AD458" s="4" t="str" cm="1">
        <f t="array" ref="AD458">IF(Table1[[#This Row],[o_mitigation ]]="",IF(AND(Table1[[#This Row],[o_undefined]:[o_undefined]]=1,Table1[[#This Row],[c_mitigation]]=1),1,""),1)</f>
        <v/>
      </c>
      <c r="AE458" s="4" t="str" cm="1">
        <f t="array" ref="AE458">IF(Table1[[#This Row],[o_climate_change_impacts_and_adaptation ]]="",IF(AND(Table1[[#This Row],[o_undefined]:[o_undefined]]=1,Table1[[#This Row],[c_climate_change_impacts_and_adaptation]]=1),1,""),1)</f>
        <v/>
      </c>
      <c r="AF458" s="4" cm="1">
        <f t="array" ref="AF458">IF(Table1[[#This Row],[o_support_needed_and_received]]="",IF(AND(Table1[[#This Row],[o_undefined]:[o_undefined]]=1,Table1[[#This Row],[c_support_needed_and_received]]=1),1,""),1)</f>
        <v>1</v>
      </c>
      <c r="AG458" s="4" t="str">
        <f>IF(SUM(Table1[[#This Row],[com_ghg_inventory]:[com_support_needed_and_received]])=0,1,"")</f>
        <v/>
      </c>
      <c r="AH458" s="4" cm="1">
        <f t="array" ref="AH458">IF(Table1[[#This Row],[com_ghg_inventory]]="",0,IF(Table1[[#This Row],[com_undefined]:[com_undefined]]=1,0,Table1[[#This Row],[o_gef_funding]:[o_gef_funding]]/SUM(Table1[[#This Row],[com_ghg_inventory]:[com_support_needed_and_received]])))</f>
        <v>0</v>
      </c>
      <c r="AI458" s="4" cm="1">
        <f t="array" ref="AI458">IF(Table1[[#This Row],[com_mitigation]]="",0,IF(Table1[[#This Row],[com_undefined]:[com_undefined]]=1,0,Table1[[#This Row],[o_gef_funding]:[o_gef_funding]]/SUM(Table1[[#This Row],[com_ghg_inventory]:[com_support_needed_and_received]])))</f>
        <v>0</v>
      </c>
      <c r="AJ458" s="4" cm="1">
        <f t="array" ref="AJ458">IF(Table1[[#This Row],[com_climate_change_impacts_and_adaptation]]="",0,IF(Table1[[#This Row],[com_undefined]:[com_undefined]]=1,0,Table1[[#This Row],[o_gef_funding]:[o_gef_funding]]/SUM(Table1[[#This Row],[com_ghg_inventory]:[com_support_needed_and_received]])))</f>
        <v>0</v>
      </c>
      <c r="AK458" s="4" cm="1">
        <f t="array" ref="AK458">IF(Table1[[#This Row],[com_support_needed_and_received]]="",0,IF(Table1[[#This Row],[com_undefined]:[com_undefined]]=1,0,Table1[[#This Row],[o_gef_funding]:[o_gef_funding]]/SUM(Table1[[#This Row],[com_ghg_inventory]:[com_support_needed_and_received]])))</f>
        <v>50000</v>
      </c>
      <c r="AL458" s="4">
        <f>IF(Table1[[#This Row],[com_undefined]]=1,Table1[[#This Row],[o_gef_funding]],0)</f>
        <v>0</v>
      </c>
      <c r="AM458" s="4" cm="1">
        <f t="array" ref="AM458">IF(Table1[[#This Row],[com_ghg_inventory]]="",0,IF(Table1[[#This Row],[com_undefined]:[com_undefined]]=1,0,Table1[[#This Row],[o_co_financing]:[o_co_financing]]/SUM(Table1[[#This Row],[com_ghg_inventory]:[com_support_needed_and_received]])))</f>
        <v>0</v>
      </c>
      <c r="AN458" s="4" cm="1">
        <f t="array" ref="AN458">IF(Table1[[#This Row],[com_mitigation]]="",0,IF(Table1[[#This Row],[com_undefined]:[com_undefined]]=1,0,Table1[[#This Row],[o_co_financing]:[o_co_financing]]/SUM(Table1[[#This Row],[com_ghg_inventory]:[com_support_needed_and_received]])))</f>
        <v>0</v>
      </c>
      <c r="AO458" s="4" cm="1">
        <f t="array" ref="AO458">IF(Table1[[#This Row],[com_climate_change_impacts_and_adaptation]]="",0,IF(Table1[[#This Row],[com_undefined]:[com_undefined]]=1,0,Table1[[#This Row],[o_co_financing]:[o_co_financing]]/SUM(Table1[[#This Row],[com_ghg_inventory]:[com_support_needed_and_received]])))</f>
        <v>0</v>
      </c>
      <c r="AP458" s="4" cm="1">
        <f t="array" ref="AP458">IF(Table1[[#This Row],[com_support_needed_and_received]]="",0,IF(Table1[[#This Row],[com_undefined]:[com_undefined]]=1,0,Table1[[#This Row],[o_co_financing]:[o_co_financing]]/SUM(Table1[[#This Row],[com_ghg_inventory]:[com_support_needed_and_received]])))</f>
        <v>5000</v>
      </c>
      <c r="AQ458" s="4">
        <f>IF(Table1[[#This Row],[com_undefined]]=1,Table1[[#This Row],[o_co_financing]],0)</f>
        <v>0</v>
      </c>
      <c r="AR458" s="4" t="str">
        <f>IF(Table1[[#This Row],[o_gef_funding]]=SUM(Table1[[#This Row],[ghg_inventory_gef]:[undefined_gef]]),"Good", "Problem")</f>
        <v>Good</v>
      </c>
      <c r="AS458" s="4" t="str">
        <f>IF(Table1[[#This Row],[o_co_financing]]=SUM(Table1[[#This Row],[ghg_inventory_co_finance]:[undefined_co_finance]]),"Good", "Problem")</f>
        <v>Good</v>
      </c>
    </row>
    <row r="459" spans="1:45">
      <c r="A459" s="7">
        <v>48</v>
      </c>
      <c r="B459" s="8" t="s">
        <v>74</v>
      </c>
      <c r="C459" t="str">
        <f>VLOOKUP(Table1[[#This Row],[pif_id]], Table7[#All],2,FALSE)</f>
        <v>Africa</v>
      </c>
      <c r="D459" t="str">
        <f>VLOOKUP(Table1[[#This Row],[pif_id]], Table7[#All],3,FALSE)</f>
        <v>UNDP</v>
      </c>
      <c r="E459" t="str">
        <f>VLOOKUP(Table1[[#This Row],[pif_id]], Table7[#All],4,FALSE)</f>
        <v>2019</v>
      </c>
      <c r="F459" t="e">
        <f>VLOOKUP(Table1[[#This Row],[pif_id]], Table7[#All],5,FALSE)</f>
        <v>#REF!</v>
      </c>
      <c r="G459">
        <v>107</v>
      </c>
      <c r="H459" t="s">
        <v>505</v>
      </c>
      <c r="M459">
        <f>IF(SUM(Table1[[#This Row],[c_ghg_inventory]:[c_support_needed_and_received]])=0,1,"")</f>
        <v>1</v>
      </c>
      <c r="N459" s="6">
        <v>300000</v>
      </c>
      <c r="O459" s="6">
        <v>30000</v>
      </c>
      <c r="P459" s="6">
        <f>N459/SUM(Table1[[#This Row],[c_ghg_inventory]:[c_undefined]])</f>
        <v>300000</v>
      </c>
      <c r="Q459" s="6">
        <f>O459/SUM(Table1[[#This Row],[c_ghg_inventory]:[c_undefined]])</f>
        <v>30000</v>
      </c>
      <c r="R459">
        <v>456</v>
      </c>
      <c r="S459" t="s">
        <v>691</v>
      </c>
      <c r="W459">
        <v>1</v>
      </c>
      <c r="X459" s="4" t="str">
        <f>IF(SUM(Table1[[#This Row],[o_ghg_inventory ]:[o_support_needed_and_received]])=0,1,"")</f>
        <v/>
      </c>
      <c r="Y459" s="34">
        <v>50000</v>
      </c>
      <c r="Z459" s="34">
        <v>5000</v>
      </c>
      <c r="AA459" s="5">
        <f>Table1[[#This Row],[o_gef_funding]]/SUM(Table1[[#This Row],[o_ghg_inventory ]:[o_undefined]])</f>
        <v>50000</v>
      </c>
      <c r="AB459" s="5">
        <f>Table1[[#This Row],[o_co_financing]]/SUM(Table1[[#This Row],[o_ghg_inventory ]:[o_undefined]])</f>
        <v>5000</v>
      </c>
      <c r="AC459" s="4" t="str" cm="1">
        <f t="array" ref="AC459">IF(Table1[[#This Row],[o_ghg_inventory ]]="",IF(AND(Table1[[#This Row],[o_undefined]:[o_undefined]]=1,Table1[[#This Row],[c_ghg_inventory]]=1),1,""),1)</f>
        <v/>
      </c>
      <c r="AD459" s="4" t="str" cm="1">
        <f t="array" ref="AD459">IF(Table1[[#This Row],[o_mitigation ]]="",IF(AND(Table1[[#This Row],[o_undefined]:[o_undefined]]=1,Table1[[#This Row],[c_mitigation]]=1),1,""),1)</f>
        <v/>
      </c>
      <c r="AE459" s="4" t="str" cm="1">
        <f t="array" ref="AE459">IF(Table1[[#This Row],[o_climate_change_impacts_and_adaptation ]]="",IF(AND(Table1[[#This Row],[o_undefined]:[o_undefined]]=1,Table1[[#This Row],[c_climate_change_impacts_and_adaptation]]=1),1,""),1)</f>
        <v/>
      </c>
      <c r="AF459" s="4" cm="1">
        <f t="array" ref="AF459">IF(Table1[[#This Row],[o_support_needed_and_received]]="",IF(AND(Table1[[#This Row],[o_undefined]:[o_undefined]]=1,Table1[[#This Row],[c_support_needed_and_received]]=1),1,""),1)</f>
        <v>1</v>
      </c>
      <c r="AG459" s="4" t="str">
        <f>IF(SUM(Table1[[#This Row],[com_ghg_inventory]:[com_support_needed_and_received]])=0,1,"")</f>
        <v/>
      </c>
      <c r="AH459" s="4" cm="1">
        <f t="array" ref="AH459">IF(Table1[[#This Row],[com_ghg_inventory]]="",0,IF(Table1[[#This Row],[com_undefined]:[com_undefined]]=1,0,Table1[[#This Row],[o_gef_funding]:[o_gef_funding]]/SUM(Table1[[#This Row],[com_ghg_inventory]:[com_support_needed_and_received]])))</f>
        <v>0</v>
      </c>
      <c r="AI459" s="4" cm="1">
        <f t="array" ref="AI459">IF(Table1[[#This Row],[com_mitigation]]="",0,IF(Table1[[#This Row],[com_undefined]:[com_undefined]]=1,0,Table1[[#This Row],[o_gef_funding]:[o_gef_funding]]/SUM(Table1[[#This Row],[com_ghg_inventory]:[com_support_needed_and_received]])))</f>
        <v>0</v>
      </c>
      <c r="AJ459" s="4" cm="1">
        <f t="array" ref="AJ459">IF(Table1[[#This Row],[com_climate_change_impacts_and_adaptation]]="",0,IF(Table1[[#This Row],[com_undefined]:[com_undefined]]=1,0,Table1[[#This Row],[o_gef_funding]:[o_gef_funding]]/SUM(Table1[[#This Row],[com_ghg_inventory]:[com_support_needed_and_received]])))</f>
        <v>0</v>
      </c>
      <c r="AK459" s="4" cm="1">
        <f t="array" ref="AK459">IF(Table1[[#This Row],[com_support_needed_and_received]]="",0,IF(Table1[[#This Row],[com_undefined]:[com_undefined]]=1,0,Table1[[#This Row],[o_gef_funding]:[o_gef_funding]]/SUM(Table1[[#This Row],[com_ghg_inventory]:[com_support_needed_and_received]])))</f>
        <v>50000</v>
      </c>
      <c r="AL459" s="4">
        <f>IF(Table1[[#This Row],[com_undefined]]=1,Table1[[#This Row],[o_gef_funding]],0)</f>
        <v>0</v>
      </c>
      <c r="AM459" s="4" cm="1">
        <f t="array" ref="AM459">IF(Table1[[#This Row],[com_ghg_inventory]]="",0,IF(Table1[[#This Row],[com_undefined]:[com_undefined]]=1,0,Table1[[#This Row],[o_co_financing]:[o_co_financing]]/SUM(Table1[[#This Row],[com_ghg_inventory]:[com_support_needed_and_received]])))</f>
        <v>0</v>
      </c>
      <c r="AN459" s="4" cm="1">
        <f t="array" ref="AN459">IF(Table1[[#This Row],[com_mitigation]]="",0,IF(Table1[[#This Row],[com_undefined]:[com_undefined]]=1,0,Table1[[#This Row],[o_co_financing]:[o_co_financing]]/SUM(Table1[[#This Row],[com_ghg_inventory]:[com_support_needed_and_received]])))</f>
        <v>0</v>
      </c>
      <c r="AO459" s="4" cm="1">
        <f t="array" ref="AO459">IF(Table1[[#This Row],[com_climate_change_impacts_and_adaptation]]="",0,IF(Table1[[#This Row],[com_undefined]:[com_undefined]]=1,0,Table1[[#This Row],[o_co_financing]:[o_co_financing]]/SUM(Table1[[#This Row],[com_ghg_inventory]:[com_support_needed_and_received]])))</f>
        <v>0</v>
      </c>
      <c r="AP459" s="4" cm="1">
        <f t="array" ref="AP459">IF(Table1[[#This Row],[com_support_needed_and_received]]="",0,IF(Table1[[#This Row],[com_undefined]:[com_undefined]]=1,0,Table1[[#This Row],[o_co_financing]:[o_co_financing]]/SUM(Table1[[#This Row],[com_ghg_inventory]:[com_support_needed_and_received]])))</f>
        <v>5000</v>
      </c>
      <c r="AQ459" s="4">
        <f>IF(Table1[[#This Row],[com_undefined]]=1,Table1[[#This Row],[o_co_financing]],0)</f>
        <v>0</v>
      </c>
      <c r="AR459" s="4" t="str">
        <f>IF(Table1[[#This Row],[o_gef_funding]]=SUM(Table1[[#This Row],[ghg_inventory_gef]:[undefined_gef]]),"Good", "Problem")</f>
        <v>Good</v>
      </c>
      <c r="AS459" s="4" t="str">
        <f>IF(Table1[[#This Row],[o_co_financing]]=SUM(Table1[[#This Row],[ghg_inventory_co_finance]:[undefined_co_finance]]),"Good", "Problem")</f>
        <v>Good</v>
      </c>
    </row>
    <row r="460" spans="1:45">
      <c r="A460" s="7">
        <v>48</v>
      </c>
      <c r="B460" s="8" t="s">
        <v>74</v>
      </c>
      <c r="C460" t="str">
        <f>VLOOKUP(Table1[[#This Row],[pif_id]], Table7[#All],2,FALSE)</f>
        <v>Africa</v>
      </c>
      <c r="D460" t="str">
        <f>VLOOKUP(Table1[[#This Row],[pif_id]], Table7[#All],3,FALSE)</f>
        <v>UNDP</v>
      </c>
      <c r="E460" t="str">
        <f>VLOOKUP(Table1[[#This Row],[pif_id]], Table7[#All],4,FALSE)</f>
        <v>2019</v>
      </c>
      <c r="F460" t="e">
        <f>VLOOKUP(Table1[[#This Row],[pif_id]], Table7[#All],5,FALSE)</f>
        <v>#REF!</v>
      </c>
      <c r="G460">
        <v>107</v>
      </c>
      <c r="H460" t="s">
        <v>505</v>
      </c>
      <c r="M460">
        <f>IF(SUM(Table1[[#This Row],[c_ghg_inventory]:[c_support_needed_and_received]])=0,1,"")</f>
        <v>1</v>
      </c>
      <c r="N460" s="6">
        <v>300000</v>
      </c>
      <c r="O460" s="6">
        <v>30000</v>
      </c>
      <c r="P460" s="6">
        <f>N460/SUM(Table1[[#This Row],[c_ghg_inventory]:[c_undefined]])</f>
        <v>300000</v>
      </c>
      <c r="Q460" s="6">
        <f>O460/SUM(Table1[[#This Row],[c_ghg_inventory]:[c_undefined]])</f>
        <v>30000</v>
      </c>
      <c r="R460">
        <v>457</v>
      </c>
      <c r="S460" t="s">
        <v>692</v>
      </c>
      <c r="W460">
        <v>1</v>
      </c>
      <c r="X460" s="4" t="str">
        <f>IF(SUM(Table1[[#This Row],[o_ghg_inventory ]:[o_support_needed_and_received]])=0,1,"")</f>
        <v/>
      </c>
      <c r="Y460" s="34">
        <v>50000</v>
      </c>
      <c r="Z460" s="34">
        <v>5000</v>
      </c>
      <c r="AA460" s="5">
        <f>Table1[[#This Row],[o_gef_funding]]/SUM(Table1[[#This Row],[o_ghg_inventory ]:[o_undefined]])</f>
        <v>50000</v>
      </c>
      <c r="AB460" s="5">
        <f>Table1[[#This Row],[o_co_financing]]/SUM(Table1[[#This Row],[o_ghg_inventory ]:[o_undefined]])</f>
        <v>5000</v>
      </c>
      <c r="AC460" s="4" t="str" cm="1">
        <f t="array" ref="AC460">IF(Table1[[#This Row],[o_ghg_inventory ]]="",IF(AND(Table1[[#This Row],[o_undefined]:[o_undefined]]=1,Table1[[#This Row],[c_ghg_inventory]]=1),1,""),1)</f>
        <v/>
      </c>
      <c r="AD460" s="4" t="str" cm="1">
        <f t="array" ref="AD460">IF(Table1[[#This Row],[o_mitigation ]]="",IF(AND(Table1[[#This Row],[o_undefined]:[o_undefined]]=1,Table1[[#This Row],[c_mitigation]]=1),1,""),1)</f>
        <v/>
      </c>
      <c r="AE460" s="4" t="str" cm="1">
        <f t="array" ref="AE460">IF(Table1[[#This Row],[o_climate_change_impacts_and_adaptation ]]="",IF(AND(Table1[[#This Row],[o_undefined]:[o_undefined]]=1,Table1[[#This Row],[c_climate_change_impacts_and_adaptation]]=1),1,""),1)</f>
        <v/>
      </c>
      <c r="AF460" s="4" cm="1">
        <f t="array" ref="AF460">IF(Table1[[#This Row],[o_support_needed_and_received]]="",IF(AND(Table1[[#This Row],[o_undefined]:[o_undefined]]=1,Table1[[#This Row],[c_support_needed_and_received]]=1),1,""),1)</f>
        <v>1</v>
      </c>
      <c r="AG460" s="4" t="str">
        <f>IF(SUM(Table1[[#This Row],[com_ghg_inventory]:[com_support_needed_and_received]])=0,1,"")</f>
        <v/>
      </c>
      <c r="AH460" s="4" cm="1">
        <f t="array" ref="AH460">IF(Table1[[#This Row],[com_ghg_inventory]]="",0,IF(Table1[[#This Row],[com_undefined]:[com_undefined]]=1,0,Table1[[#This Row],[o_gef_funding]:[o_gef_funding]]/SUM(Table1[[#This Row],[com_ghg_inventory]:[com_support_needed_and_received]])))</f>
        <v>0</v>
      </c>
      <c r="AI460" s="4" cm="1">
        <f t="array" ref="AI460">IF(Table1[[#This Row],[com_mitigation]]="",0,IF(Table1[[#This Row],[com_undefined]:[com_undefined]]=1,0,Table1[[#This Row],[o_gef_funding]:[o_gef_funding]]/SUM(Table1[[#This Row],[com_ghg_inventory]:[com_support_needed_and_received]])))</f>
        <v>0</v>
      </c>
      <c r="AJ460" s="4" cm="1">
        <f t="array" ref="AJ460">IF(Table1[[#This Row],[com_climate_change_impacts_and_adaptation]]="",0,IF(Table1[[#This Row],[com_undefined]:[com_undefined]]=1,0,Table1[[#This Row],[o_gef_funding]:[o_gef_funding]]/SUM(Table1[[#This Row],[com_ghg_inventory]:[com_support_needed_and_received]])))</f>
        <v>0</v>
      </c>
      <c r="AK460" s="4" cm="1">
        <f t="array" ref="AK460">IF(Table1[[#This Row],[com_support_needed_and_received]]="",0,IF(Table1[[#This Row],[com_undefined]:[com_undefined]]=1,0,Table1[[#This Row],[o_gef_funding]:[o_gef_funding]]/SUM(Table1[[#This Row],[com_ghg_inventory]:[com_support_needed_and_received]])))</f>
        <v>50000</v>
      </c>
      <c r="AL460" s="4">
        <f>IF(Table1[[#This Row],[com_undefined]]=1,Table1[[#This Row],[o_gef_funding]],0)</f>
        <v>0</v>
      </c>
      <c r="AM460" s="4" cm="1">
        <f t="array" ref="AM460">IF(Table1[[#This Row],[com_ghg_inventory]]="",0,IF(Table1[[#This Row],[com_undefined]:[com_undefined]]=1,0,Table1[[#This Row],[o_co_financing]:[o_co_financing]]/SUM(Table1[[#This Row],[com_ghg_inventory]:[com_support_needed_and_received]])))</f>
        <v>0</v>
      </c>
      <c r="AN460" s="4" cm="1">
        <f t="array" ref="AN460">IF(Table1[[#This Row],[com_mitigation]]="",0,IF(Table1[[#This Row],[com_undefined]:[com_undefined]]=1,0,Table1[[#This Row],[o_co_financing]:[o_co_financing]]/SUM(Table1[[#This Row],[com_ghg_inventory]:[com_support_needed_and_received]])))</f>
        <v>0</v>
      </c>
      <c r="AO460" s="4" cm="1">
        <f t="array" ref="AO460">IF(Table1[[#This Row],[com_climate_change_impacts_and_adaptation]]="",0,IF(Table1[[#This Row],[com_undefined]:[com_undefined]]=1,0,Table1[[#This Row],[o_co_financing]:[o_co_financing]]/SUM(Table1[[#This Row],[com_ghg_inventory]:[com_support_needed_and_received]])))</f>
        <v>0</v>
      </c>
      <c r="AP460" s="4" cm="1">
        <f t="array" ref="AP460">IF(Table1[[#This Row],[com_support_needed_and_received]]="",0,IF(Table1[[#This Row],[com_undefined]:[com_undefined]]=1,0,Table1[[#This Row],[o_co_financing]:[o_co_financing]]/SUM(Table1[[#This Row],[com_ghg_inventory]:[com_support_needed_and_received]])))</f>
        <v>5000</v>
      </c>
      <c r="AQ460" s="4">
        <f>IF(Table1[[#This Row],[com_undefined]]=1,Table1[[#This Row],[o_co_financing]],0)</f>
        <v>0</v>
      </c>
      <c r="AR460" s="4" t="str">
        <f>IF(Table1[[#This Row],[o_gef_funding]]=SUM(Table1[[#This Row],[ghg_inventory_gef]:[undefined_gef]]),"Good", "Problem")</f>
        <v>Good</v>
      </c>
      <c r="AS460" s="4" t="str">
        <f>IF(Table1[[#This Row],[o_co_financing]]=SUM(Table1[[#This Row],[ghg_inventory_co_finance]:[undefined_co_finance]]),"Good", "Problem")</f>
        <v>Good</v>
      </c>
    </row>
    <row r="461" spans="1:45">
      <c r="A461" s="7">
        <v>48</v>
      </c>
      <c r="B461" s="8" t="s">
        <v>74</v>
      </c>
      <c r="C461" t="str">
        <f>VLOOKUP(Table1[[#This Row],[pif_id]], Table7[#All],2,FALSE)</f>
        <v>Africa</v>
      </c>
      <c r="D461" t="str">
        <f>VLOOKUP(Table1[[#This Row],[pif_id]], Table7[#All],3,FALSE)</f>
        <v>UNDP</v>
      </c>
      <c r="E461" t="str">
        <f>VLOOKUP(Table1[[#This Row],[pif_id]], Table7[#All],4,FALSE)</f>
        <v>2019</v>
      </c>
      <c r="F461" t="e">
        <f>VLOOKUP(Table1[[#This Row],[pif_id]], Table7[#All],5,FALSE)</f>
        <v>#REF!</v>
      </c>
      <c r="G461">
        <v>108</v>
      </c>
      <c r="H461" t="s">
        <v>693</v>
      </c>
      <c r="J461">
        <v>1</v>
      </c>
      <c r="M461" t="str">
        <f>IF(SUM(Table1[[#This Row],[c_ghg_inventory]:[c_support_needed_and_received]])=0,1,"")</f>
        <v/>
      </c>
      <c r="N461" s="6">
        <v>250000</v>
      </c>
      <c r="O461" s="6">
        <v>15000</v>
      </c>
      <c r="P461" s="6">
        <f>N461/SUM(Table1[[#This Row],[c_ghg_inventory]:[c_undefined]])</f>
        <v>250000</v>
      </c>
      <c r="Q461" s="6">
        <f>O461/SUM(Table1[[#This Row],[c_ghg_inventory]:[c_undefined]])</f>
        <v>15000</v>
      </c>
      <c r="R461">
        <v>458</v>
      </c>
      <c r="S461" t="s">
        <v>694</v>
      </c>
      <c r="U461">
        <v>1</v>
      </c>
      <c r="X461" s="4" t="str">
        <f>IF(SUM(Table1[[#This Row],[o_ghg_inventory ]:[o_support_needed_and_received]])=0,1,"")</f>
        <v/>
      </c>
      <c r="Y461" s="34">
        <v>125000</v>
      </c>
      <c r="Z461" s="34">
        <v>7500</v>
      </c>
      <c r="AA461" s="5">
        <f>Table1[[#This Row],[o_gef_funding]]/SUM(Table1[[#This Row],[o_ghg_inventory ]:[o_undefined]])</f>
        <v>125000</v>
      </c>
      <c r="AB461" s="5">
        <f>Table1[[#This Row],[o_co_financing]]/SUM(Table1[[#This Row],[o_ghg_inventory ]:[o_undefined]])</f>
        <v>7500</v>
      </c>
      <c r="AC461" s="4" t="str" cm="1">
        <f t="array" ref="AC461">IF(Table1[[#This Row],[o_ghg_inventory ]]="",IF(AND(Table1[[#This Row],[o_undefined]:[o_undefined]]=1,Table1[[#This Row],[c_ghg_inventory]]=1),1,""),1)</f>
        <v/>
      </c>
      <c r="AD461" s="4" cm="1">
        <f t="array" ref="AD461">IF(Table1[[#This Row],[o_mitigation ]]="",IF(AND(Table1[[#This Row],[o_undefined]:[o_undefined]]=1,Table1[[#This Row],[c_mitigation]]=1),1,""),1)</f>
        <v>1</v>
      </c>
      <c r="AE461" s="4" t="str" cm="1">
        <f t="array" ref="AE461">IF(Table1[[#This Row],[o_climate_change_impacts_and_adaptation ]]="",IF(AND(Table1[[#This Row],[o_undefined]:[o_undefined]]=1,Table1[[#This Row],[c_climate_change_impacts_and_adaptation]]=1),1,""),1)</f>
        <v/>
      </c>
      <c r="AF461" s="4" t="str" cm="1">
        <f t="array" ref="AF461">IF(Table1[[#This Row],[o_support_needed_and_received]]="",IF(AND(Table1[[#This Row],[o_undefined]:[o_undefined]]=1,Table1[[#This Row],[c_support_needed_and_received]]=1),1,""),1)</f>
        <v/>
      </c>
      <c r="AG461" s="4" t="str">
        <f>IF(SUM(Table1[[#This Row],[com_ghg_inventory]:[com_support_needed_and_received]])=0,1,"")</f>
        <v/>
      </c>
      <c r="AH461" s="4" cm="1">
        <f t="array" ref="AH461">IF(Table1[[#This Row],[com_ghg_inventory]]="",0,IF(Table1[[#This Row],[com_undefined]:[com_undefined]]=1,0,Table1[[#This Row],[o_gef_funding]:[o_gef_funding]]/SUM(Table1[[#This Row],[com_ghg_inventory]:[com_support_needed_and_received]])))</f>
        <v>0</v>
      </c>
      <c r="AI461" s="4" cm="1">
        <f t="array" ref="AI461">IF(Table1[[#This Row],[com_mitigation]]="",0,IF(Table1[[#This Row],[com_undefined]:[com_undefined]]=1,0,Table1[[#This Row],[o_gef_funding]:[o_gef_funding]]/SUM(Table1[[#This Row],[com_ghg_inventory]:[com_support_needed_and_received]])))</f>
        <v>125000</v>
      </c>
      <c r="AJ461" s="4" cm="1">
        <f t="array" ref="AJ461">IF(Table1[[#This Row],[com_climate_change_impacts_and_adaptation]]="",0,IF(Table1[[#This Row],[com_undefined]:[com_undefined]]=1,0,Table1[[#This Row],[o_gef_funding]:[o_gef_funding]]/SUM(Table1[[#This Row],[com_ghg_inventory]:[com_support_needed_and_received]])))</f>
        <v>0</v>
      </c>
      <c r="AK461" s="4" cm="1">
        <f t="array" ref="AK461">IF(Table1[[#This Row],[com_support_needed_and_received]]="",0,IF(Table1[[#This Row],[com_undefined]:[com_undefined]]=1,0,Table1[[#This Row],[o_gef_funding]:[o_gef_funding]]/SUM(Table1[[#This Row],[com_ghg_inventory]:[com_support_needed_and_received]])))</f>
        <v>0</v>
      </c>
      <c r="AL461" s="4">
        <f>IF(Table1[[#This Row],[com_undefined]]=1,Table1[[#This Row],[o_gef_funding]],0)</f>
        <v>0</v>
      </c>
      <c r="AM461" s="4" cm="1">
        <f t="array" ref="AM461">IF(Table1[[#This Row],[com_ghg_inventory]]="",0,IF(Table1[[#This Row],[com_undefined]:[com_undefined]]=1,0,Table1[[#This Row],[o_co_financing]:[o_co_financing]]/SUM(Table1[[#This Row],[com_ghg_inventory]:[com_support_needed_and_received]])))</f>
        <v>0</v>
      </c>
      <c r="AN461" s="4" cm="1">
        <f t="array" ref="AN461">IF(Table1[[#This Row],[com_mitigation]]="",0,IF(Table1[[#This Row],[com_undefined]:[com_undefined]]=1,0,Table1[[#This Row],[o_co_financing]:[o_co_financing]]/SUM(Table1[[#This Row],[com_ghg_inventory]:[com_support_needed_and_received]])))</f>
        <v>7500</v>
      </c>
      <c r="AO461" s="4" cm="1">
        <f t="array" ref="AO461">IF(Table1[[#This Row],[com_climate_change_impacts_and_adaptation]]="",0,IF(Table1[[#This Row],[com_undefined]:[com_undefined]]=1,0,Table1[[#This Row],[o_co_financing]:[o_co_financing]]/SUM(Table1[[#This Row],[com_ghg_inventory]:[com_support_needed_and_received]])))</f>
        <v>0</v>
      </c>
      <c r="AP461" s="4" cm="1">
        <f t="array" ref="AP461">IF(Table1[[#This Row],[com_support_needed_and_received]]="",0,IF(Table1[[#This Row],[com_undefined]:[com_undefined]]=1,0,Table1[[#This Row],[o_co_financing]:[o_co_financing]]/SUM(Table1[[#This Row],[com_ghg_inventory]:[com_support_needed_and_received]])))</f>
        <v>0</v>
      </c>
      <c r="AQ461" s="4">
        <f>IF(Table1[[#This Row],[com_undefined]]=1,Table1[[#This Row],[o_co_financing]],0)</f>
        <v>0</v>
      </c>
      <c r="AR461" s="4" t="str">
        <f>IF(Table1[[#This Row],[o_gef_funding]]=SUM(Table1[[#This Row],[ghg_inventory_gef]:[undefined_gef]]),"Good", "Problem")</f>
        <v>Good</v>
      </c>
      <c r="AS461" s="4" t="str">
        <f>IF(Table1[[#This Row],[o_co_financing]]=SUM(Table1[[#This Row],[ghg_inventory_co_finance]:[undefined_co_finance]]),"Good", "Problem")</f>
        <v>Good</v>
      </c>
    </row>
    <row r="462" spans="1:45">
      <c r="A462" s="7">
        <v>48</v>
      </c>
      <c r="B462" s="8" t="s">
        <v>74</v>
      </c>
      <c r="C462" t="str">
        <f>VLOOKUP(Table1[[#This Row],[pif_id]], Table7[#All],2,FALSE)</f>
        <v>Africa</v>
      </c>
      <c r="D462" t="str">
        <f>VLOOKUP(Table1[[#This Row],[pif_id]], Table7[#All],3,FALSE)</f>
        <v>UNDP</v>
      </c>
      <c r="E462" t="str">
        <f>VLOOKUP(Table1[[#This Row],[pif_id]], Table7[#All],4,FALSE)</f>
        <v>2019</v>
      </c>
      <c r="F462" t="e">
        <f>VLOOKUP(Table1[[#This Row],[pif_id]], Table7[#All],5,FALSE)</f>
        <v>#REF!</v>
      </c>
      <c r="G462">
        <v>108</v>
      </c>
      <c r="H462" t="s">
        <v>693</v>
      </c>
      <c r="J462">
        <v>1</v>
      </c>
      <c r="M462" t="str">
        <f>IF(SUM(Table1[[#This Row],[c_ghg_inventory]:[c_support_needed_and_received]])=0,1,"")</f>
        <v/>
      </c>
      <c r="N462" s="6">
        <v>250000</v>
      </c>
      <c r="O462" s="6">
        <v>15000</v>
      </c>
      <c r="P462" s="6">
        <f>N462/SUM(Table1[[#This Row],[c_ghg_inventory]:[c_undefined]])</f>
        <v>250000</v>
      </c>
      <c r="Q462" s="6">
        <f>O462/SUM(Table1[[#This Row],[c_ghg_inventory]:[c_undefined]])</f>
        <v>15000</v>
      </c>
      <c r="R462">
        <v>459</v>
      </c>
      <c r="S462" t="s">
        <v>695</v>
      </c>
      <c r="U462">
        <v>1</v>
      </c>
      <c r="X462" s="4" t="str">
        <f>IF(SUM(Table1[[#This Row],[o_ghg_inventory ]:[o_support_needed_and_received]])=0,1,"")</f>
        <v/>
      </c>
      <c r="Y462" s="34">
        <v>125000</v>
      </c>
      <c r="Z462" s="34">
        <v>7500</v>
      </c>
      <c r="AA462" s="5">
        <f>Table1[[#This Row],[o_gef_funding]]/SUM(Table1[[#This Row],[o_ghg_inventory ]:[o_undefined]])</f>
        <v>125000</v>
      </c>
      <c r="AB462" s="5">
        <f>Table1[[#This Row],[o_co_financing]]/SUM(Table1[[#This Row],[o_ghg_inventory ]:[o_undefined]])</f>
        <v>7500</v>
      </c>
      <c r="AC462" s="4" t="str" cm="1">
        <f t="array" ref="AC462">IF(Table1[[#This Row],[o_ghg_inventory ]]="",IF(AND(Table1[[#This Row],[o_undefined]:[o_undefined]]=1,Table1[[#This Row],[c_ghg_inventory]]=1),1,""),1)</f>
        <v/>
      </c>
      <c r="AD462" s="4" cm="1">
        <f t="array" ref="AD462">IF(Table1[[#This Row],[o_mitigation ]]="",IF(AND(Table1[[#This Row],[o_undefined]:[o_undefined]]=1,Table1[[#This Row],[c_mitigation]]=1),1,""),1)</f>
        <v>1</v>
      </c>
      <c r="AE462" s="4" t="str" cm="1">
        <f t="array" ref="AE462">IF(Table1[[#This Row],[o_climate_change_impacts_and_adaptation ]]="",IF(AND(Table1[[#This Row],[o_undefined]:[o_undefined]]=1,Table1[[#This Row],[c_climate_change_impacts_and_adaptation]]=1),1,""),1)</f>
        <v/>
      </c>
      <c r="AF462" s="4" t="str" cm="1">
        <f t="array" ref="AF462">IF(Table1[[#This Row],[o_support_needed_and_received]]="",IF(AND(Table1[[#This Row],[o_undefined]:[o_undefined]]=1,Table1[[#This Row],[c_support_needed_and_received]]=1),1,""),1)</f>
        <v/>
      </c>
      <c r="AG462" s="4" t="str">
        <f>IF(SUM(Table1[[#This Row],[com_ghg_inventory]:[com_support_needed_and_received]])=0,1,"")</f>
        <v/>
      </c>
      <c r="AH462" s="4" cm="1">
        <f t="array" ref="AH462">IF(Table1[[#This Row],[com_ghg_inventory]]="",0,IF(Table1[[#This Row],[com_undefined]:[com_undefined]]=1,0,Table1[[#This Row],[o_gef_funding]:[o_gef_funding]]/SUM(Table1[[#This Row],[com_ghg_inventory]:[com_support_needed_and_received]])))</f>
        <v>0</v>
      </c>
      <c r="AI462" s="4" cm="1">
        <f t="array" ref="AI462">IF(Table1[[#This Row],[com_mitigation]]="",0,IF(Table1[[#This Row],[com_undefined]:[com_undefined]]=1,0,Table1[[#This Row],[o_gef_funding]:[o_gef_funding]]/SUM(Table1[[#This Row],[com_ghg_inventory]:[com_support_needed_and_received]])))</f>
        <v>125000</v>
      </c>
      <c r="AJ462" s="4" cm="1">
        <f t="array" ref="AJ462">IF(Table1[[#This Row],[com_climate_change_impacts_and_adaptation]]="",0,IF(Table1[[#This Row],[com_undefined]:[com_undefined]]=1,0,Table1[[#This Row],[o_gef_funding]:[o_gef_funding]]/SUM(Table1[[#This Row],[com_ghg_inventory]:[com_support_needed_and_received]])))</f>
        <v>0</v>
      </c>
      <c r="AK462" s="4" cm="1">
        <f t="array" ref="AK462">IF(Table1[[#This Row],[com_support_needed_and_received]]="",0,IF(Table1[[#This Row],[com_undefined]:[com_undefined]]=1,0,Table1[[#This Row],[o_gef_funding]:[o_gef_funding]]/SUM(Table1[[#This Row],[com_ghg_inventory]:[com_support_needed_and_received]])))</f>
        <v>0</v>
      </c>
      <c r="AL462" s="4">
        <f>IF(Table1[[#This Row],[com_undefined]]=1,Table1[[#This Row],[o_gef_funding]],0)</f>
        <v>0</v>
      </c>
      <c r="AM462" s="4" cm="1">
        <f t="array" ref="AM462">IF(Table1[[#This Row],[com_ghg_inventory]]="",0,IF(Table1[[#This Row],[com_undefined]:[com_undefined]]=1,0,Table1[[#This Row],[o_co_financing]:[o_co_financing]]/SUM(Table1[[#This Row],[com_ghg_inventory]:[com_support_needed_and_received]])))</f>
        <v>0</v>
      </c>
      <c r="AN462" s="4" cm="1">
        <f t="array" ref="AN462">IF(Table1[[#This Row],[com_mitigation]]="",0,IF(Table1[[#This Row],[com_undefined]:[com_undefined]]=1,0,Table1[[#This Row],[o_co_financing]:[o_co_financing]]/SUM(Table1[[#This Row],[com_ghg_inventory]:[com_support_needed_and_received]])))</f>
        <v>7500</v>
      </c>
      <c r="AO462" s="4" cm="1">
        <f t="array" ref="AO462">IF(Table1[[#This Row],[com_climate_change_impacts_and_adaptation]]="",0,IF(Table1[[#This Row],[com_undefined]:[com_undefined]]=1,0,Table1[[#This Row],[o_co_financing]:[o_co_financing]]/SUM(Table1[[#This Row],[com_ghg_inventory]:[com_support_needed_and_received]])))</f>
        <v>0</v>
      </c>
      <c r="AP462" s="4" cm="1">
        <f t="array" ref="AP462">IF(Table1[[#This Row],[com_support_needed_and_received]]="",0,IF(Table1[[#This Row],[com_undefined]:[com_undefined]]=1,0,Table1[[#This Row],[o_co_financing]:[o_co_financing]]/SUM(Table1[[#This Row],[com_ghg_inventory]:[com_support_needed_and_received]])))</f>
        <v>0</v>
      </c>
      <c r="AQ462" s="4">
        <f>IF(Table1[[#This Row],[com_undefined]]=1,Table1[[#This Row],[o_co_financing]],0)</f>
        <v>0</v>
      </c>
      <c r="AR462" s="4" t="str">
        <f>IF(Table1[[#This Row],[o_gef_funding]]=SUM(Table1[[#This Row],[ghg_inventory_gef]:[undefined_gef]]),"Good", "Problem")</f>
        <v>Good</v>
      </c>
      <c r="AS462" s="4" t="str">
        <f>IF(Table1[[#This Row],[o_co_financing]]=SUM(Table1[[#This Row],[ghg_inventory_co_finance]:[undefined_co_finance]]),"Good", "Problem")</f>
        <v>Good</v>
      </c>
    </row>
    <row r="463" spans="1:45">
      <c r="A463" s="2">
        <v>49</v>
      </c>
      <c r="B463" s="8" t="s">
        <v>75</v>
      </c>
      <c r="C463" t="str">
        <f>VLOOKUP(Table1[[#This Row],[pif_id]], Table7[#All],2,FALSE)</f>
        <v>Africa</v>
      </c>
      <c r="D463" t="str">
        <f>VLOOKUP(Table1[[#This Row],[pif_id]], Table7[#All],3,FALSE)</f>
        <v>UNDP</v>
      </c>
      <c r="E463" t="str">
        <f>VLOOKUP(Table1[[#This Row],[pif_id]], Table7[#All],4,FALSE)</f>
        <v>2018</v>
      </c>
      <c r="F463" t="e">
        <f>VLOOKUP(Table1[[#This Row],[pif_id]], Table7[#All],5,FALSE)</f>
        <v>#REF!</v>
      </c>
      <c r="G463">
        <v>109</v>
      </c>
      <c r="H463" t="s">
        <v>696</v>
      </c>
      <c r="J463">
        <v>1</v>
      </c>
      <c r="M463" t="str">
        <f>IF(SUM(Table1[[#This Row],[c_ghg_inventory]:[c_support_needed_and_received]])=0,1,"")</f>
        <v/>
      </c>
      <c r="N463" s="6">
        <v>190000</v>
      </c>
      <c r="O463" s="6">
        <v>70000</v>
      </c>
      <c r="P463" s="6">
        <f>N463/SUM(Table1[[#This Row],[c_ghg_inventory]:[c_undefined]])</f>
        <v>190000</v>
      </c>
      <c r="Q463" s="6">
        <f>O463/SUM(Table1[[#This Row],[c_ghg_inventory]:[c_undefined]])</f>
        <v>70000</v>
      </c>
      <c r="R463">
        <v>460</v>
      </c>
      <c r="S463" t="s">
        <v>697</v>
      </c>
      <c r="U463">
        <v>1</v>
      </c>
      <c r="X463" s="4" t="str">
        <f>IF(SUM(Table1[[#This Row],[o_ghg_inventory ]:[o_support_needed_and_received]])=0,1,"")</f>
        <v/>
      </c>
      <c r="Y463" s="34">
        <v>30000</v>
      </c>
      <c r="Z463" s="34">
        <v>20000</v>
      </c>
      <c r="AA463" s="5">
        <f>Table1[[#This Row],[o_gef_funding]]/SUM(Table1[[#This Row],[o_ghg_inventory ]:[o_undefined]])</f>
        <v>30000</v>
      </c>
      <c r="AB463" s="5">
        <f>Table1[[#This Row],[o_co_financing]]/SUM(Table1[[#This Row],[o_ghg_inventory ]:[o_undefined]])</f>
        <v>20000</v>
      </c>
      <c r="AC463" s="4" t="str" cm="1">
        <f t="array" ref="AC463">IF(Table1[[#This Row],[o_ghg_inventory ]]="",IF(AND(Table1[[#This Row],[o_undefined]:[o_undefined]]=1,Table1[[#This Row],[c_ghg_inventory]]=1),1,""),1)</f>
        <v/>
      </c>
      <c r="AD463" s="4" cm="1">
        <f t="array" ref="AD463">IF(Table1[[#This Row],[o_mitigation ]]="",IF(AND(Table1[[#This Row],[o_undefined]:[o_undefined]]=1,Table1[[#This Row],[c_mitigation]]=1),1,""),1)</f>
        <v>1</v>
      </c>
      <c r="AE463" s="4" t="str" cm="1">
        <f t="array" ref="AE463">IF(Table1[[#This Row],[o_climate_change_impacts_and_adaptation ]]="",IF(AND(Table1[[#This Row],[o_undefined]:[o_undefined]]=1,Table1[[#This Row],[c_climate_change_impacts_and_adaptation]]=1),1,""),1)</f>
        <v/>
      </c>
      <c r="AF463" s="4" t="str" cm="1">
        <f t="array" ref="AF463">IF(Table1[[#This Row],[o_support_needed_and_received]]="",IF(AND(Table1[[#This Row],[o_undefined]:[o_undefined]]=1,Table1[[#This Row],[c_support_needed_and_received]]=1),1,""),1)</f>
        <v/>
      </c>
      <c r="AG463" s="4" t="str">
        <f>IF(SUM(Table1[[#This Row],[com_ghg_inventory]:[com_support_needed_and_received]])=0,1,"")</f>
        <v/>
      </c>
      <c r="AH463" s="4" cm="1">
        <f t="array" ref="AH463">IF(Table1[[#This Row],[com_ghg_inventory]]="",0,IF(Table1[[#This Row],[com_undefined]:[com_undefined]]=1,0,Table1[[#This Row],[o_gef_funding]:[o_gef_funding]]/SUM(Table1[[#This Row],[com_ghg_inventory]:[com_support_needed_and_received]])))</f>
        <v>0</v>
      </c>
      <c r="AI463" s="4" cm="1">
        <f t="array" ref="AI463">IF(Table1[[#This Row],[com_mitigation]]="",0,IF(Table1[[#This Row],[com_undefined]:[com_undefined]]=1,0,Table1[[#This Row],[o_gef_funding]:[o_gef_funding]]/SUM(Table1[[#This Row],[com_ghg_inventory]:[com_support_needed_and_received]])))</f>
        <v>30000</v>
      </c>
      <c r="AJ463" s="4" cm="1">
        <f t="array" ref="AJ463">IF(Table1[[#This Row],[com_climate_change_impacts_and_adaptation]]="",0,IF(Table1[[#This Row],[com_undefined]:[com_undefined]]=1,0,Table1[[#This Row],[o_gef_funding]:[o_gef_funding]]/SUM(Table1[[#This Row],[com_ghg_inventory]:[com_support_needed_and_received]])))</f>
        <v>0</v>
      </c>
      <c r="AK463" s="4" cm="1">
        <f t="array" ref="AK463">IF(Table1[[#This Row],[com_support_needed_and_received]]="",0,IF(Table1[[#This Row],[com_undefined]:[com_undefined]]=1,0,Table1[[#This Row],[o_gef_funding]:[o_gef_funding]]/SUM(Table1[[#This Row],[com_ghg_inventory]:[com_support_needed_and_received]])))</f>
        <v>0</v>
      </c>
      <c r="AL463" s="4">
        <f>IF(Table1[[#This Row],[com_undefined]]=1,Table1[[#This Row],[o_gef_funding]],0)</f>
        <v>0</v>
      </c>
      <c r="AM463" s="4" cm="1">
        <f t="array" ref="AM463">IF(Table1[[#This Row],[com_ghg_inventory]]="",0,IF(Table1[[#This Row],[com_undefined]:[com_undefined]]=1,0,Table1[[#This Row],[o_co_financing]:[o_co_financing]]/SUM(Table1[[#This Row],[com_ghg_inventory]:[com_support_needed_and_received]])))</f>
        <v>0</v>
      </c>
      <c r="AN463" s="4" cm="1">
        <f t="array" ref="AN463">IF(Table1[[#This Row],[com_mitigation]]="",0,IF(Table1[[#This Row],[com_undefined]:[com_undefined]]=1,0,Table1[[#This Row],[o_co_financing]:[o_co_financing]]/SUM(Table1[[#This Row],[com_ghg_inventory]:[com_support_needed_and_received]])))</f>
        <v>20000</v>
      </c>
      <c r="AO463" s="4" cm="1">
        <f t="array" ref="AO463">IF(Table1[[#This Row],[com_climate_change_impacts_and_adaptation]]="",0,IF(Table1[[#This Row],[com_undefined]:[com_undefined]]=1,0,Table1[[#This Row],[o_co_financing]:[o_co_financing]]/SUM(Table1[[#This Row],[com_ghg_inventory]:[com_support_needed_and_received]])))</f>
        <v>0</v>
      </c>
      <c r="AP463" s="4" cm="1">
        <f t="array" ref="AP463">IF(Table1[[#This Row],[com_support_needed_and_received]]="",0,IF(Table1[[#This Row],[com_undefined]:[com_undefined]]=1,0,Table1[[#This Row],[o_co_financing]:[o_co_financing]]/SUM(Table1[[#This Row],[com_ghg_inventory]:[com_support_needed_and_received]])))</f>
        <v>0</v>
      </c>
      <c r="AQ463" s="4">
        <f>IF(Table1[[#This Row],[com_undefined]]=1,Table1[[#This Row],[o_co_financing]],0)</f>
        <v>0</v>
      </c>
      <c r="AR463" s="4" t="str">
        <f>IF(Table1[[#This Row],[o_gef_funding]]=SUM(Table1[[#This Row],[ghg_inventory_gef]:[undefined_gef]]),"Good", "Problem")</f>
        <v>Good</v>
      </c>
      <c r="AS463" s="4" t="str">
        <f>IF(Table1[[#This Row],[o_co_financing]]=SUM(Table1[[#This Row],[ghg_inventory_co_finance]:[undefined_co_finance]]),"Good", "Problem")</f>
        <v>Good</v>
      </c>
    </row>
    <row r="464" spans="1:45">
      <c r="A464" s="2">
        <v>49</v>
      </c>
      <c r="B464" s="8" t="s">
        <v>75</v>
      </c>
      <c r="C464" t="str">
        <f>VLOOKUP(Table1[[#This Row],[pif_id]], Table7[#All],2,FALSE)</f>
        <v>Africa</v>
      </c>
      <c r="D464" t="str">
        <f>VLOOKUP(Table1[[#This Row],[pif_id]], Table7[#All],3,FALSE)</f>
        <v>UNDP</v>
      </c>
      <c r="E464" t="str">
        <f>VLOOKUP(Table1[[#This Row],[pif_id]], Table7[#All],4,FALSE)</f>
        <v>2018</v>
      </c>
      <c r="F464" t="e">
        <f>VLOOKUP(Table1[[#This Row],[pif_id]], Table7[#All],5,FALSE)</f>
        <v>#REF!</v>
      </c>
      <c r="G464">
        <v>109</v>
      </c>
      <c r="H464" t="s">
        <v>696</v>
      </c>
      <c r="J464">
        <v>1</v>
      </c>
      <c r="M464" t="str">
        <f>IF(SUM(Table1[[#This Row],[c_ghg_inventory]:[c_support_needed_and_received]])=0,1,"")</f>
        <v/>
      </c>
      <c r="N464" s="6">
        <v>190000</v>
      </c>
      <c r="O464" s="6">
        <v>70000</v>
      </c>
      <c r="P464" s="6">
        <f>N464/SUM(Table1[[#This Row],[c_ghg_inventory]:[c_undefined]])</f>
        <v>190000</v>
      </c>
      <c r="Q464" s="6">
        <f>O464/SUM(Table1[[#This Row],[c_ghg_inventory]:[c_undefined]])</f>
        <v>70000</v>
      </c>
      <c r="R464">
        <v>461</v>
      </c>
      <c r="S464" t="s">
        <v>698</v>
      </c>
      <c r="U464">
        <v>1</v>
      </c>
      <c r="X464" s="4" t="str">
        <f>IF(SUM(Table1[[#This Row],[o_ghg_inventory ]:[o_support_needed_and_received]])=0,1,"")</f>
        <v/>
      </c>
      <c r="Y464" s="34">
        <v>50000</v>
      </c>
      <c r="Z464" s="34">
        <v>10000</v>
      </c>
      <c r="AA464" s="5">
        <f>Table1[[#This Row],[o_gef_funding]]/SUM(Table1[[#This Row],[o_ghg_inventory ]:[o_undefined]])</f>
        <v>50000</v>
      </c>
      <c r="AB464" s="5">
        <f>Table1[[#This Row],[o_co_financing]]/SUM(Table1[[#This Row],[o_ghg_inventory ]:[o_undefined]])</f>
        <v>10000</v>
      </c>
      <c r="AC464" s="4" t="str" cm="1">
        <f t="array" ref="AC464">IF(Table1[[#This Row],[o_ghg_inventory ]]="",IF(AND(Table1[[#This Row],[o_undefined]:[o_undefined]]=1,Table1[[#This Row],[c_ghg_inventory]]=1),1,""),1)</f>
        <v/>
      </c>
      <c r="AD464" s="4" cm="1">
        <f t="array" ref="AD464">IF(Table1[[#This Row],[o_mitigation ]]="",IF(AND(Table1[[#This Row],[o_undefined]:[o_undefined]]=1,Table1[[#This Row],[c_mitigation]]=1),1,""),1)</f>
        <v>1</v>
      </c>
      <c r="AE464" s="4" t="str" cm="1">
        <f t="array" ref="AE464">IF(Table1[[#This Row],[o_climate_change_impacts_and_adaptation ]]="",IF(AND(Table1[[#This Row],[o_undefined]:[o_undefined]]=1,Table1[[#This Row],[c_climate_change_impacts_and_adaptation]]=1),1,""),1)</f>
        <v/>
      </c>
      <c r="AF464" s="4" t="str" cm="1">
        <f t="array" ref="AF464">IF(Table1[[#This Row],[o_support_needed_and_received]]="",IF(AND(Table1[[#This Row],[o_undefined]:[o_undefined]]=1,Table1[[#This Row],[c_support_needed_and_received]]=1),1,""),1)</f>
        <v/>
      </c>
      <c r="AG464" s="4" t="str">
        <f>IF(SUM(Table1[[#This Row],[com_ghg_inventory]:[com_support_needed_and_received]])=0,1,"")</f>
        <v/>
      </c>
      <c r="AH464" s="4" cm="1">
        <f t="array" ref="AH464">IF(Table1[[#This Row],[com_ghg_inventory]]="",0,IF(Table1[[#This Row],[com_undefined]:[com_undefined]]=1,0,Table1[[#This Row],[o_gef_funding]:[o_gef_funding]]/SUM(Table1[[#This Row],[com_ghg_inventory]:[com_support_needed_and_received]])))</f>
        <v>0</v>
      </c>
      <c r="AI464" s="4" cm="1">
        <f t="array" ref="AI464">IF(Table1[[#This Row],[com_mitigation]]="",0,IF(Table1[[#This Row],[com_undefined]:[com_undefined]]=1,0,Table1[[#This Row],[o_gef_funding]:[o_gef_funding]]/SUM(Table1[[#This Row],[com_ghg_inventory]:[com_support_needed_and_received]])))</f>
        <v>50000</v>
      </c>
      <c r="AJ464" s="4" cm="1">
        <f t="array" ref="AJ464">IF(Table1[[#This Row],[com_climate_change_impacts_and_adaptation]]="",0,IF(Table1[[#This Row],[com_undefined]:[com_undefined]]=1,0,Table1[[#This Row],[o_gef_funding]:[o_gef_funding]]/SUM(Table1[[#This Row],[com_ghg_inventory]:[com_support_needed_and_received]])))</f>
        <v>0</v>
      </c>
      <c r="AK464" s="4" cm="1">
        <f t="array" ref="AK464">IF(Table1[[#This Row],[com_support_needed_and_received]]="",0,IF(Table1[[#This Row],[com_undefined]:[com_undefined]]=1,0,Table1[[#This Row],[o_gef_funding]:[o_gef_funding]]/SUM(Table1[[#This Row],[com_ghg_inventory]:[com_support_needed_and_received]])))</f>
        <v>0</v>
      </c>
      <c r="AL464" s="4">
        <f>IF(Table1[[#This Row],[com_undefined]]=1,Table1[[#This Row],[o_gef_funding]],0)</f>
        <v>0</v>
      </c>
      <c r="AM464" s="4" cm="1">
        <f t="array" ref="AM464">IF(Table1[[#This Row],[com_ghg_inventory]]="",0,IF(Table1[[#This Row],[com_undefined]:[com_undefined]]=1,0,Table1[[#This Row],[o_co_financing]:[o_co_financing]]/SUM(Table1[[#This Row],[com_ghg_inventory]:[com_support_needed_and_received]])))</f>
        <v>0</v>
      </c>
      <c r="AN464" s="4" cm="1">
        <f t="array" ref="AN464">IF(Table1[[#This Row],[com_mitigation]]="",0,IF(Table1[[#This Row],[com_undefined]:[com_undefined]]=1,0,Table1[[#This Row],[o_co_financing]:[o_co_financing]]/SUM(Table1[[#This Row],[com_ghg_inventory]:[com_support_needed_and_received]])))</f>
        <v>10000</v>
      </c>
      <c r="AO464" s="4" cm="1">
        <f t="array" ref="AO464">IF(Table1[[#This Row],[com_climate_change_impacts_and_adaptation]]="",0,IF(Table1[[#This Row],[com_undefined]:[com_undefined]]=1,0,Table1[[#This Row],[o_co_financing]:[o_co_financing]]/SUM(Table1[[#This Row],[com_ghg_inventory]:[com_support_needed_and_received]])))</f>
        <v>0</v>
      </c>
      <c r="AP464" s="4" cm="1">
        <f t="array" ref="AP464">IF(Table1[[#This Row],[com_support_needed_and_received]]="",0,IF(Table1[[#This Row],[com_undefined]:[com_undefined]]=1,0,Table1[[#This Row],[o_co_financing]:[o_co_financing]]/SUM(Table1[[#This Row],[com_ghg_inventory]:[com_support_needed_and_received]])))</f>
        <v>0</v>
      </c>
      <c r="AQ464" s="4">
        <f>IF(Table1[[#This Row],[com_undefined]]=1,Table1[[#This Row],[o_co_financing]],0)</f>
        <v>0</v>
      </c>
      <c r="AR464" s="4" t="str">
        <f>IF(Table1[[#This Row],[o_gef_funding]]=SUM(Table1[[#This Row],[ghg_inventory_gef]:[undefined_gef]]),"Good", "Problem")</f>
        <v>Good</v>
      </c>
      <c r="AS464" s="4" t="str">
        <f>IF(Table1[[#This Row],[o_co_financing]]=SUM(Table1[[#This Row],[ghg_inventory_co_finance]:[undefined_co_finance]]),"Good", "Problem")</f>
        <v>Good</v>
      </c>
    </row>
    <row r="465" spans="1:45">
      <c r="A465" s="2">
        <v>49</v>
      </c>
      <c r="B465" s="8" t="s">
        <v>75</v>
      </c>
      <c r="C465" t="str">
        <f>VLOOKUP(Table1[[#This Row],[pif_id]], Table7[#All],2,FALSE)</f>
        <v>Africa</v>
      </c>
      <c r="D465" t="str">
        <f>VLOOKUP(Table1[[#This Row],[pif_id]], Table7[#All],3,FALSE)</f>
        <v>UNDP</v>
      </c>
      <c r="E465" t="str">
        <f>VLOOKUP(Table1[[#This Row],[pif_id]], Table7[#All],4,FALSE)</f>
        <v>2018</v>
      </c>
      <c r="F465" t="e">
        <f>VLOOKUP(Table1[[#This Row],[pif_id]], Table7[#All],5,FALSE)</f>
        <v>#REF!</v>
      </c>
      <c r="G465">
        <v>109</v>
      </c>
      <c r="H465" t="s">
        <v>696</v>
      </c>
      <c r="J465">
        <v>1</v>
      </c>
      <c r="M465" t="str">
        <f>IF(SUM(Table1[[#This Row],[c_ghg_inventory]:[c_support_needed_and_received]])=0,1,"")</f>
        <v/>
      </c>
      <c r="N465" s="6">
        <v>190000</v>
      </c>
      <c r="O465" s="6">
        <v>70000</v>
      </c>
      <c r="P465" s="6">
        <f>N465/SUM(Table1[[#This Row],[c_ghg_inventory]:[c_undefined]])</f>
        <v>190000</v>
      </c>
      <c r="Q465" s="6">
        <f>O465/SUM(Table1[[#This Row],[c_ghg_inventory]:[c_undefined]])</f>
        <v>70000</v>
      </c>
      <c r="R465">
        <v>462</v>
      </c>
      <c r="S465" t="s">
        <v>686</v>
      </c>
      <c r="X465" s="4">
        <f>IF(SUM(Table1[[#This Row],[o_ghg_inventory ]:[o_support_needed_and_received]])=0,1,"")</f>
        <v>1</v>
      </c>
      <c r="Y465" s="34">
        <v>30000</v>
      </c>
      <c r="Z465" s="34">
        <v>10000</v>
      </c>
      <c r="AA465" s="5">
        <f>Table1[[#This Row],[o_gef_funding]]/SUM(Table1[[#This Row],[o_ghg_inventory ]:[o_undefined]])</f>
        <v>30000</v>
      </c>
      <c r="AB465" s="5">
        <f>Table1[[#This Row],[o_co_financing]]/SUM(Table1[[#This Row],[o_ghg_inventory ]:[o_undefined]])</f>
        <v>10000</v>
      </c>
      <c r="AC465" s="4" t="str" cm="1">
        <f t="array" ref="AC465">IF(Table1[[#This Row],[o_ghg_inventory ]]="",IF(AND(Table1[[#This Row],[o_undefined]:[o_undefined]]=1,Table1[[#This Row],[c_ghg_inventory]]=1),1,""),1)</f>
        <v/>
      </c>
      <c r="AD465" s="4" cm="1">
        <f t="array" ref="AD465">IF(Table1[[#This Row],[o_mitigation ]]="",IF(AND(Table1[[#This Row],[o_undefined]:[o_undefined]]=1,Table1[[#This Row],[c_mitigation]]=1),1,""),1)</f>
        <v>1</v>
      </c>
      <c r="AE465" s="4" t="str" cm="1">
        <f t="array" ref="AE465">IF(Table1[[#This Row],[o_climate_change_impacts_and_adaptation ]]="",IF(AND(Table1[[#This Row],[o_undefined]:[o_undefined]]=1,Table1[[#This Row],[c_climate_change_impacts_and_adaptation]]=1),1,""),1)</f>
        <v/>
      </c>
      <c r="AF465" s="4" t="str" cm="1">
        <f t="array" ref="AF465">IF(Table1[[#This Row],[o_support_needed_and_received]]="",IF(AND(Table1[[#This Row],[o_undefined]:[o_undefined]]=1,Table1[[#This Row],[c_support_needed_and_received]]=1),1,""),1)</f>
        <v/>
      </c>
      <c r="AG465" s="4" t="str">
        <f>IF(SUM(Table1[[#This Row],[com_ghg_inventory]:[com_support_needed_and_received]])=0,1,"")</f>
        <v/>
      </c>
      <c r="AH465" s="4" cm="1">
        <f t="array" ref="AH465">IF(Table1[[#This Row],[com_ghg_inventory]]="",0,IF(Table1[[#This Row],[com_undefined]:[com_undefined]]=1,0,Table1[[#This Row],[o_gef_funding]:[o_gef_funding]]/SUM(Table1[[#This Row],[com_ghg_inventory]:[com_support_needed_and_received]])))</f>
        <v>0</v>
      </c>
      <c r="AI465" s="4" cm="1">
        <f t="array" ref="AI465">IF(Table1[[#This Row],[com_mitigation]]="",0,IF(Table1[[#This Row],[com_undefined]:[com_undefined]]=1,0,Table1[[#This Row],[o_gef_funding]:[o_gef_funding]]/SUM(Table1[[#This Row],[com_ghg_inventory]:[com_support_needed_and_received]])))</f>
        <v>30000</v>
      </c>
      <c r="AJ465" s="4" cm="1">
        <f t="array" ref="AJ465">IF(Table1[[#This Row],[com_climate_change_impacts_and_adaptation]]="",0,IF(Table1[[#This Row],[com_undefined]:[com_undefined]]=1,0,Table1[[#This Row],[o_gef_funding]:[o_gef_funding]]/SUM(Table1[[#This Row],[com_ghg_inventory]:[com_support_needed_and_received]])))</f>
        <v>0</v>
      </c>
      <c r="AK465" s="4" cm="1">
        <f t="array" ref="AK465">IF(Table1[[#This Row],[com_support_needed_and_received]]="",0,IF(Table1[[#This Row],[com_undefined]:[com_undefined]]=1,0,Table1[[#This Row],[o_gef_funding]:[o_gef_funding]]/SUM(Table1[[#This Row],[com_ghg_inventory]:[com_support_needed_and_received]])))</f>
        <v>0</v>
      </c>
      <c r="AL465" s="4">
        <f>IF(Table1[[#This Row],[com_undefined]]=1,Table1[[#This Row],[o_gef_funding]],0)</f>
        <v>0</v>
      </c>
      <c r="AM465" s="4" cm="1">
        <f t="array" ref="AM465">IF(Table1[[#This Row],[com_ghg_inventory]]="",0,IF(Table1[[#This Row],[com_undefined]:[com_undefined]]=1,0,Table1[[#This Row],[o_co_financing]:[o_co_financing]]/SUM(Table1[[#This Row],[com_ghg_inventory]:[com_support_needed_and_received]])))</f>
        <v>0</v>
      </c>
      <c r="AN465" s="4" cm="1">
        <f t="array" ref="AN465">IF(Table1[[#This Row],[com_mitigation]]="",0,IF(Table1[[#This Row],[com_undefined]:[com_undefined]]=1,0,Table1[[#This Row],[o_co_financing]:[o_co_financing]]/SUM(Table1[[#This Row],[com_ghg_inventory]:[com_support_needed_and_received]])))</f>
        <v>10000</v>
      </c>
      <c r="AO465" s="4" cm="1">
        <f t="array" ref="AO465">IF(Table1[[#This Row],[com_climate_change_impacts_and_adaptation]]="",0,IF(Table1[[#This Row],[com_undefined]:[com_undefined]]=1,0,Table1[[#This Row],[o_co_financing]:[o_co_financing]]/SUM(Table1[[#This Row],[com_ghg_inventory]:[com_support_needed_and_received]])))</f>
        <v>0</v>
      </c>
      <c r="AP465" s="4" cm="1">
        <f t="array" ref="AP465">IF(Table1[[#This Row],[com_support_needed_and_received]]="",0,IF(Table1[[#This Row],[com_undefined]:[com_undefined]]=1,0,Table1[[#This Row],[o_co_financing]:[o_co_financing]]/SUM(Table1[[#This Row],[com_ghg_inventory]:[com_support_needed_and_received]])))</f>
        <v>0</v>
      </c>
      <c r="AQ465" s="4">
        <f>IF(Table1[[#This Row],[com_undefined]]=1,Table1[[#This Row],[o_co_financing]],0)</f>
        <v>0</v>
      </c>
      <c r="AR465" s="4" t="str">
        <f>IF(Table1[[#This Row],[o_gef_funding]]=SUM(Table1[[#This Row],[ghg_inventory_gef]:[undefined_gef]]),"Good", "Problem")</f>
        <v>Good</v>
      </c>
      <c r="AS465" s="4" t="str">
        <f>IF(Table1[[#This Row],[o_co_financing]]=SUM(Table1[[#This Row],[ghg_inventory_co_finance]:[undefined_co_finance]]),"Good", "Problem")</f>
        <v>Good</v>
      </c>
    </row>
    <row r="466" spans="1:45">
      <c r="A466" s="2">
        <v>49</v>
      </c>
      <c r="B466" s="8" t="s">
        <v>75</v>
      </c>
      <c r="C466" t="str">
        <f>VLOOKUP(Table1[[#This Row],[pif_id]], Table7[#All],2,FALSE)</f>
        <v>Africa</v>
      </c>
      <c r="D466" t="str">
        <f>VLOOKUP(Table1[[#This Row],[pif_id]], Table7[#All],3,FALSE)</f>
        <v>UNDP</v>
      </c>
      <c r="E466" t="str">
        <f>VLOOKUP(Table1[[#This Row],[pif_id]], Table7[#All],4,FALSE)</f>
        <v>2018</v>
      </c>
      <c r="F466" t="e">
        <f>VLOOKUP(Table1[[#This Row],[pif_id]], Table7[#All],5,FALSE)</f>
        <v>#REF!</v>
      </c>
      <c r="G466">
        <v>109</v>
      </c>
      <c r="H466" t="s">
        <v>696</v>
      </c>
      <c r="J466">
        <v>1</v>
      </c>
      <c r="M466" t="str">
        <f>IF(SUM(Table1[[#This Row],[c_ghg_inventory]:[c_support_needed_and_received]])=0,1,"")</f>
        <v/>
      </c>
      <c r="N466" s="6">
        <v>190000</v>
      </c>
      <c r="O466" s="6">
        <v>70000</v>
      </c>
      <c r="P466" s="6">
        <f>N466/SUM(Table1[[#This Row],[c_ghg_inventory]:[c_undefined]])</f>
        <v>190000</v>
      </c>
      <c r="Q466" s="6">
        <f>O466/SUM(Table1[[#This Row],[c_ghg_inventory]:[c_undefined]])</f>
        <v>70000</v>
      </c>
      <c r="R466">
        <v>463</v>
      </c>
      <c r="S466" t="s">
        <v>699</v>
      </c>
      <c r="X466" s="4">
        <f>IF(SUM(Table1[[#This Row],[o_ghg_inventory ]:[o_support_needed_and_received]])=0,1,"")</f>
        <v>1</v>
      </c>
      <c r="Y466" s="34">
        <v>40000</v>
      </c>
      <c r="Z466" s="34">
        <v>20000</v>
      </c>
      <c r="AA466" s="5">
        <f>Table1[[#This Row],[o_gef_funding]]/SUM(Table1[[#This Row],[o_ghg_inventory ]:[o_undefined]])</f>
        <v>40000</v>
      </c>
      <c r="AB466" s="5">
        <f>Table1[[#This Row],[o_co_financing]]/SUM(Table1[[#This Row],[o_ghg_inventory ]:[o_undefined]])</f>
        <v>20000</v>
      </c>
      <c r="AC466" s="4" t="str" cm="1">
        <f t="array" ref="AC466">IF(Table1[[#This Row],[o_ghg_inventory ]]="",IF(AND(Table1[[#This Row],[o_undefined]:[o_undefined]]=1,Table1[[#This Row],[c_ghg_inventory]]=1),1,""),1)</f>
        <v/>
      </c>
      <c r="AD466" s="4" cm="1">
        <f t="array" ref="AD466">IF(Table1[[#This Row],[o_mitigation ]]="",IF(AND(Table1[[#This Row],[o_undefined]:[o_undefined]]=1,Table1[[#This Row],[c_mitigation]]=1),1,""),1)</f>
        <v>1</v>
      </c>
      <c r="AE466" s="4" t="str" cm="1">
        <f t="array" ref="AE466">IF(Table1[[#This Row],[o_climate_change_impacts_and_adaptation ]]="",IF(AND(Table1[[#This Row],[o_undefined]:[o_undefined]]=1,Table1[[#This Row],[c_climate_change_impacts_and_adaptation]]=1),1,""),1)</f>
        <v/>
      </c>
      <c r="AF466" s="4" t="str" cm="1">
        <f t="array" ref="AF466">IF(Table1[[#This Row],[o_support_needed_and_received]]="",IF(AND(Table1[[#This Row],[o_undefined]:[o_undefined]]=1,Table1[[#This Row],[c_support_needed_and_received]]=1),1,""),1)</f>
        <v/>
      </c>
      <c r="AG466" s="4" t="str">
        <f>IF(SUM(Table1[[#This Row],[com_ghg_inventory]:[com_support_needed_and_received]])=0,1,"")</f>
        <v/>
      </c>
      <c r="AH466" s="4" cm="1">
        <f t="array" ref="AH466">IF(Table1[[#This Row],[com_ghg_inventory]]="",0,IF(Table1[[#This Row],[com_undefined]:[com_undefined]]=1,0,Table1[[#This Row],[o_gef_funding]:[o_gef_funding]]/SUM(Table1[[#This Row],[com_ghg_inventory]:[com_support_needed_and_received]])))</f>
        <v>0</v>
      </c>
      <c r="AI466" s="4" cm="1">
        <f t="array" ref="AI466">IF(Table1[[#This Row],[com_mitigation]]="",0,IF(Table1[[#This Row],[com_undefined]:[com_undefined]]=1,0,Table1[[#This Row],[o_gef_funding]:[o_gef_funding]]/SUM(Table1[[#This Row],[com_ghg_inventory]:[com_support_needed_and_received]])))</f>
        <v>40000</v>
      </c>
      <c r="AJ466" s="4" cm="1">
        <f t="array" ref="AJ466">IF(Table1[[#This Row],[com_climate_change_impacts_and_adaptation]]="",0,IF(Table1[[#This Row],[com_undefined]:[com_undefined]]=1,0,Table1[[#This Row],[o_gef_funding]:[o_gef_funding]]/SUM(Table1[[#This Row],[com_ghg_inventory]:[com_support_needed_and_received]])))</f>
        <v>0</v>
      </c>
      <c r="AK466" s="4" cm="1">
        <f t="array" ref="AK466">IF(Table1[[#This Row],[com_support_needed_and_received]]="",0,IF(Table1[[#This Row],[com_undefined]:[com_undefined]]=1,0,Table1[[#This Row],[o_gef_funding]:[o_gef_funding]]/SUM(Table1[[#This Row],[com_ghg_inventory]:[com_support_needed_and_received]])))</f>
        <v>0</v>
      </c>
      <c r="AL466" s="4">
        <f>IF(Table1[[#This Row],[com_undefined]]=1,Table1[[#This Row],[o_gef_funding]],0)</f>
        <v>0</v>
      </c>
      <c r="AM466" s="4" cm="1">
        <f t="array" ref="AM466">IF(Table1[[#This Row],[com_ghg_inventory]]="",0,IF(Table1[[#This Row],[com_undefined]:[com_undefined]]=1,0,Table1[[#This Row],[o_co_financing]:[o_co_financing]]/SUM(Table1[[#This Row],[com_ghg_inventory]:[com_support_needed_and_received]])))</f>
        <v>0</v>
      </c>
      <c r="AN466" s="4" cm="1">
        <f t="array" ref="AN466">IF(Table1[[#This Row],[com_mitigation]]="",0,IF(Table1[[#This Row],[com_undefined]:[com_undefined]]=1,0,Table1[[#This Row],[o_co_financing]:[o_co_financing]]/SUM(Table1[[#This Row],[com_ghg_inventory]:[com_support_needed_and_received]])))</f>
        <v>20000</v>
      </c>
      <c r="AO466" s="4" cm="1">
        <f t="array" ref="AO466">IF(Table1[[#This Row],[com_climate_change_impacts_and_adaptation]]="",0,IF(Table1[[#This Row],[com_undefined]:[com_undefined]]=1,0,Table1[[#This Row],[o_co_financing]:[o_co_financing]]/SUM(Table1[[#This Row],[com_ghg_inventory]:[com_support_needed_and_received]])))</f>
        <v>0</v>
      </c>
      <c r="AP466" s="4" cm="1">
        <f t="array" ref="AP466">IF(Table1[[#This Row],[com_support_needed_and_received]]="",0,IF(Table1[[#This Row],[com_undefined]:[com_undefined]]=1,0,Table1[[#This Row],[o_co_financing]:[o_co_financing]]/SUM(Table1[[#This Row],[com_ghg_inventory]:[com_support_needed_and_received]])))</f>
        <v>0</v>
      </c>
      <c r="AQ466" s="4">
        <f>IF(Table1[[#This Row],[com_undefined]]=1,Table1[[#This Row],[o_co_financing]],0)</f>
        <v>0</v>
      </c>
      <c r="AR466" s="4" t="str">
        <f>IF(Table1[[#This Row],[o_gef_funding]]=SUM(Table1[[#This Row],[ghg_inventory_gef]:[undefined_gef]]),"Good", "Problem")</f>
        <v>Good</v>
      </c>
      <c r="AS466" s="4" t="str">
        <f>IF(Table1[[#This Row],[o_co_financing]]=SUM(Table1[[#This Row],[ghg_inventory_co_finance]:[undefined_co_finance]]),"Good", "Problem")</f>
        <v>Good</v>
      </c>
    </row>
    <row r="467" spans="1:45">
      <c r="A467" s="2">
        <v>49</v>
      </c>
      <c r="B467" s="8" t="s">
        <v>75</v>
      </c>
      <c r="C467" t="str">
        <f>VLOOKUP(Table1[[#This Row],[pif_id]], Table7[#All],2,FALSE)</f>
        <v>Africa</v>
      </c>
      <c r="D467" t="str">
        <f>VLOOKUP(Table1[[#This Row],[pif_id]], Table7[#All],3,FALSE)</f>
        <v>UNDP</v>
      </c>
      <c r="E467" t="str">
        <f>VLOOKUP(Table1[[#This Row],[pif_id]], Table7[#All],4,FALSE)</f>
        <v>2018</v>
      </c>
      <c r="F467" t="e">
        <f>VLOOKUP(Table1[[#This Row],[pif_id]], Table7[#All],5,FALSE)</f>
        <v>#REF!</v>
      </c>
      <c r="G467">
        <v>109</v>
      </c>
      <c r="H467" t="s">
        <v>696</v>
      </c>
      <c r="J467">
        <v>1</v>
      </c>
      <c r="M467" t="str">
        <f>IF(SUM(Table1[[#This Row],[c_ghg_inventory]:[c_support_needed_and_received]])=0,1,"")</f>
        <v/>
      </c>
      <c r="N467" s="6">
        <v>190000</v>
      </c>
      <c r="O467" s="6">
        <v>70000</v>
      </c>
      <c r="P467" s="6">
        <f>N467/SUM(Table1[[#This Row],[c_ghg_inventory]:[c_undefined]])</f>
        <v>190000</v>
      </c>
      <c r="Q467" s="6">
        <f>O467/SUM(Table1[[#This Row],[c_ghg_inventory]:[c_undefined]])</f>
        <v>70000</v>
      </c>
      <c r="R467">
        <v>464</v>
      </c>
      <c r="S467" t="s">
        <v>700</v>
      </c>
      <c r="U467">
        <v>1</v>
      </c>
      <c r="X467" s="4" t="str">
        <f>IF(SUM(Table1[[#This Row],[o_ghg_inventory ]:[o_support_needed_and_received]])=0,1,"")</f>
        <v/>
      </c>
      <c r="Y467" s="34">
        <v>40000</v>
      </c>
      <c r="Z467" s="34">
        <v>10000</v>
      </c>
      <c r="AA467" s="5">
        <f>Table1[[#This Row],[o_gef_funding]]/SUM(Table1[[#This Row],[o_ghg_inventory ]:[o_undefined]])</f>
        <v>40000</v>
      </c>
      <c r="AB467" s="5">
        <f>Table1[[#This Row],[o_co_financing]]/SUM(Table1[[#This Row],[o_ghg_inventory ]:[o_undefined]])</f>
        <v>10000</v>
      </c>
      <c r="AC467" s="4" t="str" cm="1">
        <f t="array" ref="AC467">IF(Table1[[#This Row],[o_ghg_inventory ]]="",IF(AND(Table1[[#This Row],[o_undefined]:[o_undefined]]=1,Table1[[#This Row],[c_ghg_inventory]]=1),1,""),1)</f>
        <v/>
      </c>
      <c r="AD467" s="4" cm="1">
        <f t="array" ref="AD467">IF(Table1[[#This Row],[o_mitigation ]]="",IF(AND(Table1[[#This Row],[o_undefined]:[o_undefined]]=1,Table1[[#This Row],[c_mitigation]]=1),1,""),1)</f>
        <v>1</v>
      </c>
      <c r="AE467" s="4" t="str" cm="1">
        <f t="array" ref="AE467">IF(Table1[[#This Row],[o_climate_change_impacts_and_adaptation ]]="",IF(AND(Table1[[#This Row],[o_undefined]:[o_undefined]]=1,Table1[[#This Row],[c_climate_change_impacts_and_adaptation]]=1),1,""),1)</f>
        <v/>
      </c>
      <c r="AF467" s="4" t="str" cm="1">
        <f t="array" ref="AF467">IF(Table1[[#This Row],[o_support_needed_and_received]]="",IF(AND(Table1[[#This Row],[o_undefined]:[o_undefined]]=1,Table1[[#This Row],[c_support_needed_and_received]]=1),1,""),1)</f>
        <v/>
      </c>
      <c r="AG467" s="4" t="str">
        <f>IF(SUM(Table1[[#This Row],[com_ghg_inventory]:[com_support_needed_and_received]])=0,1,"")</f>
        <v/>
      </c>
      <c r="AH467" s="4" cm="1">
        <f t="array" ref="AH467">IF(Table1[[#This Row],[com_ghg_inventory]]="",0,IF(Table1[[#This Row],[com_undefined]:[com_undefined]]=1,0,Table1[[#This Row],[o_gef_funding]:[o_gef_funding]]/SUM(Table1[[#This Row],[com_ghg_inventory]:[com_support_needed_and_received]])))</f>
        <v>0</v>
      </c>
      <c r="AI467" s="4" cm="1">
        <f t="array" ref="AI467">IF(Table1[[#This Row],[com_mitigation]]="",0,IF(Table1[[#This Row],[com_undefined]:[com_undefined]]=1,0,Table1[[#This Row],[o_gef_funding]:[o_gef_funding]]/SUM(Table1[[#This Row],[com_ghg_inventory]:[com_support_needed_and_received]])))</f>
        <v>40000</v>
      </c>
      <c r="AJ467" s="4" cm="1">
        <f t="array" ref="AJ467">IF(Table1[[#This Row],[com_climate_change_impacts_and_adaptation]]="",0,IF(Table1[[#This Row],[com_undefined]:[com_undefined]]=1,0,Table1[[#This Row],[o_gef_funding]:[o_gef_funding]]/SUM(Table1[[#This Row],[com_ghg_inventory]:[com_support_needed_and_received]])))</f>
        <v>0</v>
      </c>
      <c r="AK467" s="4" cm="1">
        <f t="array" ref="AK467">IF(Table1[[#This Row],[com_support_needed_and_received]]="",0,IF(Table1[[#This Row],[com_undefined]:[com_undefined]]=1,0,Table1[[#This Row],[o_gef_funding]:[o_gef_funding]]/SUM(Table1[[#This Row],[com_ghg_inventory]:[com_support_needed_and_received]])))</f>
        <v>0</v>
      </c>
      <c r="AL467" s="4">
        <f>IF(Table1[[#This Row],[com_undefined]]=1,Table1[[#This Row],[o_gef_funding]],0)</f>
        <v>0</v>
      </c>
      <c r="AM467" s="4" cm="1">
        <f t="array" ref="AM467">IF(Table1[[#This Row],[com_ghg_inventory]]="",0,IF(Table1[[#This Row],[com_undefined]:[com_undefined]]=1,0,Table1[[#This Row],[o_co_financing]:[o_co_financing]]/SUM(Table1[[#This Row],[com_ghg_inventory]:[com_support_needed_and_received]])))</f>
        <v>0</v>
      </c>
      <c r="AN467" s="4" cm="1">
        <f t="array" ref="AN467">IF(Table1[[#This Row],[com_mitigation]]="",0,IF(Table1[[#This Row],[com_undefined]:[com_undefined]]=1,0,Table1[[#This Row],[o_co_financing]:[o_co_financing]]/SUM(Table1[[#This Row],[com_ghg_inventory]:[com_support_needed_and_received]])))</f>
        <v>10000</v>
      </c>
      <c r="AO467" s="4" cm="1">
        <f t="array" ref="AO467">IF(Table1[[#This Row],[com_climate_change_impacts_and_adaptation]]="",0,IF(Table1[[#This Row],[com_undefined]:[com_undefined]]=1,0,Table1[[#This Row],[o_co_financing]:[o_co_financing]]/SUM(Table1[[#This Row],[com_ghg_inventory]:[com_support_needed_and_received]])))</f>
        <v>0</v>
      </c>
      <c r="AP467" s="4" cm="1">
        <f t="array" ref="AP467">IF(Table1[[#This Row],[com_support_needed_and_received]]="",0,IF(Table1[[#This Row],[com_undefined]:[com_undefined]]=1,0,Table1[[#This Row],[o_co_financing]:[o_co_financing]]/SUM(Table1[[#This Row],[com_ghg_inventory]:[com_support_needed_and_received]])))</f>
        <v>0</v>
      </c>
      <c r="AQ467" s="4">
        <f>IF(Table1[[#This Row],[com_undefined]]=1,Table1[[#This Row],[o_co_financing]],0)</f>
        <v>0</v>
      </c>
      <c r="AR467" s="4" t="str">
        <f>IF(Table1[[#This Row],[o_gef_funding]]=SUM(Table1[[#This Row],[ghg_inventory_gef]:[undefined_gef]]),"Good", "Problem")</f>
        <v>Good</v>
      </c>
      <c r="AS467" s="4" t="str">
        <f>IF(Table1[[#This Row],[o_co_financing]]=SUM(Table1[[#This Row],[ghg_inventory_co_finance]:[undefined_co_finance]]),"Good", "Problem")</f>
        <v>Good</v>
      </c>
    </row>
    <row r="468" spans="1:45">
      <c r="A468" s="2">
        <v>49</v>
      </c>
      <c r="B468" s="8" t="s">
        <v>75</v>
      </c>
      <c r="C468" t="str">
        <f>VLOOKUP(Table1[[#This Row],[pif_id]], Table7[#All],2,FALSE)</f>
        <v>Africa</v>
      </c>
      <c r="D468" t="str">
        <f>VLOOKUP(Table1[[#This Row],[pif_id]], Table7[#All],3,FALSE)</f>
        <v>UNDP</v>
      </c>
      <c r="E468" t="str">
        <f>VLOOKUP(Table1[[#This Row],[pif_id]], Table7[#All],4,FALSE)</f>
        <v>2018</v>
      </c>
      <c r="F468" t="e">
        <f>VLOOKUP(Table1[[#This Row],[pif_id]], Table7[#All],5,FALSE)</f>
        <v>#REF!</v>
      </c>
      <c r="G468">
        <v>110</v>
      </c>
      <c r="H468" t="s">
        <v>701</v>
      </c>
      <c r="M468">
        <f>IF(SUM(Table1[[#This Row],[c_ghg_inventory]:[c_support_needed_and_received]])=0,1,"")</f>
        <v>1</v>
      </c>
      <c r="N468" s="6">
        <v>1173636</v>
      </c>
      <c r="O468" s="6">
        <v>180000</v>
      </c>
      <c r="P468" s="6">
        <f>N468/SUM(Table1[[#This Row],[c_ghg_inventory]:[c_undefined]])</f>
        <v>1173636</v>
      </c>
      <c r="Q468" s="6">
        <f>O468/SUM(Table1[[#This Row],[c_ghg_inventory]:[c_undefined]])</f>
        <v>180000</v>
      </c>
      <c r="R468">
        <v>465</v>
      </c>
      <c r="S468" t="s">
        <v>702</v>
      </c>
      <c r="T468">
        <v>1</v>
      </c>
      <c r="X468" s="4" t="str">
        <f>IF(SUM(Table1[[#This Row],[o_ghg_inventory ]:[o_support_needed_and_received]])=0,1,"")</f>
        <v/>
      </c>
      <c r="Y468" s="34">
        <v>100000</v>
      </c>
      <c r="Z468" s="34">
        <v>30000</v>
      </c>
      <c r="AA468" s="5">
        <f>Table1[[#This Row],[o_gef_funding]]/SUM(Table1[[#This Row],[o_ghg_inventory ]:[o_undefined]])</f>
        <v>100000</v>
      </c>
      <c r="AB468" s="5">
        <f>Table1[[#This Row],[o_co_financing]]/SUM(Table1[[#This Row],[o_ghg_inventory ]:[o_undefined]])</f>
        <v>30000</v>
      </c>
      <c r="AC468" s="4" cm="1">
        <f t="array" ref="AC468">IF(Table1[[#This Row],[o_ghg_inventory ]]="",IF(AND(Table1[[#This Row],[o_undefined]:[o_undefined]]=1,Table1[[#This Row],[c_ghg_inventory]]=1),1,""),1)</f>
        <v>1</v>
      </c>
      <c r="AD468" s="4" t="str" cm="1">
        <f t="array" ref="AD468">IF(Table1[[#This Row],[o_mitigation ]]="",IF(AND(Table1[[#This Row],[o_undefined]:[o_undefined]]=1,Table1[[#This Row],[c_mitigation]]=1),1,""),1)</f>
        <v/>
      </c>
      <c r="AE468" s="4" t="str" cm="1">
        <f t="array" ref="AE468">IF(Table1[[#This Row],[o_climate_change_impacts_and_adaptation ]]="",IF(AND(Table1[[#This Row],[o_undefined]:[o_undefined]]=1,Table1[[#This Row],[c_climate_change_impacts_and_adaptation]]=1),1,""),1)</f>
        <v/>
      </c>
      <c r="AF468" s="4" t="str" cm="1">
        <f t="array" ref="AF468">IF(Table1[[#This Row],[o_support_needed_and_received]]="",IF(AND(Table1[[#This Row],[o_undefined]:[o_undefined]]=1,Table1[[#This Row],[c_support_needed_and_received]]=1),1,""),1)</f>
        <v/>
      </c>
      <c r="AG468" s="4" t="str">
        <f>IF(SUM(Table1[[#This Row],[com_ghg_inventory]:[com_support_needed_and_received]])=0,1,"")</f>
        <v/>
      </c>
      <c r="AH468" s="4" cm="1">
        <f t="array" ref="AH468">IF(Table1[[#This Row],[com_ghg_inventory]]="",0,IF(Table1[[#This Row],[com_undefined]:[com_undefined]]=1,0,Table1[[#This Row],[o_gef_funding]:[o_gef_funding]]/SUM(Table1[[#This Row],[com_ghg_inventory]:[com_support_needed_and_received]])))</f>
        <v>100000</v>
      </c>
      <c r="AI468" s="4" cm="1">
        <f t="array" ref="AI468">IF(Table1[[#This Row],[com_mitigation]]="",0,IF(Table1[[#This Row],[com_undefined]:[com_undefined]]=1,0,Table1[[#This Row],[o_gef_funding]:[o_gef_funding]]/SUM(Table1[[#This Row],[com_ghg_inventory]:[com_support_needed_and_received]])))</f>
        <v>0</v>
      </c>
      <c r="AJ468" s="4" cm="1">
        <f t="array" ref="AJ468">IF(Table1[[#This Row],[com_climate_change_impacts_and_adaptation]]="",0,IF(Table1[[#This Row],[com_undefined]:[com_undefined]]=1,0,Table1[[#This Row],[o_gef_funding]:[o_gef_funding]]/SUM(Table1[[#This Row],[com_ghg_inventory]:[com_support_needed_and_received]])))</f>
        <v>0</v>
      </c>
      <c r="AK468" s="4" cm="1">
        <f t="array" ref="AK468">IF(Table1[[#This Row],[com_support_needed_and_received]]="",0,IF(Table1[[#This Row],[com_undefined]:[com_undefined]]=1,0,Table1[[#This Row],[o_gef_funding]:[o_gef_funding]]/SUM(Table1[[#This Row],[com_ghg_inventory]:[com_support_needed_and_received]])))</f>
        <v>0</v>
      </c>
      <c r="AL468" s="4">
        <f>IF(Table1[[#This Row],[com_undefined]]=1,Table1[[#This Row],[o_gef_funding]],0)</f>
        <v>0</v>
      </c>
      <c r="AM468" s="4" cm="1">
        <f t="array" ref="AM468">IF(Table1[[#This Row],[com_ghg_inventory]]="",0,IF(Table1[[#This Row],[com_undefined]:[com_undefined]]=1,0,Table1[[#This Row],[o_co_financing]:[o_co_financing]]/SUM(Table1[[#This Row],[com_ghg_inventory]:[com_support_needed_and_received]])))</f>
        <v>30000</v>
      </c>
      <c r="AN468" s="4" cm="1">
        <f t="array" ref="AN468">IF(Table1[[#This Row],[com_mitigation]]="",0,IF(Table1[[#This Row],[com_undefined]:[com_undefined]]=1,0,Table1[[#This Row],[o_co_financing]:[o_co_financing]]/SUM(Table1[[#This Row],[com_ghg_inventory]:[com_support_needed_and_received]])))</f>
        <v>0</v>
      </c>
      <c r="AO468" s="4" cm="1">
        <f t="array" ref="AO468">IF(Table1[[#This Row],[com_climate_change_impacts_and_adaptation]]="",0,IF(Table1[[#This Row],[com_undefined]:[com_undefined]]=1,0,Table1[[#This Row],[o_co_financing]:[o_co_financing]]/SUM(Table1[[#This Row],[com_ghg_inventory]:[com_support_needed_and_received]])))</f>
        <v>0</v>
      </c>
      <c r="AP468" s="4" cm="1">
        <f t="array" ref="AP468">IF(Table1[[#This Row],[com_support_needed_and_received]]="",0,IF(Table1[[#This Row],[com_undefined]:[com_undefined]]=1,0,Table1[[#This Row],[o_co_financing]:[o_co_financing]]/SUM(Table1[[#This Row],[com_ghg_inventory]:[com_support_needed_and_received]])))</f>
        <v>0</v>
      </c>
      <c r="AQ468" s="4">
        <f>IF(Table1[[#This Row],[com_undefined]]=1,Table1[[#This Row],[o_co_financing]],0)</f>
        <v>0</v>
      </c>
      <c r="AR468" s="4" t="str">
        <f>IF(Table1[[#This Row],[o_gef_funding]]=SUM(Table1[[#This Row],[ghg_inventory_gef]:[undefined_gef]]),"Good", "Problem")</f>
        <v>Good</v>
      </c>
      <c r="AS468" s="4" t="str">
        <f>IF(Table1[[#This Row],[o_co_financing]]=SUM(Table1[[#This Row],[ghg_inventory_co_finance]:[undefined_co_finance]]),"Good", "Problem")</f>
        <v>Good</v>
      </c>
    </row>
    <row r="469" spans="1:45">
      <c r="A469" s="2">
        <v>49</v>
      </c>
      <c r="B469" s="8" t="s">
        <v>75</v>
      </c>
      <c r="C469" t="str">
        <f>VLOOKUP(Table1[[#This Row],[pif_id]], Table7[#All],2,FALSE)</f>
        <v>Africa</v>
      </c>
      <c r="D469" t="str">
        <f>VLOOKUP(Table1[[#This Row],[pif_id]], Table7[#All],3,FALSE)</f>
        <v>UNDP</v>
      </c>
      <c r="E469" t="str">
        <f>VLOOKUP(Table1[[#This Row],[pif_id]], Table7[#All],4,FALSE)</f>
        <v>2018</v>
      </c>
      <c r="F469" t="e">
        <f>VLOOKUP(Table1[[#This Row],[pif_id]], Table7[#All],5,FALSE)</f>
        <v>#REF!</v>
      </c>
      <c r="G469">
        <v>110</v>
      </c>
      <c r="H469" t="s">
        <v>701</v>
      </c>
      <c r="M469">
        <f>IF(SUM(Table1[[#This Row],[c_ghg_inventory]:[c_support_needed_and_received]])=0,1,"")</f>
        <v>1</v>
      </c>
      <c r="N469" s="6">
        <v>1173636</v>
      </c>
      <c r="O469" s="6">
        <v>180000</v>
      </c>
      <c r="P469" s="6">
        <f>N469/SUM(Table1[[#This Row],[c_ghg_inventory]:[c_undefined]])</f>
        <v>1173636</v>
      </c>
      <c r="Q469" s="6">
        <f>O469/SUM(Table1[[#This Row],[c_ghg_inventory]:[c_undefined]])</f>
        <v>180000</v>
      </c>
      <c r="R469">
        <v>466</v>
      </c>
      <c r="S469" t="s">
        <v>703</v>
      </c>
      <c r="T469">
        <v>1</v>
      </c>
      <c r="X469" s="4" t="str">
        <f>IF(SUM(Table1[[#This Row],[o_ghg_inventory ]:[o_support_needed_and_received]])=0,1,"")</f>
        <v/>
      </c>
      <c r="Y469" s="34">
        <v>150000</v>
      </c>
      <c r="Z469" s="34">
        <v>10000</v>
      </c>
      <c r="AA469" s="5">
        <f>Table1[[#This Row],[o_gef_funding]]/SUM(Table1[[#This Row],[o_ghg_inventory ]:[o_undefined]])</f>
        <v>150000</v>
      </c>
      <c r="AB469" s="5">
        <f>Table1[[#This Row],[o_co_financing]]/SUM(Table1[[#This Row],[o_ghg_inventory ]:[o_undefined]])</f>
        <v>10000</v>
      </c>
      <c r="AC469" s="4" cm="1">
        <f t="array" ref="AC469">IF(Table1[[#This Row],[o_ghg_inventory ]]="",IF(AND(Table1[[#This Row],[o_undefined]:[o_undefined]]=1,Table1[[#This Row],[c_ghg_inventory]]=1),1,""),1)</f>
        <v>1</v>
      </c>
      <c r="AD469" s="4" t="str" cm="1">
        <f t="array" ref="AD469">IF(Table1[[#This Row],[o_mitigation ]]="",IF(AND(Table1[[#This Row],[o_undefined]:[o_undefined]]=1,Table1[[#This Row],[c_mitigation]]=1),1,""),1)</f>
        <v/>
      </c>
      <c r="AE469" s="4" t="str" cm="1">
        <f t="array" ref="AE469">IF(Table1[[#This Row],[o_climate_change_impacts_and_adaptation ]]="",IF(AND(Table1[[#This Row],[o_undefined]:[o_undefined]]=1,Table1[[#This Row],[c_climate_change_impacts_and_adaptation]]=1),1,""),1)</f>
        <v/>
      </c>
      <c r="AF469" s="4" t="str" cm="1">
        <f t="array" ref="AF469">IF(Table1[[#This Row],[o_support_needed_and_received]]="",IF(AND(Table1[[#This Row],[o_undefined]:[o_undefined]]=1,Table1[[#This Row],[c_support_needed_and_received]]=1),1,""),1)</f>
        <v/>
      </c>
      <c r="AG469" s="4" t="str">
        <f>IF(SUM(Table1[[#This Row],[com_ghg_inventory]:[com_support_needed_and_received]])=0,1,"")</f>
        <v/>
      </c>
      <c r="AH469" s="4" cm="1">
        <f t="array" ref="AH469">IF(Table1[[#This Row],[com_ghg_inventory]]="",0,IF(Table1[[#This Row],[com_undefined]:[com_undefined]]=1,0,Table1[[#This Row],[o_gef_funding]:[o_gef_funding]]/SUM(Table1[[#This Row],[com_ghg_inventory]:[com_support_needed_and_received]])))</f>
        <v>150000</v>
      </c>
      <c r="AI469" s="4" cm="1">
        <f t="array" ref="AI469">IF(Table1[[#This Row],[com_mitigation]]="",0,IF(Table1[[#This Row],[com_undefined]:[com_undefined]]=1,0,Table1[[#This Row],[o_gef_funding]:[o_gef_funding]]/SUM(Table1[[#This Row],[com_ghg_inventory]:[com_support_needed_and_received]])))</f>
        <v>0</v>
      </c>
      <c r="AJ469" s="4" cm="1">
        <f t="array" ref="AJ469">IF(Table1[[#This Row],[com_climate_change_impacts_and_adaptation]]="",0,IF(Table1[[#This Row],[com_undefined]:[com_undefined]]=1,0,Table1[[#This Row],[o_gef_funding]:[o_gef_funding]]/SUM(Table1[[#This Row],[com_ghg_inventory]:[com_support_needed_and_received]])))</f>
        <v>0</v>
      </c>
      <c r="AK469" s="4" cm="1">
        <f t="array" ref="AK469">IF(Table1[[#This Row],[com_support_needed_and_received]]="",0,IF(Table1[[#This Row],[com_undefined]:[com_undefined]]=1,0,Table1[[#This Row],[o_gef_funding]:[o_gef_funding]]/SUM(Table1[[#This Row],[com_ghg_inventory]:[com_support_needed_and_received]])))</f>
        <v>0</v>
      </c>
      <c r="AL469" s="4">
        <f>IF(Table1[[#This Row],[com_undefined]]=1,Table1[[#This Row],[o_gef_funding]],0)</f>
        <v>0</v>
      </c>
      <c r="AM469" s="4" cm="1">
        <f t="array" ref="AM469">IF(Table1[[#This Row],[com_ghg_inventory]]="",0,IF(Table1[[#This Row],[com_undefined]:[com_undefined]]=1,0,Table1[[#This Row],[o_co_financing]:[o_co_financing]]/SUM(Table1[[#This Row],[com_ghg_inventory]:[com_support_needed_and_received]])))</f>
        <v>10000</v>
      </c>
      <c r="AN469" s="4" cm="1">
        <f t="array" ref="AN469">IF(Table1[[#This Row],[com_mitigation]]="",0,IF(Table1[[#This Row],[com_undefined]:[com_undefined]]=1,0,Table1[[#This Row],[o_co_financing]:[o_co_financing]]/SUM(Table1[[#This Row],[com_ghg_inventory]:[com_support_needed_and_received]])))</f>
        <v>0</v>
      </c>
      <c r="AO469" s="4" cm="1">
        <f t="array" ref="AO469">IF(Table1[[#This Row],[com_climate_change_impacts_and_adaptation]]="",0,IF(Table1[[#This Row],[com_undefined]:[com_undefined]]=1,0,Table1[[#This Row],[o_co_financing]:[o_co_financing]]/SUM(Table1[[#This Row],[com_ghg_inventory]:[com_support_needed_and_received]])))</f>
        <v>0</v>
      </c>
      <c r="AP469" s="4" cm="1">
        <f t="array" ref="AP469">IF(Table1[[#This Row],[com_support_needed_and_received]]="",0,IF(Table1[[#This Row],[com_undefined]:[com_undefined]]=1,0,Table1[[#This Row],[o_co_financing]:[o_co_financing]]/SUM(Table1[[#This Row],[com_ghg_inventory]:[com_support_needed_and_received]])))</f>
        <v>0</v>
      </c>
      <c r="AQ469" s="4">
        <f>IF(Table1[[#This Row],[com_undefined]]=1,Table1[[#This Row],[o_co_financing]],0)</f>
        <v>0</v>
      </c>
      <c r="AR469" s="4" t="str">
        <f>IF(Table1[[#This Row],[o_gef_funding]]=SUM(Table1[[#This Row],[ghg_inventory_gef]:[undefined_gef]]),"Good", "Problem")</f>
        <v>Good</v>
      </c>
      <c r="AS469" s="4" t="str">
        <f>IF(Table1[[#This Row],[o_co_financing]]=SUM(Table1[[#This Row],[ghg_inventory_co_finance]:[undefined_co_finance]]),"Good", "Problem")</f>
        <v>Good</v>
      </c>
    </row>
    <row r="470" spans="1:45">
      <c r="A470" s="2">
        <v>49</v>
      </c>
      <c r="B470" s="8" t="s">
        <v>75</v>
      </c>
      <c r="C470" t="str">
        <f>VLOOKUP(Table1[[#This Row],[pif_id]], Table7[#All],2,FALSE)</f>
        <v>Africa</v>
      </c>
      <c r="D470" t="str">
        <f>VLOOKUP(Table1[[#This Row],[pif_id]], Table7[#All],3,FALSE)</f>
        <v>UNDP</v>
      </c>
      <c r="E470" t="str">
        <f>VLOOKUP(Table1[[#This Row],[pif_id]], Table7[#All],4,FALSE)</f>
        <v>2018</v>
      </c>
      <c r="F470" t="e">
        <f>VLOOKUP(Table1[[#This Row],[pif_id]], Table7[#All],5,FALSE)</f>
        <v>#REF!</v>
      </c>
      <c r="G470">
        <v>110</v>
      </c>
      <c r="H470" t="s">
        <v>701</v>
      </c>
      <c r="M470">
        <f>IF(SUM(Table1[[#This Row],[c_ghg_inventory]:[c_support_needed_and_received]])=0,1,"")</f>
        <v>1</v>
      </c>
      <c r="N470" s="6">
        <v>1173636</v>
      </c>
      <c r="O470" s="6">
        <v>180000</v>
      </c>
      <c r="P470" s="6">
        <f>N470/SUM(Table1[[#This Row],[c_ghg_inventory]:[c_undefined]])</f>
        <v>1173636</v>
      </c>
      <c r="Q470" s="6">
        <f>O470/SUM(Table1[[#This Row],[c_ghg_inventory]:[c_undefined]])</f>
        <v>180000</v>
      </c>
      <c r="R470">
        <v>467</v>
      </c>
      <c r="S470" t="s">
        <v>704</v>
      </c>
      <c r="T470">
        <v>1</v>
      </c>
      <c r="X470" s="4" t="str">
        <f>IF(SUM(Table1[[#This Row],[o_ghg_inventory ]:[o_support_needed_and_received]])=0,1,"")</f>
        <v/>
      </c>
      <c r="Y470" s="34">
        <v>73636</v>
      </c>
      <c r="Z470" s="34">
        <v>20000</v>
      </c>
      <c r="AA470" s="5">
        <f>Table1[[#This Row],[o_gef_funding]]/SUM(Table1[[#This Row],[o_ghg_inventory ]:[o_undefined]])</f>
        <v>73636</v>
      </c>
      <c r="AB470" s="5">
        <f>Table1[[#This Row],[o_co_financing]]/SUM(Table1[[#This Row],[o_ghg_inventory ]:[o_undefined]])</f>
        <v>20000</v>
      </c>
      <c r="AC470" s="4" cm="1">
        <f t="array" ref="AC470">IF(Table1[[#This Row],[o_ghg_inventory ]]="",IF(AND(Table1[[#This Row],[o_undefined]:[o_undefined]]=1,Table1[[#This Row],[c_ghg_inventory]]=1),1,""),1)</f>
        <v>1</v>
      </c>
      <c r="AD470" s="4" t="str" cm="1">
        <f t="array" ref="AD470">IF(Table1[[#This Row],[o_mitigation ]]="",IF(AND(Table1[[#This Row],[o_undefined]:[o_undefined]]=1,Table1[[#This Row],[c_mitigation]]=1),1,""),1)</f>
        <v/>
      </c>
      <c r="AE470" s="4" t="str" cm="1">
        <f t="array" ref="AE470">IF(Table1[[#This Row],[o_climate_change_impacts_and_adaptation ]]="",IF(AND(Table1[[#This Row],[o_undefined]:[o_undefined]]=1,Table1[[#This Row],[c_climate_change_impacts_and_adaptation]]=1),1,""),1)</f>
        <v/>
      </c>
      <c r="AF470" s="4" t="str" cm="1">
        <f t="array" ref="AF470">IF(Table1[[#This Row],[o_support_needed_and_received]]="",IF(AND(Table1[[#This Row],[o_undefined]:[o_undefined]]=1,Table1[[#This Row],[c_support_needed_and_received]]=1),1,""),1)</f>
        <v/>
      </c>
      <c r="AG470" s="4" t="str">
        <f>IF(SUM(Table1[[#This Row],[com_ghg_inventory]:[com_support_needed_and_received]])=0,1,"")</f>
        <v/>
      </c>
      <c r="AH470" s="4" cm="1">
        <f t="array" ref="AH470">IF(Table1[[#This Row],[com_ghg_inventory]]="",0,IF(Table1[[#This Row],[com_undefined]:[com_undefined]]=1,0,Table1[[#This Row],[o_gef_funding]:[o_gef_funding]]/SUM(Table1[[#This Row],[com_ghg_inventory]:[com_support_needed_and_received]])))</f>
        <v>73636</v>
      </c>
      <c r="AI470" s="4" cm="1">
        <f t="array" ref="AI470">IF(Table1[[#This Row],[com_mitigation]]="",0,IF(Table1[[#This Row],[com_undefined]:[com_undefined]]=1,0,Table1[[#This Row],[o_gef_funding]:[o_gef_funding]]/SUM(Table1[[#This Row],[com_ghg_inventory]:[com_support_needed_and_received]])))</f>
        <v>0</v>
      </c>
      <c r="AJ470" s="4" cm="1">
        <f t="array" ref="AJ470">IF(Table1[[#This Row],[com_climate_change_impacts_and_adaptation]]="",0,IF(Table1[[#This Row],[com_undefined]:[com_undefined]]=1,0,Table1[[#This Row],[o_gef_funding]:[o_gef_funding]]/SUM(Table1[[#This Row],[com_ghg_inventory]:[com_support_needed_and_received]])))</f>
        <v>0</v>
      </c>
      <c r="AK470" s="4" cm="1">
        <f t="array" ref="AK470">IF(Table1[[#This Row],[com_support_needed_and_received]]="",0,IF(Table1[[#This Row],[com_undefined]:[com_undefined]]=1,0,Table1[[#This Row],[o_gef_funding]:[o_gef_funding]]/SUM(Table1[[#This Row],[com_ghg_inventory]:[com_support_needed_and_received]])))</f>
        <v>0</v>
      </c>
      <c r="AL470" s="4">
        <f>IF(Table1[[#This Row],[com_undefined]]=1,Table1[[#This Row],[o_gef_funding]],0)</f>
        <v>0</v>
      </c>
      <c r="AM470" s="4" cm="1">
        <f t="array" ref="AM470">IF(Table1[[#This Row],[com_ghg_inventory]]="",0,IF(Table1[[#This Row],[com_undefined]:[com_undefined]]=1,0,Table1[[#This Row],[o_co_financing]:[o_co_financing]]/SUM(Table1[[#This Row],[com_ghg_inventory]:[com_support_needed_and_received]])))</f>
        <v>20000</v>
      </c>
      <c r="AN470" s="4" cm="1">
        <f t="array" ref="AN470">IF(Table1[[#This Row],[com_mitigation]]="",0,IF(Table1[[#This Row],[com_undefined]:[com_undefined]]=1,0,Table1[[#This Row],[o_co_financing]:[o_co_financing]]/SUM(Table1[[#This Row],[com_ghg_inventory]:[com_support_needed_and_received]])))</f>
        <v>0</v>
      </c>
      <c r="AO470" s="4" cm="1">
        <f t="array" ref="AO470">IF(Table1[[#This Row],[com_climate_change_impacts_and_adaptation]]="",0,IF(Table1[[#This Row],[com_undefined]:[com_undefined]]=1,0,Table1[[#This Row],[o_co_financing]:[o_co_financing]]/SUM(Table1[[#This Row],[com_ghg_inventory]:[com_support_needed_and_received]])))</f>
        <v>0</v>
      </c>
      <c r="AP470" s="4" cm="1">
        <f t="array" ref="AP470">IF(Table1[[#This Row],[com_support_needed_and_received]]="",0,IF(Table1[[#This Row],[com_undefined]:[com_undefined]]=1,0,Table1[[#This Row],[o_co_financing]:[o_co_financing]]/SUM(Table1[[#This Row],[com_ghg_inventory]:[com_support_needed_and_received]])))</f>
        <v>0</v>
      </c>
      <c r="AQ470" s="4">
        <f>IF(Table1[[#This Row],[com_undefined]]=1,Table1[[#This Row],[o_co_financing]],0)</f>
        <v>0</v>
      </c>
      <c r="AR470" s="4" t="str">
        <f>IF(Table1[[#This Row],[o_gef_funding]]=SUM(Table1[[#This Row],[ghg_inventory_gef]:[undefined_gef]]),"Good", "Problem")</f>
        <v>Good</v>
      </c>
      <c r="AS470" s="4" t="str">
        <f>IF(Table1[[#This Row],[o_co_financing]]=SUM(Table1[[#This Row],[ghg_inventory_co_finance]:[undefined_co_finance]]),"Good", "Problem")</f>
        <v>Good</v>
      </c>
    </row>
    <row r="471" spans="1:45">
      <c r="A471" s="2">
        <v>49</v>
      </c>
      <c r="B471" s="8" t="s">
        <v>75</v>
      </c>
      <c r="C471" t="str">
        <f>VLOOKUP(Table1[[#This Row],[pif_id]], Table7[#All],2,FALSE)</f>
        <v>Africa</v>
      </c>
      <c r="D471" t="str">
        <f>VLOOKUP(Table1[[#This Row],[pif_id]], Table7[#All],3,FALSE)</f>
        <v>UNDP</v>
      </c>
      <c r="E471" t="str">
        <f>VLOOKUP(Table1[[#This Row],[pif_id]], Table7[#All],4,FALSE)</f>
        <v>2018</v>
      </c>
      <c r="F471" t="e">
        <f>VLOOKUP(Table1[[#This Row],[pif_id]], Table7[#All],5,FALSE)</f>
        <v>#REF!</v>
      </c>
      <c r="G471">
        <v>110</v>
      </c>
      <c r="H471" t="s">
        <v>701</v>
      </c>
      <c r="M471">
        <f>IF(SUM(Table1[[#This Row],[c_ghg_inventory]:[c_support_needed_and_received]])=0,1,"")</f>
        <v>1</v>
      </c>
      <c r="N471" s="6">
        <v>1173636</v>
      </c>
      <c r="O471" s="6">
        <v>180000</v>
      </c>
      <c r="P471" s="6">
        <f>N471/SUM(Table1[[#This Row],[c_ghg_inventory]:[c_undefined]])</f>
        <v>1173636</v>
      </c>
      <c r="Q471" s="6">
        <f>O471/SUM(Table1[[#This Row],[c_ghg_inventory]:[c_undefined]])</f>
        <v>180000</v>
      </c>
      <c r="R471">
        <v>468</v>
      </c>
      <c r="S471" t="s">
        <v>705</v>
      </c>
      <c r="T471">
        <v>1</v>
      </c>
      <c r="X471" s="4" t="str">
        <f>IF(SUM(Table1[[#This Row],[o_ghg_inventory ]:[o_support_needed_and_received]])=0,1,"")</f>
        <v/>
      </c>
      <c r="Y471" s="34">
        <v>400000</v>
      </c>
      <c r="Z471" s="34">
        <v>40000</v>
      </c>
      <c r="AA471" s="5">
        <f>Table1[[#This Row],[o_gef_funding]]/SUM(Table1[[#This Row],[o_ghg_inventory ]:[o_undefined]])</f>
        <v>400000</v>
      </c>
      <c r="AB471" s="5">
        <f>Table1[[#This Row],[o_co_financing]]/SUM(Table1[[#This Row],[o_ghg_inventory ]:[o_undefined]])</f>
        <v>40000</v>
      </c>
      <c r="AC471" s="4" cm="1">
        <f t="array" ref="AC471">IF(Table1[[#This Row],[o_ghg_inventory ]]="",IF(AND(Table1[[#This Row],[o_undefined]:[o_undefined]]=1,Table1[[#This Row],[c_ghg_inventory]]=1),1,""),1)</f>
        <v>1</v>
      </c>
      <c r="AD471" s="4" t="str" cm="1">
        <f t="array" ref="AD471">IF(Table1[[#This Row],[o_mitigation ]]="",IF(AND(Table1[[#This Row],[o_undefined]:[o_undefined]]=1,Table1[[#This Row],[c_mitigation]]=1),1,""),1)</f>
        <v/>
      </c>
      <c r="AE471" s="4" t="str" cm="1">
        <f t="array" ref="AE471">IF(Table1[[#This Row],[o_climate_change_impacts_and_adaptation ]]="",IF(AND(Table1[[#This Row],[o_undefined]:[o_undefined]]=1,Table1[[#This Row],[c_climate_change_impacts_and_adaptation]]=1),1,""),1)</f>
        <v/>
      </c>
      <c r="AF471" s="4" t="str" cm="1">
        <f t="array" ref="AF471">IF(Table1[[#This Row],[o_support_needed_and_received]]="",IF(AND(Table1[[#This Row],[o_undefined]:[o_undefined]]=1,Table1[[#This Row],[c_support_needed_and_received]]=1),1,""),1)</f>
        <v/>
      </c>
      <c r="AG471" s="4" t="str">
        <f>IF(SUM(Table1[[#This Row],[com_ghg_inventory]:[com_support_needed_and_received]])=0,1,"")</f>
        <v/>
      </c>
      <c r="AH471" s="4" cm="1">
        <f t="array" ref="AH471">IF(Table1[[#This Row],[com_ghg_inventory]]="",0,IF(Table1[[#This Row],[com_undefined]:[com_undefined]]=1,0,Table1[[#This Row],[o_gef_funding]:[o_gef_funding]]/SUM(Table1[[#This Row],[com_ghg_inventory]:[com_support_needed_and_received]])))</f>
        <v>400000</v>
      </c>
      <c r="AI471" s="4" cm="1">
        <f t="array" ref="AI471">IF(Table1[[#This Row],[com_mitigation]]="",0,IF(Table1[[#This Row],[com_undefined]:[com_undefined]]=1,0,Table1[[#This Row],[o_gef_funding]:[o_gef_funding]]/SUM(Table1[[#This Row],[com_ghg_inventory]:[com_support_needed_and_received]])))</f>
        <v>0</v>
      </c>
      <c r="AJ471" s="4" cm="1">
        <f t="array" ref="AJ471">IF(Table1[[#This Row],[com_climate_change_impacts_and_adaptation]]="",0,IF(Table1[[#This Row],[com_undefined]:[com_undefined]]=1,0,Table1[[#This Row],[o_gef_funding]:[o_gef_funding]]/SUM(Table1[[#This Row],[com_ghg_inventory]:[com_support_needed_and_received]])))</f>
        <v>0</v>
      </c>
      <c r="AK471" s="4" cm="1">
        <f t="array" ref="AK471">IF(Table1[[#This Row],[com_support_needed_and_received]]="",0,IF(Table1[[#This Row],[com_undefined]:[com_undefined]]=1,0,Table1[[#This Row],[o_gef_funding]:[o_gef_funding]]/SUM(Table1[[#This Row],[com_ghg_inventory]:[com_support_needed_and_received]])))</f>
        <v>0</v>
      </c>
      <c r="AL471" s="4">
        <f>IF(Table1[[#This Row],[com_undefined]]=1,Table1[[#This Row],[o_gef_funding]],0)</f>
        <v>0</v>
      </c>
      <c r="AM471" s="4" cm="1">
        <f t="array" ref="AM471">IF(Table1[[#This Row],[com_ghg_inventory]]="",0,IF(Table1[[#This Row],[com_undefined]:[com_undefined]]=1,0,Table1[[#This Row],[o_co_financing]:[o_co_financing]]/SUM(Table1[[#This Row],[com_ghg_inventory]:[com_support_needed_and_received]])))</f>
        <v>40000</v>
      </c>
      <c r="AN471" s="4" cm="1">
        <f t="array" ref="AN471">IF(Table1[[#This Row],[com_mitigation]]="",0,IF(Table1[[#This Row],[com_undefined]:[com_undefined]]=1,0,Table1[[#This Row],[o_co_financing]:[o_co_financing]]/SUM(Table1[[#This Row],[com_ghg_inventory]:[com_support_needed_and_received]])))</f>
        <v>0</v>
      </c>
      <c r="AO471" s="4" cm="1">
        <f t="array" ref="AO471">IF(Table1[[#This Row],[com_climate_change_impacts_and_adaptation]]="",0,IF(Table1[[#This Row],[com_undefined]:[com_undefined]]=1,0,Table1[[#This Row],[o_co_financing]:[o_co_financing]]/SUM(Table1[[#This Row],[com_ghg_inventory]:[com_support_needed_and_received]])))</f>
        <v>0</v>
      </c>
      <c r="AP471" s="4" cm="1">
        <f t="array" ref="AP471">IF(Table1[[#This Row],[com_support_needed_and_received]]="",0,IF(Table1[[#This Row],[com_undefined]:[com_undefined]]=1,0,Table1[[#This Row],[o_co_financing]:[o_co_financing]]/SUM(Table1[[#This Row],[com_ghg_inventory]:[com_support_needed_and_received]])))</f>
        <v>0</v>
      </c>
      <c r="AQ471" s="4">
        <f>IF(Table1[[#This Row],[com_undefined]]=1,Table1[[#This Row],[o_co_financing]],0)</f>
        <v>0</v>
      </c>
      <c r="AR471" s="4" t="str">
        <f>IF(Table1[[#This Row],[o_gef_funding]]=SUM(Table1[[#This Row],[ghg_inventory_gef]:[undefined_gef]]),"Good", "Problem")</f>
        <v>Good</v>
      </c>
      <c r="AS471" s="4" t="str">
        <f>IF(Table1[[#This Row],[o_co_financing]]=SUM(Table1[[#This Row],[ghg_inventory_co_finance]:[undefined_co_finance]]),"Good", "Problem")</f>
        <v>Good</v>
      </c>
    </row>
    <row r="472" spans="1:45">
      <c r="A472" s="2">
        <v>49</v>
      </c>
      <c r="B472" s="8" t="s">
        <v>75</v>
      </c>
      <c r="C472" t="str">
        <f>VLOOKUP(Table1[[#This Row],[pif_id]], Table7[#All],2,FALSE)</f>
        <v>Africa</v>
      </c>
      <c r="D472" t="str">
        <f>VLOOKUP(Table1[[#This Row],[pif_id]], Table7[#All],3,FALSE)</f>
        <v>UNDP</v>
      </c>
      <c r="E472" t="str">
        <f>VLOOKUP(Table1[[#This Row],[pif_id]], Table7[#All],4,FALSE)</f>
        <v>2018</v>
      </c>
      <c r="F472" t="e">
        <f>VLOOKUP(Table1[[#This Row],[pif_id]], Table7[#All],5,FALSE)</f>
        <v>#REF!</v>
      </c>
      <c r="G472">
        <v>110</v>
      </c>
      <c r="H472" t="s">
        <v>701</v>
      </c>
      <c r="M472">
        <f>IF(SUM(Table1[[#This Row],[c_ghg_inventory]:[c_support_needed_and_received]])=0,1,"")</f>
        <v>1</v>
      </c>
      <c r="N472" s="6">
        <v>1173636</v>
      </c>
      <c r="O472" s="6">
        <v>180000</v>
      </c>
      <c r="P472" s="6">
        <f>N472/SUM(Table1[[#This Row],[c_ghg_inventory]:[c_undefined]])</f>
        <v>1173636</v>
      </c>
      <c r="Q472" s="6">
        <f>O472/SUM(Table1[[#This Row],[c_ghg_inventory]:[c_undefined]])</f>
        <v>180000</v>
      </c>
      <c r="R472">
        <v>469</v>
      </c>
      <c r="S472" t="s">
        <v>706</v>
      </c>
      <c r="U472">
        <v>1</v>
      </c>
      <c r="X472" s="4" t="str">
        <f>IF(SUM(Table1[[#This Row],[o_ghg_inventory ]:[o_support_needed_and_received]])=0,1,"")</f>
        <v/>
      </c>
      <c r="Y472" s="34">
        <v>200000</v>
      </c>
      <c r="Z472" s="34">
        <v>10000</v>
      </c>
      <c r="AA472" s="5">
        <f>Table1[[#This Row],[o_gef_funding]]/SUM(Table1[[#This Row],[o_ghg_inventory ]:[o_undefined]])</f>
        <v>200000</v>
      </c>
      <c r="AB472" s="5">
        <f>Table1[[#This Row],[o_co_financing]]/SUM(Table1[[#This Row],[o_ghg_inventory ]:[o_undefined]])</f>
        <v>10000</v>
      </c>
      <c r="AC472" s="4" t="str" cm="1">
        <f t="array" ref="AC472">IF(Table1[[#This Row],[o_ghg_inventory ]]="",IF(AND(Table1[[#This Row],[o_undefined]:[o_undefined]]=1,Table1[[#This Row],[c_ghg_inventory]]=1),1,""),1)</f>
        <v/>
      </c>
      <c r="AD472" s="4" cm="1">
        <f t="array" ref="AD472">IF(Table1[[#This Row],[o_mitigation ]]="",IF(AND(Table1[[#This Row],[o_undefined]:[o_undefined]]=1,Table1[[#This Row],[c_mitigation]]=1),1,""),1)</f>
        <v>1</v>
      </c>
      <c r="AE472" s="4" t="str" cm="1">
        <f t="array" ref="AE472">IF(Table1[[#This Row],[o_climate_change_impacts_and_adaptation ]]="",IF(AND(Table1[[#This Row],[o_undefined]:[o_undefined]]=1,Table1[[#This Row],[c_climate_change_impacts_and_adaptation]]=1),1,""),1)</f>
        <v/>
      </c>
      <c r="AF472" s="4" t="str" cm="1">
        <f t="array" ref="AF472">IF(Table1[[#This Row],[o_support_needed_and_received]]="",IF(AND(Table1[[#This Row],[o_undefined]:[o_undefined]]=1,Table1[[#This Row],[c_support_needed_and_received]]=1),1,""),1)</f>
        <v/>
      </c>
      <c r="AG472" s="4" t="str">
        <f>IF(SUM(Table1[[#This Row],[com_ghg_inventory]:[com_support_needed_and_received]])=0,1,"")</f>
        <v/>
      </c>
      <c r="AH472" s="4" cm="1">
        <f t="array" ref="AH472">IF(Table1[[#This Row],[com_ghg_inventory]]="",0,IF(Table1[[#This Row],[com_undefined]:[com_undefined]]=1,0,Table1[[#This Row],[o_gef_funding]:[o_gef_funding]]/SUM(Table1[[#This Row],[com_ghg_inventory]:[com_support_needed_and_received]])))</f>
        <v>0</v>
      </c>
      <c r="AI472" s="4" cm="1">
        <f t="array" ref="AI472">IF(Table1[[#This Row],[com_mitigation]]="",0,IF(Table1[[#This Row],[com_undefined]:[com_undefined]]=1,0,Table1[[#This Row],[o_gef_funding]:[o_gef_funding]]/SUM(Table1[[#This Row],[com_ghg_inventory]:[com_support_needed_and_received]])))</f>
        <v>200000</v>
      </c>
      <c r="AJ472" s="4" cm="1">
        <f t="array" ref="AJ472">IF(Table1[[#This Row],[com_climate_change_impacts_and_adaptation]]="",0,IF(Table1[[#This Row],[com_undefined]:[com_undefined]]=1,0,Table1[[#This Row],[o_gef_funding]:[o_gef_funding]]/SUM(Table1[[#This Row],[com_ghg_inventory]:[com_support_needed_and_received]])))</f>
        <v>0</v>
      </c>
      <c r="AK472" s="4" cm="1">
        <f t="array" ref="AK472">IF(Table1[[#This Row],[com_support_needed_and_received]]="",0,IF(Table1[[#This Row],[com_undefined]:[com_undefined]]=1,0,Table1[[#This Row],[o_gef_funding]:[o_gef_funding]]/SUM(Table1[[#This Row],[com_ghg_inventory]:[com_support_needed_and_received]])))</f>
        <v>0</v>
      </c>
      <c r="AL472" s="4">
        <f>IF(Table1[[#This Row],[com_undefined]]=1,Table1[[#This Row],[o_gef_funding]],0)</f>
        <v>0</v>
      </c>
      <c r="AM472" s="4" cm="1">
        <f t="array" ref="AM472">IF(Table1[[#This Row],[com_ghg_inventory]]="",0,IF(Table1[[#This Row],[com_undefined]:[com_undefined]]=1,0,Table1[[#This Row],[o_co_financing]:[o_co_financing]]/SUM(Table1[[#This Row],[com_ghg_inventory]:[com_support_needed_and_received]])))</f>
        <v>0</v>
      </c>
      <c r="AN472" s="4" cm="1">
        <f t="array" ref="AN472">IF(Table1[[#This Row],[com_mitigation]]="",0,IF(Table1[[#This Row],[com_undefined]:[com_undefined]]=1,0,Table1[[#This Row],[o_co_financing]:[o_co_financing]]/SUM(Table1[[#This Row],[com_ghg_inventory]:[com_support_needed_and_received]])))</f>
        <v>10000</v>
      </c>
      <c r="AO472" s="4" cm="1">
        <f t="array" ref="AO472">IF(Table1[[#This Row],[com_climate_change_impacts_and_adaptation]]="",0,IF(Table1[[#This Row],[com_undefined]:[com_undefined]]=1,0,Table1[[#This Row],[o_co_financing]:[o_co_financing]]/SUM(Table1[[#This Row],[com_ghg_inventory]:[com_support_needed_and_received]])))</f>
        <v>0</v>
      </c>
      <c r="AP472" s="4" cm="1">
        <f t="array" ref="AP472">IF(Table1[[#This Row],[com_support_needed_and_received]]="",0,IF(Table1[[#This Row],[com_undefined]:[com_undefined]]=1,0,Table1[[#This Row],[o_co_financing]:[o_co_financing]]/SUM(Table1[[#This Row],[com_ghg_inventory]:[com_support_needed_and_received]])))</f>
        <v>0</v>
      </c>
      <c r="AQ472" s="4">
        <f>IF(Table1[[#This Row],[com_undefined]]=1,Table1[[#This Row],[o_co_financing]],0)</f>
        <v>0</v>
      </c>
      <c r="AR472" s="4" t="str">
        <f>IF(Table1[[#This Row],[o_gef_funding]]=SUM(Table1[[#This Row],[ghg_inventory_gef]:[undefined_gef]]),"Good", "Problem")</f>
        <v>Good</v>
      </c>
      <c r="AS472" s="4" t="str">
        <f>IF(Table1[[#This Row],[o_co_financing]]=SUM(Table1[[#This Row],[ghg_inventory_co_finance]:[undefined_co_finance]]),"Good", "Problem")</f>
        <v>Good</v>
      </c>
    </row>
    <row r="473" spans="1:45">
      <c r="A473" s="2">
        <v>49</v>
      </c>
      <c r="B473" s="8" t="s">
        <v>75</v>
      </c>
      <c r="C473" t="str">
        <f>VLOOKUP(Table1[[#This Row],[pif_id]], Table7[#All],2,FALSE)</f>
        <v>Africa</v>
      </c>
      <c r="D473" t="str">
        <f>VLOOKUP(Table1[[#This Row],[pif_id]], Table7[#All],3,FALSE)</f>
        <v>UNDP</v>
      </c>
      <c r="E473" t="str">
        <f>VLOOKUP(Table1[[#This Row],[pif_id]], Table7[#All],4,FALSE)</f>
        <v>2018</v>
      </c>
      <c r="F473" t="e">
        <f>VLOOKUP(Table1[[#This Row],[pif_id]], Table7[#All],5,FALSE)</f>
        <v>#REF!</v>
      </c>
      <c r="G473">
        <v>110</v>
      </c>
      <c r="H473" t="s">
        <v>701</v>
      </c>
      <c r="M473">
        <f>IF(SUM(Table1[[#This Row],[c_ghg_inventory]:[c_support_needed_and_received]])=0,1,"")</f>
        <v>1</v>
      </c>
      <c r="N473" s="6">
        <v>1173636</v>
      </c>
      <c r="O473" s="6">
        <v>180000</v>
      </c>
      <c r="P473" s="6">
        <f>N473/SUM(Table1[[#This Row],[c_ghg_inventory]:[c_undefined]])</f>
        <v>1173636</v>
      </c>
      <c r="Q473" s="6">
        <f>O473/SUM(Table1[[#This Row],[c_ghg_inventory]:[c_undefined]])</f>
        <v>180000</v>
      </c>
      <c r="R473">
        <v>470</v>
      </c>
      <c r="S473" t="s">
        <v>707</v>
      </c>
      <c r="U473">
        <v>1</v>
      </c>
      <c r="X473" s="4" t="str">
        <f>IF(SUM(Table1[[#This Row],[o_ghg_inventory ]:[o_support_needed_and_received]])=0,1,"")</f>
        <v/>
      </c>
      <c r="Y473" s="34">
        <v>50000</v>
      </c>
      <c r="Z473" s="34">
        <v>10000</v>
      </c>
      <c r="AA473" s="5">
        <f>Table1[[#This Row],[o_gef_funding]]/SUM(Table1[[#This Row],[o_ghg_inventory ]:[o_undefined]])</f>
        <v>50000</v>
      </c>
      <c r="AB473" s="5">
        <f>Table1[[#This Row],[o_co_financing]]/SUM(Table1[[#This Row],[o_ghg_inventory ]:[o_undefined]])</f>
        <v>10000</v>
      </c>
      <c r="AC473" s="4" t="str" cm="1">
        <f t="array" ref="AC473">IF(Table1[[#This Row],[o_ghg_inventory ]]="",IF(AND(Table1[[#This Row],[o_undefined]:[o_undefined]]=1,Table1[[#This Row],[c_ghg_inventory]]=1),1,""),1)</f>
        <v/>
      </c>
      <c r="AD473" s="4" cm="1">
        <f t="array" ref="AD473">IF(Table1[[#This Row],[o_mitigation ]]="",IF(AND(Table1[[#This Row],[o_undefined]:[o_undefined]]=1,Table1[[#This Row],[c_mitigation]]=1),1,""),1)</f>
        <v>1</v>
      </c>
      <c r="AE473" s="4" t="str" cm="1">
        <f t="array" ref="AE473">IF(Table1[[#This Row],[o_climate_change_impacts_and_adaptation ]]="",IF(AND(Table1[[#This Row],[o_undefined]:[o_undefined]]=1,Table1[[#This Row],[c_climate_change_impacts_and_adaptation]]=1),1,""),1)</f>
        <v/>
      </c>
      <c r="AF473" s="4" t="str" cm="1">
        <f t="array" ref="AF473">IF(Table1[[#This Row],[o_support_needed_and_received]]="",IF(AND(Table1[[#This Row],[o_undefined]:[o_undefined]]=1,Table1[[#This Row],[c_support_needed_and_received]]=1),1,""),1)</f>
        <v/>
      </c>
      <c r="AG473" s="4" t="str">
        <f>IF(SUM(Table1[[#This Row],[com_ghg_inventory]:[com_support_needed_and_received]])=0,1,"")</f>
        <v/>
      </c>
      <c r="AH473" s="4" cm="1">
        <f t="array" ref="AH473">IF(Table1[[#This Row],[com_ghg_inventory]]="",0,IF(Table1[[#This Row],[com_undefined]:[com_undefined]]=1,0,Table1[[#This Row],[o_gef_funding]:[o_gef_funding]]/SUM(Table1[[#This Row],[com_ghg_inventory]:[com_support_needed_and_received]])))</f>
        <v>0</v>
      </c>
      <c r="AI473" s="4" cm="1">
        <f t="array" ref="AI473">IF(Table1[[#This Row],[com_mitigation]]="",0,IF(Table1[[#This Row],[com_undefined]:[com_undefined]]=1,0,Table1[[#This Row],[o_gef_funding]:[o_gef_funding]]/SUM(Table1[[#This Row],[com_ghg_inventory]:[com_support_needed_and_received]])))</f>
        <v>50000</v>
      </c>
      <c r="AJ473" s="4" cm="1">
        <f t="array" ref="AJ473">IF(Table1[[#This Row],[com_climate_change_impacts_and_adaptation]]="",0,IF(Table1[[#This Row],[com_undefined]:[com_undefined]]=1,0,Table1[[#This Row],[o_gef_funding]:[o_gef_funding]]/SUM(Table1[[#This Row],[com_ghg_inventory]:[com_support_needed_and_received]])))</f>
        <v>0</v>
      </c>
      <c r="AK473" s="4" cm="1">
        <f t="array" ref="AK473">IF(Table1[[#This Row],[com_support_needed_and_received]]="",0,IF(Table1[[#This Row],[com_undefined]:[com_undefined]]=1,0,Table1[[#This Row],[o_gef_funding]:[o_gef_funding]]/SUM(Table1[[#This Row],[com_ghg_inventory]:[com_support_needed_and_received]])))</f>
        <v>0</v>
      </c>
      <c r="AL473" s="4">
        <f>IF(Table1[[#This Row],[com_undefined]]=1,Table1[[#This Row],[o_gef_funding]],0)</f>
        <v>0</v>
      </c>
      <c r="AM473" s="4" cm="1">
        <f t="array" ref="AM473">IF(Table1[[#This Row],[com_ghg_inventory]]="",0,IF(Table1[[#This Row],[com_undefined]:[com_undefined]]=1,0,Table1[[#This Row],[o_co_financing]:[o_co_financing]]/SUM(Table1[[#This Row],[com_ghg_inventory]:[com_support_needed_and_received]])))</f>
        <v>0</v>
      </c>
      <c r="AN473" s="4" cm="1">
        <f t="array" ref="AN473">IF(Table1[[#This Row],[com_mitigation]]="",0,IF(Table1[[#This Row],[com_undefined]:[com_undefined]]=1,0,Table1[[#This Row],[o_co_financing]:[o_co_financing]]/SUM(Table1[[#This Row],[com_ghg_inventory]:[com_support_needed_and_received]])))</f>
        <v>10000</v>
      </c>
      <c r="AO473" s="4" cm="1">
        <f t="array" ref="AO473">IF(Table1[[#This Row],[com_climate_change_impacts_and_adaptation]]="",0,IF(Table1[[#This Row],[com_undefined]:[com_undefined]]=1,0,Table1[[#This Row],[o_co_financing]:[o_co_financing]]/SUM(Table1[[#This Row],[com_ghg_inventory]:[com_support_needed_and_received]])))</f>
        <v>0</v>
      </c>
      <c r="AP473" s="4" cm="1">
        <f t="array" ref="AP473">IF(Table1[[#This Row],[com_support_needed_and_received]]="",0,IF(Table1[[#This Row],[com_undefined]:[com_undefined]]=1,0,Table1[[#This Row],[o_co_financing]:[o_co_financing]]/SUM(Table1[[#This Row],[com_ghg_inventory]:[com_support_needed_and_received]])))</f>
        <v>0</v>
      </c>
      <c r="AQ473" s="4">
        <f>IF(Table1[[#This Row],[com_undefined]]=1,Table1[[#This Row],[o_co_financing]],0)</f>
        <v>0</v>
      </c>
      <c r="AR473" s="4" t="str">
        <f>IF(Table1[[#This Row],[o_gef_funding]]=SUM(Table1[[#This Row],[ghg_inventory_gef]:[undefined_gef]]),"Good", "Problem")</f>
        <v>Good</v>
      </c>
      <c r="AS473" s="4" t="str">
        <f>IF(Table1[[#This Row],[o_co_financing]]=SUM(Table1[[#This Row],[ghg_inventory_co_finance]:[undefined_co_finance]]),"Good", "Problem")</f>
        <v>Good</v>
      </c>
    </row>
    <row r="474" spans="1:45">
      <c r="A474" s="2">
        <v>49</v>
      </c>
      <c r="B474" s="8" t="s">
        <v>75</v>
      </c>
      <c r="C474" t="str">
        <f>VLOOKUP(Table1[[#This Row],[pif_id]], Table7[#All],2,FALSE)</f>
        <v>Africa</v>
      </c>
      <c r="D474" t="str">
        <f>VLOOKUP(Table1[[#This Row],[pif_id]], Table7[#All],3,FALSE)</f>
        <v>UNDP</v>
      </c>
      <c r="E474" t="str">
        <f>VLOOKUP(Table1[[#This Row],[pif_id]], Table7[#All],4,FALSE)</f>
        <v>2018</v>
      </c>
      <c r="F474" t="e">
        <f>VLOOKUP(Table1[[#This Row],[pif_id]], Table7[#All],5,FALSE)</f>
        <v>#REF!</v>
      </c>
      <c r="G474">
        <v>110</v>
      </c>
      <c r="H474" t="s">
        <v>701</v>
      </c>
      <c r="M474">
        <f>IF(SUM(Table1[[#This Row],[c_ghg_inventory]:[c_support_needed_and_received]])=0,1,"")</f>
        <v>1</v>
      </c>
      <c r="N474" s="6">
        <v>1173636</v>
      </c>
      <c r="O474" s="6">
        <v>180000</v>
      </c>
      <c r="P474" s="6">
        <f>N474/SUM(Table1[[#This Row],[c_ghg_inventory]:[c_undefined]])</f>
        <v>1173636</v>
      </c>
      <c r="Q474" s="6">
        <f>O474/SUM(Table1[[#This Row],[c_ghg_inventory]:[c_undefined]])</f>
        <v>180000</v>
      </c>
      <c r="R474">
        <v>471</v>
      </c>
      <c r="S474" t="s">
        <v>708</v>
      </c>
      <c r="U474">
        <v>1</v>
      </c>
      <c r="X474" s="4" t="str">
        <f>IF(SUM(Table1[[#This Row],[o_ghg_inventory ]:[o_support_needed_and_received]])=0,1,"")</f>
        <v/>
      </c>
      <c r="Y474" s="34">
        <v>50000</v>
      </c>
      <c r="Z474" s="34">
        <v>20000</v>
      </c>
      <c r="AA474" s="5">
        <f>Table1[[#This Row],[o_gef_funding]]/SUM(Table1[[#This Row],[o_ghg_inventory ]:[o_undefined]])</f>
        <v>50000</v>
      </c>
      <c r="AB474" s="5">
        <f>Table1[[#This Row],[o_co_financing]]/SUM(Table1[[#This Row],[o_ghg_inventory ]:[o_undefined]])</f>
        <v>20000</v>
      </c>
      <c r="AC474" s="4" t="str" cm="1">
        <f t="array" ref="AC474">IF(Table1[[#This Row],[o_ghg_inventory ]]="",IF(AND(Table1[[#This Row],[o_undefined]:[o_undefined]]=1,Table1[[#This Row],[c_ghg_inventory]]=1),1,""),1)</f>
        <v/>
      </c>
      <c r="AD474" s="4" cm="1">
        <f t="array" ref="AD474">IF(Table1[[#This Row],[o_mitigation ]]="",IF(AND(Table1[[#This Row],[o_undefined]:[o_undefined]]=1,Table1[[#This Row],[c_mitigation]]=1),1,""),1)</f>
        <v>1</v>
      </c>
      <c r="AE474" s="4" t="str" cm="1">
        <f t="array" ref="AE474">IF(Table1[[#This Row],[o_climate_change_impacts_and_adaptation ]]="",IF(AND(Table1[[#This Row],[o_undefined]:[o_undefined]]=1,Table1[[#This Row],[c_climate_change_impacts_and_adaptation]]=1),1,""),1)</f>
        <v/>
      </c>
      <c r="AF474" s="4" t="str" cm="1">
        <f t="array" ref="AF474">IF(Table1[[#This Row],[o_support_needed_and_received]]="",IF(AND(Table1[[#This Row],[o_undefined]:[o_undefined]]=1,Table1[[#This Row],[c_support_needed_and_received]]=1),1,""),1)</f>
        <v/>
      </c>
      <c r="AG474" s="4" t="str">
        <f>IF(SUM(Table1[[#This Row],[com_ghg_inventory]:[com_support_needed_and_received]])=0,1,"")</f>
        <v/>
      </c>
      <c r="AH474" s="4" cm="1">
        <f t="array" ref="AH474">IF(Table1[[#This Row],[com_ghg_inventory]]="",0,IF(Table1[[#This Row],[com_undefined]:[com_undefined]]=1,0,Table1[[#This Row],[o_gef_funding]:[o_gef_funding]]/SUM(Table1[[#This Row],[com_ghg_inventory]:[com_support_needed_and_received]])))</f>
        <v>0</v>
      </c>
      <c r="AI474" s="4" cm="1">
        <f t="array" ref="AI474">IF(Table1[[#This Row],[com_mitigation]]="",0,IF(Table1[[#This Row],[com_undefined]:[com_undefined]]=1,0,Table1[[#This Row],[o_gef_funding]:[o_gef_funding]]/SUM(Table1[[#This Row],[com_ghg_inventory]:[com_support_needed_and_received]])))</f>
        <v>50000</v>
      </c>
      <c r="AJ474" s="4" cm="1">
        <f t="array" ref="AJ474">IF(Table1[[#This Row],[com_climate_change_impacts_and_adaptation]]="",0,IF(Table1[[#This Row],[com_undefined]:[com_undefined]]=1,0,Table1[[#This Row],[o_gef_funding]:[o_gef_funding]]/SUM(Table1[[#This Row],[com_ghg_inventory]:[com_support_needed_and_received]])))</f>
        <v>0</v>
      </c>
      <c r="AK474" s="4" cm="1">
        <f t="array" ref="AK474">IF(Table1[[#This Row],[com_support_needed_and_received]]="",0,IF(Table1[[#This Row],[com_undefined]:[com_undefined]]=1,0,Table1[[#This Row],[o_gef_funding]:[o_gef_funding]]/SUM(Table1[[#This Row],[com_ghg_inventory]:[com_support_needed_and_received]])))</f>
        <v>0</v>
      </c>
      <c r="AL474" s="4">
        <f>IF(Table1[[#This Row],[com_undefined]]=1,Table1[[#This Row],[o_gef_funding]],0)</f>
        <v>0</v>
      </c>
      <c r="AM474" s="4" cm="1">
        <f t="array" ref="AM474">IF(Table1[[#This Row],[com_ghg_inventory]]="",0,IF(Table1[[#This Row],[com_undefined]:[com_undefined]]=1,0,Table1[[#This Row],[o_co_financing]:[o_co_financing]]/SUM(Table1[[#This Row],[com_ghg_inventory]:[com_support_needed_and_received]])))</f>
        <v>0</v>
      </c>
      <c r="AN474" s="4" cm="1">
        <f t="array" ref="AN474">IF(Table1[[#This Row],[com_mitigation]]="",0,IF(Table1[[#This Row],[com_undefined]:[com_undefined]]=1,0,Table1[[#This Row],[o_co_financing]:[o_co_financing]]/SUM(Table1[[#This Row],[com_ghg_inventory]:[com_support_needed_and_received]])))</f>
        <v>20000</v>
      </c>
      <c r="AO474" s="4" cm="1">
        <f t="array" ref="AO474">IF(Table1[[#This Row],[com_climate_change_impacts_and_adaptation]]="",0,IF(Table1[[#This Row],[com_undefined]:[com_undefined]]=1,0,Table1[[#This Row],[o_co_financing]:[o_co_financing]]/SUM(Table1[[#This Row],[com_ghg_inventory]:[com_support_needed_and_received]])))</f>
        <v>0</v>
      </c>
      <c r="AP474" s="4" cm="1">
        <f t="array" ref="AP474">IF(Table1[[#This Row],[com_support_needed_and_received]]="",0,IF(Table1[[#This Row],[com_undefined]:[com_undefined]]=1,0,Table1[[#This Row],[o_co_financing]:[o_co_financing]]/SUM(Table1[[#This Row],[com_ghg_inventory]:[com_support_needed_and_received]])))</f>
        <v>0</v>
      </c>
      <c r="AQ474" s="4">
        <f>IF(Table1[[#This Row],[com_undefined]]=1,Table1[[#This Row],[o_co_financing]],0)</f>
        <v>0</v>
      </c>
      <c r="AR474" s="4" t="str">
        <f>IF(Table1[[#This Row],[o_gef_funding]]=SUM(Table1[[#This Row],[ghg_inventory_gef]:[undefined_gef]]),"Good", "Problem")</f>
        <v>Good</v>
      </c>
      <c r="AS474" s="4" t="str">
        <f>IF(Table1[[#This Row],[o_co_financing]]=SUM(Table1[[#This Row],[ghg_inventory_co_finance]:[undefined_co_finance]]),"Good", "Problem")</f>
        <v>Good</v>
      </c>
    </row>
    <row r="475" spans="1:45">
      <c r="A475" s="2">
        <v>49</v>
      </c>
      <c r="B475" s="8" t="s">
        <v>75</v>
      </c>
      <c r="C475" t="str">
        <f>VLOOKUP(Table1[[#This Row],[pif_id]], Table7[#All],2,FALSE)</f>
        <v>Africa</v>
      </c>
      <c r="D475" t="str">
        <f>VLOOKUP(Table1[[#This Row],[pif_id]], Table7[#All],3,FALSE)</f>
        <v>UNDP</v>
      </c>
      <c r="E475" t="str">
        <f>VLOOKUP(Table1[[#This Row],[pif_id]], Table7[#All],4,FALSE)</f>
        <v>2018</v>
      </c>
      <c r="F475" t="e">
        <f>VLOOKUP(Table1[[#This Row],[pif_id]], Table7[#All],5,FALSE)</f>
        <v>#REF!</v>
      </c>
      <c r="G475">
        <v>110</v>
      </c>
      <c r="H475" t="s">
        <v>701</v>
      </c>
      <c r="M475">
        <f>IF(SUM(Table1[[#This Row],[c_ghg_inventory]:[c_support_needed_and_received]])=0,1,"")</f>
        <v>1</v>
      </c>
      <c r="N475" s="6">
        <v>1173636</v>
      </c>
      <c r="O475" s="6">
        <v>180000</v>
      </c>
      <c r="P475" s="6">
        <f>N475/SUM(Table1[[#This Row],[c_ghg_inventory]:[c_undefined]])</f>
        <v>1173636</v>
      </c>
      <c r="Q475" s="6">
        <f>O475/SUM(Table1[[#This Row],[c_ghg_inventory]:[c_undefined]])</f>
        <v>180000</v>
      </c>
      <c r="R475">
        <v>472</v>
      </c>
      <c r="S475" t="s">
        <v>709</v>
      </c>
      <c r="W475">
        <v>1</v>
      </c>
      <c r="X475" s="4" t="str">
        <f>IF(SUM(Table1[[#This Row],[o_ghg_inventory ]:[o_support_needed_and_received]])=0,1,"")</f>
        <v/>
      </c>
      <c r="Y475" s="34">
        <v>75000</v>
      </c>
      <c r="Z475" s="34">
        <v>10000</v>
      </c>
      <c r="AA475" s="5">
        <f>Table1[[#This Row],[o_gef_funding]]/SUM(Table1[[#This Row],[o_ghg_inventory ]:[o_undefined]])</f>
        <v>75000</v>
      </c>
      <c r="AB475" s="5">
        <f>Table1[[#This Row],[o_co_financing]]/SUM(Table1[[#This Row],[o_ghg_inventory ]:[o_undefined]])</f>
        <v>10000</v>
      </c>
      <c r="AC475" s="4" t="str" cm="1">
        <f t="array" ref="AC475">IF(Table1[[#This Row],[o_ghg_inventory ]]="",IF(AND(Table1[[#This Row],[o_undefined]:[o_undefined]]=1,Table1[[#This Row],[c_ghg_inventory]]=1),1,""),1)</f>
        <v/>
      </c>
      <c r="AD475" s="4" t="str" cm="1">
        <f t="array" ref="AD475">IF(Table1[[#This Row],[o_mitigation ]]="",IF(AND(Table1[[#This Row],[o_undefined]:[o_undefined]]=1,Table1[[#This Row],[c_mitigation]]=1),1,""),1)</f>
        <v/>
      </c>
      <c r="AE475" s="4" t="str" cm="1">
        <f t="array" ref="AE475">IF(Table1[[#This Row],[o_climate_change_impacts_and_adaptation ]]="",IF(AND(Table1[[#This Row],[o_undefined]:[o_undefined]]=1,Table1[[#This Row],[c_climate_change_impacts_and_adaptation]]=1),1,""),1)</f>
        <v/>
      </c>
      <c r="AF475" s="4" cm="1">
        <f t="array" ref="AF475">IF(Table1[[#This Row],[o_support_needed_and_received]]="",IF(AND(Table1[[#This Row],[o_undefined]:[o_undefined]]=1,Table1[[#This Row],[c_support_needed_and_received]]=1),1,""),1)</f>
        <v>1</v>
      </c>
      <c r="AG475" s="4" t="str">
        <f>IF(SUM(Table1[[#This Row],[com_ghg_inventory]:[com_support_needed_and_received]])=0,1,"")</f>
        <v/>
      </c>
      <c r="AH475" s="4" cm="1">
        <f t="array" ref="AH475">IF(Table1[[#This Row],[com_ghg_inventory]]="",0,IF(Table1[[#This Row],[com_undefined]:[com_undefined]]=1,0,Table1[[#This Row],[o_gef_funding]:[o_gef_funding]]/SUM(Table1[[#This Row],[com_ghg_inventory]:[com_support_needed_and_received]])))</f>
        <v>0</v>
      </c>
      <c r="AI475" s="4" cm="1">
        <f t="array" ref="AI475">IF(Table1[[#This Row],[com_mitigation]]="",0,IF(Table1[[#This Row],[com_undefined]:[com_undefined]]=1,0,Table1[[#This Row],[o_gef_funding]:[o_gef_funding]]/SUM(Table1[[#This Row],[com_ghg_inventory]:[com_support_needed_and_received]])))</f>
        <v>0</v>
      </c>
      <c r="AJ475" s="4" cm="1">
        <f t="array" ref="AJ475">IF(Table1[[#This Row],[com_climate_change_impacts_and_adaptation]]="",0,IF(Table1[[#This Row],[com_undefined]:[com_undefined]]=1,0,Table1[[#This Row],[o_gef_funding]:[o_gef_funding]]/SUM(Table1[[#This Row],[com_ghg_inventory]:[com_support_needed_and_received]])))</f>
        <v>0</v>
      </c>
      <c r="AK475" s="4" cm="1">
        <f t="array" ref="AK475">IF(Table1[[#This Row],[com_support_needed_and_received]]="",0,IF(Table1[[#This Row],[com_undefined]:[com_undefined]]=1,0,Table1[[#This Row],[o_gef_funding]:[o_gef_funding]]/SUM(Table1[[#This Row],[com_ghg_inventory]:[com_support_needed_and_received]])))</f>
        <v>75000</v>
      </c>
      <c r="AL475" s="4">
        <f>IF(Table1[[#This Row],[com_undefined]]=1,Table1[[#This Row],[o_gef_funding]],0)</f>
        <v>0</v>
      </c>
      <c r="AM475" s="4" cm="1">
        <f t="array" ref="AM475">IF(Table1[[#This Row],[com_ghg_inventory]]="",0,IF(Table1[[#This Row],[com_undefined]:[com_undefined]]=1,0,Table1[[#This Row],[o_co_financing]:[o_co_financing]]/SUM(Table1[[#This Row],[com_ghg_inventory]:[com_support_needed_and_received]])))</f>
        <v>0</v>
      </c>
      <c r="AN475" s="4" cm="1">
        <f t="array" ref="AN475">IF(Table1[[#This Row],[com_mitigation]]="",0,IF(Table1[[#This Row],[com_undefined]:[com_undefined]]=1,0,Table1[[#This Row],[o_co_financing]:[o_co_financing]]/SUM(Table1[[#This Row],[com_ghg_inventory]:[com_support_needed_and_received]])))</f>
        <v>0</v>
      </c>
      <c r="AO475" s="4" cm="1">
        <f t="array" ref="AO475">IF(Table1[[#This Row],[com_climate_change_impacts_and_adaptation]]="",0,IF(Table1[[#This Row],[com_undefined]:[com_undefined]]=1,0,Table1[[#This Row],[o_co_financing]:[o_co_financing]]/SUM(Table1[[#This Row],[com_ghg_inventory]:[com_support_needed_and_received]])))</f>
        <v>0</v>
      </c>
      <c r="AP475" s="4" cm="1">
        <f t="array" ref="AP475">IF(Table1[[#This Row],[com_support_needed_and_received]]="",0,IF(Table1[[#This Row],[com_undefined]:[com_undefined]]=1,0,Table1[[#This Row],[o_co_financing]:[o_co_financing]]/SUM(Table1[[#This Row],[com_ghg_inventory]:[com_support_needed_and_received]])))</f>
        <v>10000</v>
      </c>
      <c r="AQ475" s="4">
        <f>IF(Table1[[#This Row],[com_undefined]]=1,Table1[[#This Row],[o_co_financing]],0)</f>
        <v>0</v>
      </c>
      <c r="AR475" s="4" t="str">
        <f>IF(Table1[[#This Row],[o_gef_funding]]=SUM(Table1[[#This Row],[ghg_inventory_gef]:[undefined_gef]]),"Good", "Problem")</f>
        <v>Good</v>
      </c>
      <c r="AS475" s="4" t="str">
        <f>IF(Table1[[#This Row],[o_co_financing]]=SUM(Table1[[#This Row],[ghg_inventory_co_finance]:[undefined_co_finance]]),"Good", "Problem")</f>
        <v>Good</v>
      </c>
    </row>
    <row r="476" spans="1:45">
      <c r="A476" s="2">
        <v>49</v>
      </c>
      <c r="B476" s="8" t="s">
        <v>75</v>
      </c>
      <c r="C476" t="str">
        <f>VLOOKUP(Table1[[#This Row],[pif_id]], Table7[#All],2,FALSE)</f>
        <v>Africa</v>
      </c>
      <c r="D476" t="str">
        <f>VLOOKUP(Table1[[#This Row],[pif_id]], Table7[#All],3,FALSE)</f>
        <v>UNDP</v>
      </c>
      <c r="E476" t="str">
        <f>VLOOKUP(Table1[[#This Row],[pif_id]], Table7[#All],4,FALSE)</f>
        <v>2018</v>
      </c>
      <c r="F476" t="e">
        <f>VLOOKUP(Table1[[#This Row],[pif_id]], Table7[#All],5,FALSE)</f>
        <v>#REF!</v>
      </c>
      <c r="G476">
        <v>110</v>
      </c>
      <c r="H476" t="s">
        <v>701</v>
      </c>
      <c r="M476">
        <f>IF(SUM(Table1[[#This Row],[c_ghg_inventory]:[c_support_needed_and_received]])=0,1,"")</f>
        <v>1</v>
      </c>
      <c r="N476" s="6">
        <v>1173636</v>
      </c>
      <c r="O476" s="6">
        <v>180000</v>
      </c>
      <c r="P476" s="6">
        <f>N476/SUM(Table1[[#This Row],[c_ghg_inventory]:[c_undefined]])</f>
        <v>1173636</v>
      </c>
      <c r="Q476" s="6">
        <f>O476/SUM(Table1[[#This Row],[c_ghg_inventory]:[c_undefined]])</f>
        <v>180000</v>
      </c>
      <c r="R476">
        <v>473</v>
      </c>
      <c r="S476" t="s">
        <v>691</v>
      </c>
      <c r="W476">
        <v>1</v>
      </c>
      <c r="X476" s="4" t="str">
        <f>IF(SUM(Table1[[#This Row],[o_ghg_inventory ]:[o_support_needed_and_received]])=0,1,"")</f>
        <v/>
      </c>
      <c r="Y476" s="34">
        <v>75000</v>
      </c>
      <c r="Z476" s="34">
        <v>30000</v>
      </c>
      <c r="AA476" s="5">
        <f>Table1[[#This Row],[o_gef_funding]]/SUM(Table1[[#This Row],[o_ghg_inventory ]:[o_undefined]])</f>
        <v>75000</v>
      </c>
      <c r="AB476" s="5">
        <f>Table1[[#This Row],[o_co_financing]]/SUM(Table1[[#This Row],[o_ghg_inventory ]:[o_undefined]])</f>
        <v>30000</v>
      </c>
      <c r="AC476" s="4" t="str" cm="1">
        <f t="array" ref="AC476">IF(Table1[[#This Row],[o_ghg_inventory ]]="",IF(AND(Table1[[#This Row],[o_undefined]:[o_undefined]]=1,Table1[[#This Row],[c_ghg_inventory]]=1),1,""),1)</f>
        <v/>
      </c>
      <c r="AD476" s="4" t="str" cm="1">
        <f t="array" ref="AD476">IF(Table1[[#This Row],[o_mitigation ]]="",IF(AND(Table1[[#This Row],[o_undefined]:[o_undefined]]=1,Table1[[#This Row],[c_mitigation]]=1),1,""),1)</f>
        <v/>
      </c>
      <c r="AE476" s="4" t="str" cm="1">
        <f t="array" ref="AE476">IF(Table1[[#This Row],[o_climate_change_impacts_and_adaptation ]]="",IF(AND(Table1[[#This Row],[o_undefined]:[o_undefined]]=1,Table1[[#This Row],[c_climate_change_impacts_and_adaptation]]=1),1,""),1)</f>
        <v/>
      </c>
      <c r="AF476" s="4" cm="1">
        <f t="array" ref="AF476">IF(Table1[[#This Row],[o_support_needed_and_received]]="",IF(AND(Table1[[#This Row],[o_undefined]:[o_undefined]]=1,Table1[[#This Row],[c_support_needed_and_received]]=1),1,""),1)</f>
        <v>1</v>
      </c>
      <c r="AG476" s="4" t="str">
        <f>IF(SUM(Table1[[#This Row],[com_ghg_inventory]:[com_support_needed_and_received]])=0,1,"")</f>
        <v/>
      </c>
      <c r="AH476" s="4" cm="1">
        <f t="array" ref="AH476">IF(Table1[[#This Row],[com_ghg_inventory]]="",0,IF(Table1[[#This Row],[com_undefined]:[com_undefined]]=1,0,Table1[[#This Row],[o_gef_funding]:[o_gef_funding]]/SUM(Table1[[#This Row],[com_ghg_inventory]:[com_support_needed_and_received]])))</f>
        <v>0</v>
      </c>
      <c r="AI476" s="4" cm="1">
        <f t="array" ref="AI476">IF(Table1[[#This Row],[com_mitigation]]="",0,IF(Table1[[#This Row],[com_undefined]:[com_undefined]]=1,0,Table1[[#This Row],[o_gef_funding]:[o_gef_funding]]/SUM(Table1[[#This Row],[com_ghg_inventory]:[com_support_needed_and_received]])))</f>
        <v>0</v>
      </c>
      <c r="AJ476" s="4" cm="1">
        <f t="array" ref="AJ476">IF(Table1[[#This Row],[com_climate_change_impacts_and_adaptation]]="",0,IF(Table1[[#This Row],[com_undefined]:[com_undefined]]=1,0,Table1[[#This Row],[o_gef_funding]:[o_gef_funding]]/SUM(Table1[[#This Row],[com_ghg_inventory]:[com_support_needed_and_received]])))</f>
        <v>0</v>
      </c>
      <c r="AK476" s="4" cm="1">
        <f t="array" ref="AK476">IF(Table1[[#This Row],[com_support_needed_and_received]]="",0,IF(Table1[[#This Row],[com_undefined]:[com_undefined]]=1,0,Table1[[#This Row],[o_gef_funding]:[o_gef_funding]]/SUM(Table1[[#This Row],[com_ghg_inventory]:[com_support_needed_and_received]])))</f>
        <v>75000</v>
      </c>
      <c r="AL476" s="4">
        <f>IF(Table1[[#This Row],[com_undefined]]=1,Table1[[#This Row],[o_gef_funding]],0)</f>
        <v>0</v>
      </c>
      <c r="AM476" s="4" cm="1">
        <f t="array" ref="AM476">IF(Table1[[#This Row],[com_ghg_inventory]]="",0,IF(Table1[[#This Row],[com_undefined]:[com_undefined]]=1,0,Table1[[#This Row],[o_co_financing]:[o_co_financing]]/SUM(Table1[[#This Row],[com_ghg_inventory]:[com_support_needed_and_received]])))</f>
        <v>0</v>
      </c>
      <c r="AN476" s="4" cm="1">
        <f t="array" ref="AN476">IF(Table1[[#This Row],[com_mitigation]]="",0,IF(Table1[[#This Row],[com_undefined]:[com_undefined]]=1,0,Table1[[#This Row],[o_co_financing]:[o_co_financing]]/SUM(Table1[[#This Row],[com_ghg_inventory]:[com_support_needed_and_received]])))</f>
        <v>0</v>
      </c>
      <c r="AO476" s="4" cm="1">
        <f t="array" ref="AO476">IF(Table1[[#This Row],[com_climate_change_impacts_and_adaptation]]="",0,IF(Table1[[#This Row],[com_undefined]:[com_undefined]]=1,0,Table1[[#This Row],[o_co_financing]:[o_co_financing]]/SUM(Table1[[#This Row],[com_ghg_inventory]:[com_support_needed_and_received]])))</f>
        <v>0</v>
      </c>
      <c r="AP476" s="4" cm="1">
        <f t="array" ref="AP476">IF(Table1[[#This Row],[com_support_needed_and_received]]="",0,IF(Table1[[#This Row],[com_undefined]:[com_undefined]]=1,0,Table1[[#This Row],[o_co_financing]:[o_co_financing]]/SUM(Table1[[#This Row],[com_ghg_inventory]:[com_support_needed_and_received]])))</f>
        <v>30000</v>
      </c>
      <c r="AQ476" s="4">
        <f>IF(Table1[[#This Row],[com_undefined]]=1,Table1[[#This Row],[o_co_financing]],0)</f>
        <v>0</v>
      </c>
      <c r="AR476" s="4" t="str">
        <f>IF(Table1[[#This Row],[o_gef_funding]]=SUM(Table1[[#This Row],[ghg_inventory_gef]:[undefined_gef]]),"Good", "Problem")</f>
        <v>Good</v>
      </c>
      <c r="AS476" s="4" t="str">
        <f>IF(Table1[[#This Row],[o_co_financing]]=SUM(Table1[[#This Row],[ghg_inventory_co_finance]:[undefined_co_finance]]),"Good", "Problem")</f>
        <v>Good</v>
      </c>
    </row>
    <row r="477" spans="1:45">
      <c r="A477" s="7">
        <v>50</v>
      </c>
      <c r="B477" s="8" t="s">
        <v>76</v>
      </c>
      <c r="C477" t="str">
        <f>VLOOKUP(Table1[[#This Row],[pif_id]], Table7[#All],2,FALSE)</f>
        <v>Europe</v>
      </c>
      <c r="D477" t="str">
        <f>VLOOKUP(Table1[[#This Row],[pif_id]], Table7[#All],3,FALSE)</f>
        <v>UNDP</v>
      </c>
      <c r="E477" t="str">
        <f>VLOOKUP(Table1[[#This Row],[pif_id]], Table7[#All],4,FALSE)</f>
        <v>2018</v>
      </c>
      <c r="F477" t="e">
        <f>VLOOKUP(Table1[[#This Row],[pif_id]], Table7[#All],5,FALSE)</f>
        <v>#REF!</v>
      </c>
      <c r="G477">
        <v>111</v>
      </c>
      <c r="H477" t="s">
        <v>710</v>
      </c>
      <c r="J477">
        <v>1</v>
      </c>
      <c r="L477">
        <v>1</v>
      </c>
      <c r="M477" t="str">
        <f>IF(SUM(Table1[[#This Row],[c_ghg_inventory]:[c_support_needed_and_received]])=0,1,"")</f>
        <v/>
      </c>
      <c r="N477" s="6">
        <v>300000</v>
      </c>
      <c r="O477" s="6">
        <v>75000</v>
      </c>
      <c r="P477" s="6">
        <f>N477/SUM(Table1[[#This Row],[c_ghg_inventory]:[c_undefined]])</f>
        <v>150000</v>
      </c>
      <c r="Q477" s="6">
        <f>O477/SUM(Table1[[#This Row],[c_ghg_inventory]:[c_undefined]])</f>
        <v>37500</v>
      </c>
      <c r="R477">
        <v>474</v>
      </c>
      <c r="S477" t="s">
        <v>711</v>
      </c>
      <c r="X477" s="4">
        <f>IF(SUM(Table1[[#This Row],[o_ghg_inventory ]:[o_support_needed_and_received]])=0,1,"")</f>
        <v>1</v>
      </c>
      <c r="Y477" s="34">
        <v>75000</v>
      </c>
      <c r="Z477" s="34">
        <v>18750</v>
      </c>
      <c r="AA477" s="5">
        <f>Table1[[#This Row],[o_gef_funding]]/SUM(Table1[[#This Row],[o_ghg_inventory ]:[o_undefined]])</f>
        <v>75000</v>
      </c>
      <c r="AB477" s="5">
        <f>Table1[[#This Row],[o_co_financing]]/SUM(Table1[[#This Row],[o_ghg_inventory ]:[o_undefined]])</f>
        <v>18750</v>
      </c>
      <c r="AC477" s="4" t="str" cm="1">
        <f t="array" ref="AC477">IF(Table1[[#This Row],[o_ghg_inventory ]]="",IF(AND(Table1[[#This Row],[o_undefined]:[o_undefined]]=1,Table1[[#This Row],[c_ghg_inventory]]=1),1,""),1)</f>
        <v/>
      </c>
      <c r="AD477" s="4" cm="1">
        <f t="array" ref="AD477">IF(Table1[[#This Row],[o_mitigation ]]="",IF(AND(Table1[[#This Row],[o_undefined]:[o_undefined]]=1,Table1[[#This Row],[c_mitigation]]=1),1,""),1)</f>
        <v>1</v>
      </c>
      <c r="AE477" s="4" t="str" cm="1">
        <f t="array" ref="AE477">IF(Table1[[#This Row],[o_climate_change_impacts_and_adaptation ]]="",IF(AND(Table1[[#This Row],[o_undefined]:[o_undefined]]=1,Table1[[#This Row],[c_climate_change_impacts_and_adaptation]]=1),1,""),1)</f>
        <v/>
      </c>
      <c r="AF477" s="4" cm="1">
        <f t="array" ref="AF477">IF(Table1[[#This Row],[o_support_needed_and_received]]="",IF(AND(Table1[[#This Row],[o_undefined]:[o_undefined]]=1,Table1[[#This Row],[c_support_needed_and_received]]=1),1,""),1)</f>
        <v>1</v>
      </c>
      <c r="AG477" s="4" t="str">
        <f>IF(SUM(Table1[[#This Row],[com_ghg_inventory]:[com_support_needed_and_received]])=0,1,"")</f>
        <v/>
      </c>
      <c r="AH477" s="4" cm="1">
        <f t="array" ref="AH477">IF(Table1[[#This Row],[com_ghg_inventory]]="",0,IF(Table1[[#This Row],[com_undefined]:[com_undefined]]=1,0,Table1[[#This Row],[o_gef_funding]:[o_gef_funding]]/SUM(Table1[[#This Row],[com_ghg_inventory]:[com_support_needed_and_received]])))</f>
        <v>0</v>
      </c>
      <c r="AI477" s="4" cm="1">
        <f t="array" ref="AI477">IF(Table1[[#This Row],[com_mitigation]]="",0,IF(Table1[[#This Row],[com_undefined]:[com_undefined]]=1,0,Table1[[#This Row],[o_gef_funding]:[o_gef_funding]]/SUM(Table1[[#This Row],[com_ghg_inventory]:[com_support_needed_and_received]])))</f>
        <v>37500</v>
      </c>
      <c r="AJ477" s="4" cm="1">
        <f t="array" ref="AJ477">IF(Table1[[#This Row],[com_climate_change_impacts_and_adaptation]]="",0,IF(Table1[[#This Row],[com_undefined]:[com_undefined]]=1,0,Table1[[#This Row],[o_gef_funding]:[o_gef_funding]]/SUM(Table1[[#This Row],[com_ghg_inventory]:[com_support_needed_and_received]])))</f>
        <v>0</v>
      </c>
      <c r="AK477" s="4" cm="1">
        <f t="array" ref="AK477">IF(Table1[[#This Row],[com_support_needed_and_received]]="",0,IF(Table1[[#This Row],[com_undefined]:[com_undefined]]=1,0,Table1[[#This Row],[o_gef_funding]:[o_gef_funding]]/SUM(Table1[[#This Row],[com_ghg_inventory]:[com_support_needed_and_received]])))</f>
        <v>37500</v>
      </c>
      <c r="AL477" s="4">
        <f>IF(Table1[[#This Row],[com_undefined]]=1,Table1[[#This Row],[o_gef_funding]],0)</f>
        <v>0</v>
      </c>
      <c r="AM477" s="4" cm="1">
        <f t="array" ref="AM477">IF(Table1[[#This Row],[com_ghg_inventory]]="",0,IF(Table1[[#This Row],[com_undefined]:[com_undefined]]=1,0,Table1[[#This Row],[o_co_financing]:[o_co_financing]]/SUM(Table1[[#This Row],[com_ghg_inventory]:[com_support_needed_and_received]])))</f>
        <v>0</v>
      </c>
      <c r="AN477" s="4" cm="1">
        <f t="array" ref="AN477">IF(Table1[[#This Row],[com_mitigation]]="",0,IF(Table1[[#This Row],[com_undefined]:[com_undefined]]=1,0,Table1[[#This Row],[o_co_financing]:[o_co_financing]]/SUM(Table1[[#This Row],[com_ghg_inventory]:[com_support_needed_and_received]])))</f>
        <v>9375</v>
      </c>
      <c r="AO477" s="4" cm="1">
        <f t="array" ref="AO477">IF(Table1[[#This Row],[com_climate_change_impacts_and_adaptation]]="",0,IF(Table1[[#This Row],[com_undefined]:[com_undefined]]=1,0,Table1[[#This Row],[o_co_financing]:[o_co_financing]]/SUM(Table1[[#This Row],[com_ghg_inventory]:[com_support_needed_and_received]])))</f>
        <v>0</v>
      </c>
      <c r="AP477" s="4" cm="1">
        <f t="array" ref="AP477">IF(Table1[[#This Row],[com_support_needed_and_received]]="",0,IF(Table1[[#This Row],[com_undefined]:[com_undefined]]=1,0,Table1[[#This Row],[o_co_financing]:[o_co_financing]]/SUM(Table1[[#This Row],[com_ghg_inventory]:[com_support_needed_and_received]])))</f>
        <v>9375</v>
      </c>
      <c r="AQ477" s="4">
        <f>IF(Table1[[#This Row],[com_undefined]]=1,Table1[[#This Row],[o_co_financing]],0)</f>
        <v>0</v>
      </c>
      <c r="AR477" s="4" t="str">
        <f>IF(Table1[[#This Row],[o_gef_funding]]=SUM(Table1[[#This Row],[ghg_inventory_gef]:[undefined_gef]]),"Good", "Problem")</f>
        <v>Good</v>
      </c>
      <c r="AS477" s="4" t="str">
        <f>IF(Table1[[#This Row],[o_co_financing]]=SUM(Table1[[#This Row],[ghg_inventory_co_finance]:[undefined_co_finance]]),"Good", "Problem")</f>
        <v>Good</v>
      </c>
    </row>
    <row r="478" spans="1:45">
      <c r="A478" s="7">
        <v>50</v>
      </c>
      <c r="B478" s="8" t="s">
        <v>76</v>
      </c>
      <c r="C478" t="str">
        <f>VLOOKUP(Table1[[#This Row],[pif_id]], Table7[#All],2,FALSE)</f>
        <v>Europe</v>
      </c>
      <c r="D478" t="str">
        <f>VLOOKUP(Table1[[#This Row],[pif_id]], Table7[#All],3,FALSE)</f>
        <v>UNDP</v>
      </c>
      <c r="E478" t="str">
        <f>VLOOKUP(Table1[[#This Row],[pif_id]], Table7[#All],4,FALSE)</f>
        <v>2018</v>
      </c>
      <c r="F478" t="e">
        <f>VLOOKUP(Table1[[#This Row],[pif_id]], Table7[#All],5,FALSE)</f>
        <v>#REF!</v>
      </c>
      <c r="G478">
        <v>111</v>
      </c>
      <c r="H478" t="s">
        <v>710</v>
      </c>
      <c r="J478">
        <v>1</v>
      </c>
      <c r="L478">
        <v>1</v>
      </c>
      <c r="M478" t="str">
        <f>IF(SUM(Table1[[#This Row],[c_ghg_inventory]:[c_support_needed_and_received]])=0,1,"")</f>
        <v/>
      </c>
      <c r="N478" s="6">
        <v>300000</v>
      </c>
      <c r="O478" s="6">
        <v>75000</v>
      </c>
      <c r="P478" s="6">
        <f>N478/SUM(Table1[[#This Row],[c_ghg_inventory]:[c_undefined]])</f>
        <v>150000</v>
      </c>
      <c r="Q478" s="6">
        <f>O478/SUM(Table1[[#This Row],[c_ghg_inventory]:[c_undefined]])</f>
        <v>37500</v>
      </c>
      <c r="R478">
        <v>475</v>
      </c>
      <c r="S478" t="s">
        <v>712</v>
      </c>
      <c r="U478">
        <v>1</v>
      </c>
      <c r="X478" s="4" t="str">
        <f>IF(SUM(Table1[[#This Row],[o_ghg_inventory ]:[o_support_needed_and_received]])=0,1,"")</f>
        <v/>
      </c>
      <c r="Y478" s="34">
        <v>75000</v>
      </c>
      <c r="Z478" s="34">
        <v>18750</v>
      </c>
      <c r="AA478" s="5">
        <f>Table1[[#This Row],[o_gef_funding]]/SUM(Table1[[#This Row],[o_ghg_inventory ]:[o_undefined]])</f>
        <v>75000</v>
      </c>
      <c r="AB478" s="5">
        <f>Table1[[#This Row],[o_co_financing]]/SUM(Table1[[#This Row],[o_ghg_inventory ]:[o_undefined]])</f>
        <v>18750</v>
      </c>
      <c r="AC478" s="4" t="str" cm="1">
        <f t="array" ref="AC478">IF(Table1[[#This Row],[o_ghg_inventory ]]="",IF(AND(Table1[[#This Row],[o_undefined]:[o_undefined]]=1,Table1[[#This Row],[c_ghg_inventory]]=1),1,""),1)</f>
        <v/>
      </c>
      <c r="AD478" s="4" cm="1">
        <f t="array" ref="AD478">IF(Table1[[#This Row],[o_mitigation ]]="",IF(AND(Table1[[#This Row],[o_undefined]:[o_undefined]]=1,Table1[[#This Row],[c_mitigation]]=1),1,""),1)</f>
        <v>1</v>
      </c>
      <c r="AE478" s="4" t="str" cm="1">
        <f t="array" ref="AE478">IF(Table1[[#This Row],[o_climate_change_impacts_and_adaptation ]]="",IF(AND(Table1[[#This Row],[o_undefined]:[o_undefined]]=1,Table1[[#This Row],[c_climate_change_impacts_and_adaptation]]=1),1,""),1)</f>
        <v/>
      </c>
      <c r="AF478" s="4" t="str" cm="1">
        <f t="array" ref="AF478">IF(Table1[[#This Row],[o_support_needed_and_received]]="",IF(AND(Table1[[#This Row],[o_undefined]:[o_undefined]]=1,Table1[[#This Row],[c_support_needed_and_received]]=1),1,""),1)</f>
        <v/>
      </c>
      <c r="AG478" s="4" t="str">
        <f>IF(SUM(Table1[[#This Row],[com_ghg_inventory]:[com_support_needed_and_received]])=0,1,"")</f>
        <v/>
      </c>
      <c r="AH478" s="4" cm="1">
        <f t="array" ref="AH478">IF(Table1[[#This Row],[com_ghg_inventory]]="",0,IF(Table1[[#This Row],[com_undefined]:[com_undefined]]=1,0,Table1[[#This Row],[o_gef_funding]:[o_gef_funding]]/SUM(Table1[[#This Row],[com_ghg_inventory]:[com_support_needed_and_received]])))</f>
        <v>0</v>
      </c>
      <c r="AI478" s="4" cm="1">
        <f t="array" ref="AI478">IF(Table1[[#This Row],[com_mitigation]]="",0,IF(Table1[[#This Row],[com_undefined]:[com_undefined]]=1,0,Table1[[#This Row],[o_gef_funding]:[o_gef_funding]]/SUM(Table1[[#This Row],[com_ghg_inventory]:[com_support_needed_and_received]])))</f>
        <v>75000</v>
      </c>
      <c r="AJ478" s="4" cm="1">
        <f t="array" ref="AJ478">IF(Table1[[#This Row],[com_climate_change_impacts_and_adaptation]]="",0,IF(Table1[[#This Row],[com_undefined]:[com_undefined]]=1,0,Table1[[#This Row],[o_gef_funding]:[o_gef_funding]]/SUM(Table1[[#This Row],[com_ghg_inventory]:[com_support_needed_and_received]])))</f>
        <v>0</v>
      </c>
      <c r="AK478" s="4" cm="1">
        <f t="array" ref="AK478">IF(Table1[[#This Row],[com_support_needed_and_received]]="",0,IF(Table1[[#This Row],[com_undefined]:[com_undefined]]=1,0,Table1[[#This Row],[o_gef_funding]:[o_gef_funding]]/SUM(Table1[[#This Row],[com_ghg_inventory]:[com_support_needed_and_received]])))</f>
        <v>0</v>
      </c>
      <c r="AL478" s="4">
        <f>IF(Table1[[#This Row],[com_undefined]]=1,Table1[[#This Row],[o_gef_funding]],0)</f>
        <v>0</v>
      </c>
      <c r="AM478" s="4" cm="1">
        <f t="array" ref="AM478">IF(Table1[[#This Row],[com_ghg_inventory]]="",0,IF(Table1[[#This Row],[com_undefined]:[com_undefined]]=1,0,Table1[[#This Row],[o_co_financing]:[o_co_financing]]/SUM(Table1[[#This Row],[com_ghg_inventory]:[com_support_needed_and_received]])))</f>
        <v>0</v>
      </c>
      <c r="AN478" s="4" cm="1">
        <f t="array" ref="AN478">IF(Table1[[#This Row],[com_mitigation]]="",0,IF(Table1[[#This Row],[com_undefined]:[com_undefined]]=1,0,Table1[[#This Row],[o_co_financing]:[o_co_financing]]/SUM(Table1[[#This Row],[com_ghg_inventory]:[com_support_needed_and_received]])))</f>
        <v>18750</v>
      </c>
      <c r="AO478" s="4" cm="1">
        <f t="array" ref="AO478">IF(Table1[[#This Row],[com_climate_change_impacts_and_adaptation]]="",0,IF(Table1[[#This Row],[com_undefined]:[com_undefined]]=1,0,Table1[[#This Row],[o_co_financing]:[o_co_financing]]/SUM(Table1[[#This Row],[com_ghg_inventory]:[com_support_needed_and_received]])))</f>
        <v>0</v>
      </c>
      <c r="AP478" s="4" cm="1">
        <f t="array" ref="AP478">IF(Table1[[#This Row],[com_support_needed_and_received]]="",0,IF(Table1[[#This Row],[com_undefined]:[com_undefined]]=1,0,Table1[[#This Row],[o_co_financing]:[o_co_financing]]/SUM(Table1[[#This Row],[com_ghg_inventory]:[com_support_needed_and_received]])))</f>
        <v>0</v>
      </c>
      <c r="AQ478" s="4">
        <f>IF(Table1[[#This Row],[com_undefined]]=1,Table1[[#This Row],[o_co_financing]],0)</f>
        <v>0</v>
      </c>
      <c r="AR478" s="4" t="str">
        <f>IF(Table1[[#This Row],[o_gef_funding]]=SUM(Table1[[#This Row],[ghg_inventory_gef]:[undefined_gef]]),"Good", "Problem")</f>
        <v>Good</v>
      </c>
      <c r="AS478" s="4" t="str">
        <f>IF(Table1[[#This Row],[o_co_financing]]=SUM(Table1[[#This Row],[ghg_inventory_co_finance]:[undefined_co_finance]]),"Good", "Problem")</f>
        <v>Good</v>
      </c>
    </row>
    <row r="479" spans="1:45">
      <c r="A479" s="7">
        <v>50</v>
      </c>
      <c r="B479" s="8" t="s">
        <v>76</v>
      </c>
      <c r="C479" t="str">
        <f>VLOOKUP(Table1[[#This Row],[pif_id]], Table7[#All],2,FALSE)</f>
        <v>Europe</v>
      </c>
      <c r="D479" t="str">
        <f>VLOOKUP(Table1[[#This Row],[pif_id]], Table7[#All],3,FALSE)</f>
        <v>UNDP</v>
      </c>
      <c r="E479" t="str">
        <f>VLOOKUP(Table1[[#This Row],[pif_id]], Table7[#All],4,FALSE)</f>
        <v>2018</v>
      </c>
      <c r="F479" t="e">
        <f>VLOOKUP(Table1[[#This Row],[pif_id]], Table7[#All],5,FALSE)</f>
        <v>#REF!</v>
      </c>
      <c r="G479">
        <v>111</v>
      </c>
      <c r="H479" t="s">
        <v>710</v>
      </c>
      <c r="J479">
        <v>1</v>
      </c>
      <c r="L479">
        <v>1</v>
      </c>
      <c r="M479" t="str">
        <f>IF(SUM(Table1[[#This Row],[c_ghg_inventory]:[c_support_needed_and_received]])=0,1,"")</f>
        <v/>
      </c>
      <c r="N479" s="6">
        <v>300000</v>
      </c>
      <c r="O479" s="6">
        <v>75000</v>
      </c>
      <c r="P479" s="6">
        <f>N479/SUM(Table1[[#This Row],[c_ghg_inventory]:[c_undefined]])</f>
        <v>150000</v>
      </c>
      <c r="Q479" s="6">
        <f>O479/SUM(Table1[[#This Row],[c_ghg_inventory]:[c_undefined]])</f>
        <v>37500</v>
      </c>
      <c r="R479">
        <v>476</v>
      </c>
      <c r="S479" t="s">
        <v>713</v>
      </c>
      <c r="V479">
        <v>1</v>
      </c>
      <c r="X479" s="4" t="str">
        <f>IF(SUM(Table1[[#This Row],[o_ghg_inventory ]:[o_support_needed_and_received]])=0,1,"")</f>
        <v/>
      </c>
      <c r="Y479" s="34">
        <v>75000</v>
      </c>
      <c r="Z479" s="34">
        <v>18750</v>
      </c>
      <c r="AA479" s="5">
        <f>Table1[[#This Row],[o_gef_funding]]/SUM(Table1[[#This Row],[o_ghg_inventory ]:[o_undefined]])</f>
        <v>75000</v>
      </c>
      <c r="AB479" s="5">
        <f>Table1[[#This Row],[o_co_financing]]/SUM(Table1[[#This Row],[o_ghg_inventory ]:[o_undefined]])</f>
        <v>18750</v>
      </c>
      <c r="AC479" s="4" t="str" cm="1">
        <f t="array" ref="AC479">IF(Table1[[#This Row],[o_ghg_inventory ]]="",IF(AND(Table1[[#This Row],[o_undefined]:[o_undefined]]=1,Table1[[#This Row],[c_ghg_inventory]]=1),1,""),1)</f>
        <v/>
      </c>
      <c r="AD479" s="4" t="str" cm="1">
        <f t="array" ref="AD479">IF(Table1[[#This Row],[o_mitigation ]]="",IF(AND(Table1[[#This Row],[o_undefined]:[o_undefined]]=1,Table1[[#This Row],[c_mitigation]]=1),1,""),1)</f>
        <v/>
      </c>
      <c r="AE479" s="4" cm="1">
        <f t="array" ref="AE479">IF(Table1[[#This Row],[o_climate_change_impacts_and_adaptation ]]="",IF(AND(Table1[[#This Row],[o_undefined]:[o_undefined]]=1,Table1[[#This Row],[c_climate_change_impacts_and_adaptation]]=1),1,""),1)</f>
        <v>1</v>
      </c>
      <c r="AF479" s="4" t="str" cm="1">
        <f t="array" ref="AF479">IF(Table1[[#This Row],[o_support_needed_and_received]]="",IF(AND(Table1[[#This Row],[o_undefined]:[o_undefined]]=1,Table1[[#This Row],[c_support_needed_and_received]]=1),1,""),1)</f>
        <v/>
      </c>
      <c r="AG479" s="4" t="str">
        <f>IF(SUM(Table1[[#This Row],[com_ghg_inventory]:[com_support_needed_and_received]])=0,1,"")</f>
        <v/>
      </c>
      <c r="AH479" s="4" cm="1">
        <f t="array" ref="AH479">IF(Table1[[#This Row],[com_ghg_inventory]]="",0,IF(Table1[[#This Row],[com_undefined]:[com_undefined]]=1,0,Table1[[#This Row],[o_gef_funding]:[o_gef_funding]]/SUM(Table1[[#This Row],[com_ghg_inventory]:[com_support_needed_and_received]])))</f>
        <v>0</v>
      </c>
      <c r="AI479" s="4" cm="1">
        <f t="array" ref="AI479">IF(Table1[[#This Row],[com_mitigation]]="",0,IF(Table1[[#This Row],[com_undefined]:[com_undefined]]=1,0,Table1[[#This Row],[o_gef_funding]:[o_gef_funding]]/SUM(Table1[[#This Row],[com_ghg_inventory]:[com_support_needed_and_received]])))</f>
        <v>0</v>
      </c>
      <c r="AJ479" s="4" cm="1">
        <f t="array" ref="AJ479">IF(Table1[[#This Row],[com_climate_change_impacts_and_adaptation]]="",0,IF(Table1[[#This Row],[com_undefined]:[com_undefined]]=1,0,Table1[[#This Row],[o_gef_funding]:[o_gef_funding]]/SUM(Table1[[#This Row],[com_ghg_inventory]:[com_support_needed_and_received]])))</f>
        <v>75000</v>
      </c>
      <c r="AK479" s="4" cm="1">
        <f t="array" ref="AK479">IF(Table1[[#This Row],[com_support_needed_and_received]]="",0,IF(Table1[[#This Row],[com_undefined]:[com_undefined]]=1,0,Table1[[#This Row],[o_gef_funding]:[o_gef_funding]]/SUM(Table1[[#This Row],[com_ghg_inventory]:[com_support_needed_and_received]])))</f>
        <v>0</v>
      </c>
      <c r="AL479" s="4">
        <f>IF(Table1[[#This Row],[com_undefined]]=1,Table1[[#This Row],[o_gef_funding]],0)</f>
        <v>0</v>
      </c>
      <c r="AM479" s="4" cm="1">
        <f t="array" ref="AM479">IF(Table1[[#This Row],[com_ghg_inventory]]="",0,IF(Table1[[#This Row],[com_undefined]:[com_undefined]]=1,0,Table1[[#This Row],[o_co_financing]:[o_co_financing]]/SUM(Table1[[#This Row],[com_ghg_inventory]:[com_support_needed_and_received]])))</f>
        <v>0</v>
      </c>
      <c r="AN479" s="4" cm="1">
        <f t="array" ref="AN479">IF(Table1[[#This Row],[com_mitigation]]="",0,IF(Table1[[#This Row],[com_undefined]:[com_undefined]]=1,0,Table1[[#This Row],[o_co_financing]:[o_co_financing]]/SUM(Table1[[#This Row],[com_ghg_inventory]:[com_support_needed_and_received]])))</f>
        <v>0</v>
      </c>
      <c r="AO479" s="4" cm="1">
        <f t="array" ref="AO479">IF(Table1[[#This Row],[com_climate_change_impacts_and_adaptation]]="",0,IF(Table1[[#This Row],[com_undefined]:[com_undefined]]=1,0,Table1[[#This Row],[o_co_financing]:[o_co_financing]]/SUM(Table1[[#This Row],[com_ghg_inventory]:[com_support_needed_and_received]])))</f>
        <v>18750</v>
      </c>
      <c r="AP479" s="4" cm="1">
        <f t="array" ref="AP479">IF(Table1[[#This Row],[com_support_needed_and_received]]="",0,IF(Table1[[#This Row],[com_undefined]:[com_undefined]]=1,0,Table1[[#This Row],[o_co_financing]:[o_co_financing]]/SUM(Table1[[#This Row],[com_ghg_inventory]:[com_support_needed_and_received]])))</f>
        <v>0</v>
      </c>
      <c r="AQ479" s="4">
        <f>IF(Table1[[#This Row],[com_undefined]]=1,Table1[[#This Row],[o_co_financing]],0)</f>
        <v>0</v>
      </c>
      <c r="AR479" s="4" t="str">
        <f>IF(Table1[[#This Row],[o_gef_funding]]=SUM(Table1[[#This Row],[ghg_inventory_gef]:[undefined_gef]]),"Good", "Problem")</f>
        <v>Good</v>
      </c>
      <c r="AS479" s="4" t="str">
        <f>IF(Table1[[#This Row],[o_co_financing]]=SUM(Table1[[#This Row],[ghg_inventory_co_finance]:[undefined_co_finance]]),"Good", "Problem")</f>
        <v>Good</v>
      </c>
    </row>
    <row r="480" spans="1:45">
      <c r="A480" s="7">
        <v>50</v>
      </c>
      <c r="B480" s="8" t="s">
        <v>76</v>
      </c>
      <c r="C480" t="str">
        <f>VLOOKUP(Table1[[#This Row],[pif_id]], Table7[#All],2,FALSE)</f>
        <v>Europe</v>
      </c>
      <c r="D480" t="str">
        <f>VLOOKUP(Table1[[#This Row],[pif_id]], Table7[#All],3,FALSE)</f>
        <v>UNDP</v>
      </c>
      <c r="E480" t="str">
        <f>VLOOKUP(Table1[[#This Row],[pif_id]], Table7[#All],4,FALSE)</f>
        <v>2018</v>
      </c>
      <c r="F480" t="e">
        <f>VLOOKUP(Table1[[#This Row],[pif_id]], Table7[#All],5,FALSE)</f>
        <v>#REF!</v>
      </c>
      <c r="G480">
        <v>111</v>
      </c>
      <c r="H480" t="s">
        <v>710</v>
      </c>
      <c r="J480">
        <v>1</v>
      </c>
      <c r="L480">
        <v>1</v>
      </c>
      <c r="M480" t="str">
        <f>IF(SUM(Table1[[#This Row],[c_ghg_inventory]:[c_support_needed_and_received]])=0,1,"")</f>
        <v/>
      </c>
      <c r="N480" s="6">
        <v>300000</v>
      </c>
      <c r="O480" s="6">
        <v>75000</v>
      </c>
      <c r="P480" s="6">
        <f>N480/SUM(Table1[[#This Row],[c_ghg_inventory]:[c_undefined]])</f>
        <v>150000</v>
      </c>
      <c r="Q480" s="6">
        <f>O480/SUM(Table1[[#This Row],[c_ghg_inventory]:[c_undefined]])</f>
        <v>37500</v>
      </c>
      <c r="R480">
        <v>477</v>
      </c>
      <c r="S480" t="s">
        <v>714</v>
      </c>
      <c r="W480">
        <v>1</v>
      </c>
      <c r="X480" s="4" t="str">
        <f>IF(SUM(Table1[[#This Row],[o_ghg_inventory ]:[o_support_needed_and_received]])=0,1,"")</f>
        <v/>
      </c>
      <c r="Y480" s="34">
        <v>75000</v>
      </c>
      <c r="Z480" s="34">
        <v>18750</v>
      </c>
      <c r="AA480" s="5">
        <f>Table1[[#This Row],[o_gef_funding]]/SUM(Table1[[#This Row],[o_ghg_inventory ]:[o_undefined]])</f>
        <v>75000</v>
      </c>
      <c r="AB480" s="5">
        <f>Table1[[#This Row],[o_co_financing]]/SUM(Table1[[#This Row],[o_ghg_inventory ]:[o_undefined]])</f>
        <v>18750</v>
      </c>
      <c r="AC480" s="4" t="str" cm="1">
        <f t="array" ref="AC480">IF(Table1[[#This Row],[o_ghg_inventory ]]="",IF(AND(Table1[[#This Row],[o_undefined]:[o_undefined]]=1,Table1[[#This Row],[c_ghg_inventory]]=1),1,""),1)</f>
        <v/>
      </c>
      <c r="AD480" s="4" t="str" cm="1">
        <f t="array" ref="AD480">IF(Table1[[#This Row],[o_mitigation ]]="",IF(AND(Table1[[#This Row],[o_undefined]:[o_undefined]]=1,Table1[[#This Row],[c_mitigation]]=1),1,""),1)</f>
        <v/>
      </c>
      <c r="AE480" s="4" t="str" cm="1">
        <f t="array" ref="AE480">IF(Table1[[#This Row],[o_climate_change_impacts_and_adaptation ]]="",IF(AND(Table1[[#This Row],[o_undefined]:[o_undefined]]=1,Table1[[#This Row],[c_climate_change_impacts_and_adaptation]]=1),1,""),1)</f>
        <v/>
      </c>
      <c r="AF480" s="4" cm="1">
        <f t="array" ref="AF480">IF(Table1[[#This Row],[o_support_needed_and_received]]="",IF(AND(Table1[[#This Row],[o_undefined]:[o_undefined]]=1,Table1[[#This Row],[c_support_needed_and_received]]=1),1,""),1)</f>
        <v>1</v>
      </c>
      <c r="AG480" s="4" t="str">
        <f>IF(SUM(Table1[[#This Row],[com_ghg_inventory]:[com_support_needed_and_received]])=0,1,"")</f>
        <v/>
      </c>
      <c r="AH480" s="4" cm="1">
        <f t="array" ref="AH480">IF(Table1[[#This Row],[com_ghg_inventory]]="",0,IF(Table1[[#This Row],[com_undefined]:[com_undefined]]=1,0,Table1[[#This Row],[o_gef_funding]:[o_gef_funding]]/SUM(Table1[[#This Row],[com_ghg_inventory]:[com_support_needed_and_received]])))</f>
        <v>0</v>
      </c>
      <c r="AI480" s="4" cm="1">
        <f t="array" ref="AI480">IF(Table1[[#This Row],[com_mitigation]]="",0,IF(Table1[[#This Row],[com_undefined]:[com_undefined]]=1,0,Table1[[#This Row],[o_gef_funding]:[o_gef_funding]]/SUM(Table1[[#This Row],[com_ghg_inventory]:[com_support_needed_and_received]])))</f>
        <v>0</v>
      </c>
      <c r="AJ480" s="4" cm="1">
        <f t="array" ref="AJ480">IF(Table1[[#This Row],[com_climate_change_impacts_and_adaptation]]="",0,IF(Table1[[#This Row],[com_undefined]:[com_undefined]]=1,0,Table1[[#This Row],[o_gef_funding]:[o_gef_funding]]/SUM(Table1[[#This Row],[com_ghg_inventory]:[com_support_needed_and_received]])))</f>
        <v>0</v>
      </c>
      <c r="AK480" s="4" cm="1">
        <f t="array" ref="AK480">IF(Table1[[#This Row],[com_support_needed_and_received]]="",0,IF(Table1[[#This Row],[com_undefined]:[com_undefined]]=1,0,Table1[[#This Row],[o_gef_funding]:[o_gef_funding]]/SUM(Table1[[#This Row],[com_ghg_inventory]:[com_support_needed_and_received]])))</f>
        <v>75000</v>
      </c>
      <c r="AL480" s="4">
        <f>IF(Table1[[#This Row],[com_undefined]]=1,Table1[[#This Row],[o_gef_funding]],0)</f>
        <v>0</v>
      </c>
      <c r="AM480" s="4" cm="1">
        <f t="array" ref="AM480">IF(Table1[[#This Row],[com_ghg_inventory]]="",0,IF(Table1[[#This Row],[com_undefined]:[com_undefined]]=1,0,Table1[[#This Row],[o_co_financing]:[o_co_financing]]/SUM(Table1[[#This Row],[com_ghg_inventory]:[com_support_needed_and_received]])))</f>
        <v>0</v>
      </c>
      <c r="AN480" s="4" cm="1">
        <f t="array" ref="AN480">IF(Table1[[#This Row],[com_mitigation]]="",0,IF(Table1[[#This Row],[com_undefined]:[com_undefined]]=1,0,Table1[[#This Row],[o_co_financing]:[o_co_financing]]/SUM(Table1[[#This Row],[com_ghg_inventory]:[com_support_needed_and_received]])))</f>
        <v>0</v>
      </c>
      <c r="AO480" s="4" cm="1">
        <f t="array" ref="AO480">IF(Table1[[#This Row],[com_climate_change_impacts_and_adaptation]]="",0,IF(Table1[[#This Row],[com_undefined]:[com_undefined]]=1,0,Table1[[#This Row],[o_co_financing]:[o_co_financing]]/SUM(Table1[[#This Row],[com_ghg_inventory]:[com_support_needed_and_received]])))</f>
        <v>0</v>
      </c>
      <c r="AP480" s="4" cm="1">
        <f t="array" ref="AP480">IF(Table1[[#This Row],[com_support_needed_and_received]]="",0,IF(Table1[[#This Row],[com_undefined]:[com_undefined]]=1,0,Table1[[#This Row],[o_co_financing]:[o_co_financing]]/SUM(Table1[[#This Row],[com_ghg_inventory]:[com_support_needed_and_received]])))</f>
        <v>18750</v>
      </c>
      <c r="AQ480" s="4">
        <f>IF(Table1[[#This Row],[com_undefined]]=1,Table1[[#This Row],[o_co_financing]],0)</f>
        <v>0</v>
      </c>
      <c r="AR480" s="4" t="str">
        <f>IF(Table1[[#This Row],[o_gef_funding]]=SUM(Table1[[#This Row],[ghg_inventory_gef]:[undefined_gef]]),"Good", "Problem")</f>
        <v>Good</v>
      </c>
      <c r="AS480" s="4" t="str">
        <f>IF(Table1[[#This Row],[o_co_financing]]=SUM(Table1[[#This Row],[ghg_inventory_co_finance]:[undefined_co_finance]]),"Good", "Problem")</f>
        <v>Good</v>
      </c>
    </row>
    <row r="481" spans="1:45">
      <c r="A481" s="7">
        <v>50</v>
      </c>
      <c r="B481" s="8" t="s">
        <v>76</v>
      </c>
      <c r="C481" t="str">
        <f>VLOOKUP(Table1[[#This Row],[pif_id]], Table7[#All],2,FALSE)</f>
        <v>Europe</v>
      </c>
      <c r="D481" t="str">
        <f>VLOOKUP(Table1[[#This Row],[pif_id]], Table7[#All],3,FALSE)</f>
        <v>UNDP</v>
      </c>
      <c r="E481" t="str">
        <f>VLOOKUP(Table1[[#This Row],[pif_id]], Table7[#All],4,FALSE)</f>
        <v>2018</v>
      </c>
      <c r="F481" t="e">
        <f>VLOOKUP(Table1[[#This Row],[pif_id]], Table7[#All],5,FALSE)</f>
        <v>#REF!</v>
      </c>
      <c r="G481">
        <v>112</v>
      </c>
      <c r="H481" t="s">
        <v>715</v>
      </c>
      <c r="M481">
        <f>IF(SUM(Table1[[#This Row],[c_ghg_inventory]:[c_support_needed_and_received]])=0,1,"")</f>
        <v>1</v>
      </c>
      <c r="N481" s="6">
        <v>701000</v>
      </c>
      <c r="O481" s="6">
        <v>200000</v>
      </c>
      <c r="P481" s="6">
        <f>N481/SUM(Table1[[#This Row],[c_ghg_inventory]:[c_undefined]])</f>
        <v>701000</v>
      </c>
      <c r="Q481" s="6">
        <f>O481/SUM(Table1[[#This Row],[c_ghg_inventory]:[c_undefined]])</f>
        <v>200000</v>
      </c>
      <c r="R481">
        <v>478</v>
      </c>
      <c r="S481" t="s">
        <v>716</v>
      </c>
      <c r="T481">
        <v>1</v>
      </c>
      <c r="U481">
        <v>1</v>
      </c>
      <c r="X481" s="4" t="str">
        <f>IF(SUM(Table1[[#This Row],[o_ghg_inventory ]:[o_support_needed_and_received]])=0,1,"")</f>
        <v/>
      </c>
      <c r="Y481" s="34">
        <v>90000</v>
      </c>
      <c r="Z481" s="34">
        <v>33333.333333333336</v>
      </c>
      <c r="AA481" s="5">
        <f>Table1[[#This Row],[o_gef_funding]]/SUM(Table1[[#This Row],[o_ghg_inventory ]:[o_undefined]])</f>
        <v>45000</v>
      </c>
      <c r="AB481" s="5">
        <f>Table1[[#This Row],[o_co_financing]]/SUM(Table1[[#This Row],[o_ghg_inventory ]:[o_undefined]])</f>
        <v>16666.666666666668</v>
      </c>
      <c r="AC481" s="4" cm="1">
        <f t="array" ref="AC481">IF(Table1[[#This Row],[o_ghg_inventory ]]="",IF(AND(Table1[[#This Row],[o_undefined]:[o_undefined]]=1,Table1[[#This Row],[c_ghg_inventory]]=1),1,""),1)</f>
        <v>1</v>
      </c>
      <c r="AD481" s="4" cm="1">
        <f t="array" ref="AD481">IF(Table1[[#This Row],[o_mitigation ]]="",IF(AND(Table1[[#This Row],[o_undefined]:[o_undefined]]=1,Table1[[#This Row],[c_mitigation]]=1),1,""),1)</f>
        <v>1</v>
      </c>
      <c r="AE481" s="4" t="str" cm="1">
        <f t="array" ref="AE481">IF(Table1[[#This Row],[o_climate_change_impacts_and_adaptation ]]="",IF(AND(Table1[[#This Row],[o_undefined]:[o_undefined]]=1,Table1[[#This Row],[c_climate_change_impacts_and_adaptation]]=1),1,""),1)</f>
        <v/>
      </c>
      <c r="AF481" s="4" t="str" cm="1">
        <f t="array" ref="AF481">IF(Table1[[#This Row],[o_support_needed_and_received]]="",IF(AND(Table1[[#This Row],[o_undefined]:[o_undefined]]=1,Table1[[#This Row],[c_support_needed_and_received]]=1),1,""),1)</f>
        <v/>
      </c>
      <c r="AG481" s="4" t="str">
        <f>IF(SUM(Table1[[#This Row],[com_ghg_inventory]:[com_support_needed_and_received]])=0,1,"")</f>
        <v/>
      </c>
      <c r="AH481" s="4" cm="1">
        <f t="array" ref="AH481">IF(Table1[[#This Row],[com_ghg_inventory]]="",0,IF(Table1[[#This Row],[com_undefined]:[com_undefined]]=1,0,Table1[[#This Row],[o_gef_funding]:[o_gef_funding]]/SUM(Table1[[#This Row],[com_ghg_inventory]:[com_support_needed_and_received]])))</f>
        <v>45000</v>
      </c>
      <c r="AI481" s="4" cm="1">
        <f t="array" ref="AI481">IF(Table1[[#This Row],[com_mitigation]]="",0,IF(Table1[[#This Row],[com_undefined]:[com_undefined]]=1,0,Table1[[#This Row],[o_gef_funding]:[o_gef_funding]]/SUM(Table1[[#This Row],[com_ghg_inventory]:[com_support_needed_and_received]])))</f>
        <v>45000</v>
      </c>
      <c r="AJ481" s="4" cm="1">
        <f t="array" ref="AJ481">IF(Table1[[#This Row],[com_climate_change_impacts_and_adaptation]]="",0,IF(Table1[[#This Row],[com_undefined]:[com_undefined]]=1,0,Table1[[#This Row],[o_gef_funding]:[o_gef_funding]]/SUM(Table1[[#This Row],[com_ghg_inventory]:[com_support_needed_and_received]])))</f>
        <v>0</v>
      </c>
      <c r="AK481" s="4" cm="1">
        <f t="array" ref="AK481">IF(Table1[[#This Row],[com_support_needed_and_received]]="",0,IF(Table1[[#This Row],[com_undefined]:[com_undefined]]=1,0,Table1[[#This Row],[o_gef_funding]:[o_gef_funding]]/SUM(Table1[[#This Row],[com_ghg_inventory]:[com_support_needed_and_received]])))</f>
        <v>0</v>
      </c>
      <c r="AL481" s="4">
        <f>IF(Table1[[#This Row],[com_undefined]]=1,Table1[[#This Row],[o_gef_funding]],0)</f>
        <v>0</v>
      </c>
      <c r="AM481" s="4" cm="1">
        <f t="array" ref="AM481">IF(Table1[[#This Row],[com_ghg_inventory]]="",0,IF(Table1[[#This Row],[com_undefined]:[com_undefined]]=1,0,Table1[[#This Row],[o_co_financing]:[o_co_financing]]/SUM(Table1[[#This Row],[com_ghg_inventory]:[com_support_needed_and_received]])))</f>
        <v>16666.666666666668</v>
      </c>
      <c r="AN481" s="4" cm="1">
        <f t="array" ref="AN481">IF(Table1[[#This Row],[com_mitigation]]="",0,IF(Table1[[#This Row],[com_undefined]:[com_undefined]]=1,0,Table1[[#This Row],[o_co_financing]:[o_co_financing]]/SUM(Table1[[#This Row],[com_ghg_inventory]:[com_support_needed_and_received]])))</f>
        <v>16666.666666666668</v>
      </c>
      <c r="AO481" s="4" cm="1">
        <f t="array" ref="AO481">IF(Table1[[#This Row],[com_climate_change_impacts_and_adaptation]]="",0,IF(Table1[[#This Row],[com_undefined]:[com_undefined]]=1,0,Table1[[#This Row],[o_co_financing]:[o_co_financing]]/SUM(Table1[[#This Row],[com_ghg_inventory]:[com_support_needed_and_received]])))</f>
        <v>0</v>
      </c>
      <c r="AP481" s="4" cm="1">
        <f t="array" ref="AP481">IF(Table1[[#This Row],[com_support_needed_and_received]]="",0,IF(Table1[[#This Row],[com_undefined]:[com_undefined]]=1,0,Table1[[#This Row],[o_co_financing]:[o_co_financing]]/SUM(Table1[[#This Row],[com_ghg_inventory]:[com_support_needed_and_received]])))</f>
        <v>0</v>
      </c>
      <c r="AQ481" s="4">
        <f>IF(Table1[[#This Row],[com_undefined]]=1,Table1[[#This Row],[o_co_financing]],0)</f>
        <v>0</v>
      </c>
      <c r="AR481" s="4" t="str">
        <f>IF(Table1[[#This Row],[o_gef_funding]]=SUM(Table1[[#This Row],[ghg_inventory_gef]:[undefined_gef]]),"Good", "Problem")</f>
        <v>Good</v>
      </c>
      <c r="AS481" s="4" t="str">
        <f>IF(Table1[[#This Row],[o_co_financing]]=SUM(Table1[[#This Row],[ghg_inventory_co_finance]:[undefined_co_finance]]),"Good", "Problem")</f>
        <v>Good</v>
      </c>
    </row>
    <row r="482" spans="1:45">
      <c r="A482" s="7">
        <v>50</v>
      </c>
      <c r="B482" s="8" t="s">
        <v>76</v>
      </c>
      <c r="C482" t="str">
        <f>VLOOKUP(Table1[[#This Row],[pif_id]], Table7[#All],2,FALSE)</f>
        <v>Europe</v>
      </c>
      <c r="D482" t="str">
        <f>VLOOKUP(Table1[[#This Row],[pif_id]], Table7[#All],3,FALSE)</f>
        <v>UNDP</v>
      </c>
      <c r="E482" t="str">
        <f>VLOOKUP(Table1[[#This Row],[pif_id]], Table7[#All],4,FALSE)</f>
        <v>2018</v>
      </c>
      <c r="F482" t="e">
        <f>VLOOKUP(Table1[[#This Row],[pif_id]], Table7[#All],5,FALSE)</f>
        <v>#REF!</v>
      </c>
      <c r="G482">
        <v>112</v>
      </c>
      <c r="H482" t="s">
        <v>715</v>
      </c>
      <c r="M482">
        <f>IF(SUM(Table1[[#This Row],[c_ghg_inventory]:[c_support_needed_and_received]])=0,1,"")</f>
        <v>1</v>
      </c>
      <c r="N482" s="6">
        <v>701000</v>
      </c>
      <c r="O482" s="6">
        <v>200000</v>
      </c>
      <c r="P482" s="6">
        <f>N482/SUM(Table1[[#This Row],[c_ghg_inventory]:[c_undefined]])</f>
        <v>701000</v>
      </c>
      <c r="Q482" s="6">
        <f>O482/SUM(Table1[[#This Row],[c_ghg_inventory]:[c_undefined]])</f>
        <v>200000</v>
      </c>
      <c r="R482">
        <v>479</v>
      </c>
      <c r="S482" t="s">
        <v>717</v>
      </c>
      <c r="V482">
        <v>1</v>
      </c>
      <c r="X482" s="4" t="str">
        <f>IF(SUM(Table1[[#This Row],[o_ghg_inventory ]:[o_support_needed_and_received]])=0,1,"")</f>
        <v/>
      </c>
      <c r="Y482" s="34">
        <v>90000</v>
      </c>
      <c r="Z482" s="34">
        <v>33333.333333333336</v>
      </c>
      <c r="AA482" s="5">
        <f>Table1[[#This Row],[o_gef_funding]]/SUM(Table1[[#This Row],[o_ghg_inventory ]:[o_undefined]])</f>
        <v>90000</v>
      </c>
      <c r="AB482" s="5">
        <f>Table1[[#This Row],[o_co_financing]]/SUM(Table1[[#This Row],[o_ghg_inventory ]:[o_undefined]])</f>
        <v>33333.333333333336</v>
      </c>
      <c r="AC482" s="4" t="str" cm="1">
        <f t="array" ref="AC482">IF(Table1[[#This Row],[o_ghg_inventory ]]="",IF(AND(Table1[[#This Row],[o_undefined]:[o_undefined]]=1,Table1[[#This Row],[c_ghg_inventory]]=1),1,""),1)</f>
        <v/>
      </c>
      <c r="AD482" s="4" t="str" cm="1">
        <f t="array" ref="AD482">IF(Table1[[#This Row],[o_mitigation ]]="",IF(AND(Table1[[#This Row],[o_undefined]:[o_undefined]]=1,Table1[[#This Row],[c_mitigation]]=1),1,""),1)</f>
        <v/>
      </c>
      <c r="AE482" s="4" cm="1">
        <f t="array" ref="AE482">IF(Table1[[#This Row],[o_climate_change_impacts_and_adaptation ]]="",IF(AND(Table1[[#This Row],[o_undefined]:[o_undefined]]=1,Table1[[#This Row],[c_climate_change_impacts_and_adaptation]]=1),1,""),1)</f>
        <v>1</v>
      </c>
      <c r="AF482" s="4" t="str" cm="1">
        <f t="array" ref="AF482">IF(Table1[[#This Row],[o_support_needed_and_received]]="",IF(AND(Table1[[#This Row],[o_undefined]:[o_undefined]]=1,Table1[[#This Row],[c_support_needed_and_received]]=1),1,""),1)</f>
        <v/>
      </c>
      <c r="AG482" s="4" t="str">
        <f>IF(SUM(Table1[[#This Row],[com_ghg_inventory]:[com_support_needed_and_received]])=0,1,"")</f>
        <v/>
      </c>
      <c r="AH482" s="4" cm="1">
        <f t="array" ref="AH482">IF(Table1[[#This Row],[com_ghg_inventory]]="",0,IF(Table1[[#This Row],[com_undefined]:[com_undefined]]=1,0,Table1[[#This Row],[o_gef_funding]:[o_gef_funding]]/SUM(Table1[[#This Row],[com_ghg_inventory]:[com_support_needed_and_received]])))</f>
        <v>0</v>
      </c>
      <c r="AI482" s="4" cm="1">
        <f t="array" ref="AI482">IF(Table1[[#This Row],[com_mitigation]]="",0,IF(Table1[[#This Row],[com_undefined]:[com_undefined]]=1,0,Table1[[#This Row],[o_gef_funding]:[o_gef_funding]]/SUM(Table1[[#This Row],[com_ghg_inventory]:[com_support_needed_and_received]])))</f>
        <v>0</v>
      </c>
      <c r="AJ482" s="4" cm="1">
        <f t="array" ref="AJ482">IF(Table1[[#This Row],[com_climate_change_impacts_and_adaptation]]="",0,IF(Table1[[#This Row],[com_undefined]:[com_undefined]]=1,0,Table1[[#This Row],[o_gef_funding]:[o_gef_funding]]/SUM(Table1[[#This Row],[com_ghg_inventory]:[com_support_needed_and_received]])))</f>
        <v>90000</v>
      </c>
      <c r="AK482" s="4" cm="1">
        <f t="array" ref="AK482">IF(Table1[[#This Row],[com_support_needed_and_received]]="",0,IF(Table1[[#This Row],[com_undefined]:[com_undefined]]=1,0,Table1[[#This Row],[o_gef_funding]:[o_gef_funding]]/SUM(Table1[[#This Row],[com_ghg_inventory]:[com_support_needed_and_received]])))</f>
        <v>0</v>
      </c>
      <c r="AL482" s="4">
        <f>IF(Table1[[#This Row],[com_undefined]]=1,Table1[[#This Row],[o_gef_funding]],0)</f>
        <v>0</v>
      </c>
      <c r="AM482" s="4" cm="1">
        <f t="array" ref="AM482">IF(Table1[[#This Row],[com_ghg_inventory]]="",0,IF(Table1[[#This Row],[com_undefined]:[com_undefined]]=1,0,Table1[[#This Row],[o_co_financing]:[o_co_financing]]/SUM(Table1[[#This Row],[com_ghg_inventory]:[com_support_needed_and_received]])))</f>
        <v>0</v>
      </c>
      <c r="AN482" s="4" cm="1">
        <f t="array" ref="AN482">IF(Table1[[#This Row],[com_mitigation]]="",0,IF(Table1[[#This Row],[com_undefined]:[com_undefined]]=1,0,Table1[[#This Row],[o_co_financing]:[o_co_financing]]/SUM(Table1[[#This Row],[com_ghg_inventory]:[com_support_needed_and_received]])))</f>
        <v>0</v>
      </c>
      <c r="AO482" s="4" cm="1">
        <f t="array" ref="AO482">IF(Table1[[#This Row],[com_climate_change_impacts_and_adaptation]]="",0,IF(Table1[[#This Row],[com_undefined]:[com_undefined]]=1,0,Table1[[#This Row],[o_co_financing]:[o_co_financing]]/SUM(Table1[[#This Row],[com_ghg_inventory]:[com_support_needed_and_received]])))</f>
        <v>33333.333333333336</v>
      </c>
      <c r="AP482" s="4" cm="1">
        <f t="array" ref="AP482">IF(Table1[[#This Row],[com_support_needed_and_received]]="",0,IF(Table1[[#This Row],[com_undefined]:[com_undefined]]=1,0,Table1[[#This Row],[o_co_financing]:[o_co_financing]]/SUM(Table1[[#This Row],[com_ghg_inventory]:[com_support_needed_and_received]])))</f>
        <v>0</v>
      </c>
      <c r="AQ482" s="4">
        <f>IF(Table1[[#This Row],[com_undefined]]=1,Table1[[#This Row],[o_co_financing]],0)</f>
        <v>0</v>
      </c>
      <c r="AR482" s="4" t="str">
        <f>IF(Table1[[#This Row],[o_gef_funding]]=SUM(Table1[[#This Row],[ghg_inventory_gef]:[undefined_gef]]),"Good", "Problem")</f>
        <v>Good</v>
      </c>
      <c r="AS482" s="4" t="str">
        <f>IF(Table1[[#This Row],[o_co_financing]]=SUM(Table1[[#This Row],[ghg_inventory_co_finance]:[undefined_co_finance]]),"Good", "Problem")</f>
        <v>Good</v>
      </c>
    </row>
    <row r="483" spans="1:45">
      <c r="A483" s="7">
        <v>50</v>
      </c>
      <c r="B483" s="8" t="s">
        <v>76</v>
      </c>
      <c r="C483" t="str">
        <f>VLOOKUP(Table1[[#This Row],[pif_id]], Table7[#All],2,FALSE)</f>
        <v>Europe</v>
      </c>
      <c r="D483" t="str">
        <f>VLOOKUP(Table1[[#This Row],[pif_id]], Table7[#All],3,FALSE)</f>
        <v>UNDP</v>
      </c>
      <c r="E483" t="str">
        <f>VLOOKUP(Table1[[#This Row],[pif_id]], Table7[#All],4,FALSE)</f>
        <v>2018</v>
      </c>
      <c r="F483" t="e">
        <f>VLOOKUP(Table1[[#This Row],[pif_id]], Table7[#All],5,FALSE)</f>
        <v>#REF!</v>
      </c>
      <c r="G483">
        <v>112</v>
      </c>
      <c r="H483" t="s">
        <v>715</v>
      </c>
      <c r="M483">
        <f>IF(SUM(Table1[[#This Row],[c_ghg_inventory]:[c_support_needed_and_received]])=0,1,"")</f>
        <v>1</v>
      </c>
      <c r="N483" s="6">
        <v>701000</v>
      </c>
      <c r="O483" s="6">
        <v>200000</v>
      </c>
      <c r="P483" s="6">
        <f>N483/SUM(Table1[[#This Row],[c_ghg_inventory]:[c_undefined]])</f>
        <v>701000</v>
      </c>
      <c r="Q483" s="6">
        <f>O483/SUM(Table1[[#This Row],[c_ghg_inventory]:[c_undefined]])</f>
        <v>200000</v>
      </c>
      <c r="R483">
        <v>480</v>
      </c>
      <c r="S483" t="s">
        <v>718</v>
      </c>
      <c r="X483" s="4">
        <f>IF(SUM(Table1[[#This Row],[o_ghg_inventory ]:[o_support_needed_and_received]])=0,1,"")</f>
        <v>1</v>
      </c>
      <c r="Y483" s="34">
        <v>90000</v>
      </c>
      <c r="Z483" s="34">
        <v>33333.333333333336</v>
      </c>
      <c r="AA483" s="5">
        <f>Table1[[#This Row],[o_gef_funding]]/SUM(Table1[[#This Row],[o_ghg_inventory ]:[o_undefined]])</f>
        <v>90000</v>
      </c>
      <c r="AB483" s="5">
        <f>Table1[[#This Row],[o_co_financing]]/SUM(Table1[[#This Row],[o_ghg_inventory ]:[o_undefined]])</f>
        <v>33333.333333333336</v>
      </c>
      <c r="AC483" s="4" t="str" cm="1">
        <f t="array" ref="AC483">IF(Table1[[#This Row],[o_ghg_inventory ]]="",IF(AND(Table1[[#This Row],[o_undefined]:[o_undefined]]=1,Table1[[#This Row],[c_ghg_inventory]]=1),1,""),1)</f>
        <v/>
      </c>
      <c r="AD483" s="4" t="str" cm="1">
        <f t="array" ref="AD483">IF(Table1[[#This Row],[o_mitigation ]]="",IF(AND(Table1[[#This Row],[o_undefined]:[o_undefined]]=1,Table1[[#This Row],[c_mitigation]]=1),1,""),1)</f>
        <v/>
      </c>
      <c r="AE483" s="4" t="str" cm="1">
        <f t="array" ref="AE483">IF(Table1[[#This Row],[o_climate_change_impacts_and_adaptation ]]="",IF(AND(Table1[[#This Row],[o_undefined]:[o_undefined]]=1,Table1[[#This Row],[c_climate_change_impacts_and_adaptation]]=1),1,""),1)</f>
        <v/>
      </c>
      <c r="AF483" s="4" t="str" cm="1">
        <f t="array" ref="AF483">IF(Table1[[#This Row],[o_support_needed_and_received]]="",IF(AND(Table1[[#This Row],[o_undefined]:[o_undefined]]=1,Table1[[#This Row],[c_support_needed_and_received]]=1),1,""),1)</f>
        <v/>
      </c>
      <c r="AG483" s="4">
        <f>IF(SUM(Table1[[#This Row],[com_ghg_inventory]:[com_support_needed_and_received]])=0,1,"")</f>
        <v>1</v>
      </c>
      <c r="AH483" s="4" cm="1">
        <f t="array" ref="AH483">IF(Table1[[#This Row],[com_ghg_inventory]]="",0,IF(Table1[[#This Row],[com_undefined]:[com_undefined]]=1,0,Table1[[#This Row],[o_gef_funding]:[o_gef_funding]]/SUM(Table1[[#This Row],[com_ghg_inventory]:[com_support_needed_and_received]])))</f>
        <v>0</v>
      </c>
      <c r="AI483" s="4" cm="1">
        <f t="array" ref="AI483">IF(Table1[[#This Row],[com_mitigation]]="",0,IF(Table1[[#This Row],[com_undefined]:[com_undefined]]=1,0,Table1[[#This Row],[o_gef_funding]:[o_gef_funding]]/SUM(Table1[[#This Row],[com_ghg_inventory]:[com_support_needed_and_received]])))</f>
        <v>0</v>
      </c>
      <c r="AJ483" s="4" cm="1">
        <f t="array" ref="AJ483">IF(Table1[[#This Row],[com_climate_change_impacts_and_adaptation]]="",0,IF(Table1[[#This Row],[com_undefined]:[com_undefined]]=1,0,Table1[[#This Row],[o_gef_funding]:[o_gef_funding]]/SUM(Table1[[#This Row],[com_ghg_inventory]:[com_support_needed_and_received]])))</f>
        <v>0</v>
      </c>
      <c r="AK483" s="4" cm="1">
        <f t="array" ref="AK483">IF(Table1[[#This Row],[com_support_needed_and_received]]="",0,IF(Table1[[#This Row],[com_undefined]:[com_undefined]]=1,0,Table1[[#This Row],[o_gef_funding]:[o_gef_funding]]/SUM(Table1[[#This Row],[com_ghg_inventory]:[com_support_needed_and_received]])))</f>
        <v>0</v>
      </c>
      <c r="AL483" s="4">
        <f>IF(Table1[[#This Row],[com_undefined]]=1,Table1[[#This Row],[o_gef_funding]],0)</f>
        <v>90000</v>
      </c>
      <c r="AM483" s="4" cm="1">
        <f t="array" ref="AM483">IF(Table1[[#This Row],[com_ghg_inventory]]="",0,IF(Table1[[#This Row],[com_undefined]:[com_undefined]]=1,0,Table1[[#This Row],[o_co_financing]:[o_co_financing]]/SUM(Table1[[#This Row],[com_ghg_inventory]:[com_support_needed_and_received]])))</f>
        <v>0</v>
      </c>
      <c r="AN483" s="4" cm="1">
        <f t="array" ref="AN483">IF(Table1[[#This Row],[com_mitigation]]="",0,IF(Table1[[#This Row],[com_undefined]:[com_undefined]]=1,0,Table1[[#This Row],[o_co_financing]:[o_co_financing]]/SUM(Table1[[#This Row],[com_ghg_inventory]:[com_support_needed_and_received]])))</f>
        <v>0</v>
      </c>
      <c r="AO483" s="4" cm="1">
        <f t="array" ref="AO483">IF(Table1[[#This Row],[com_climate_change_impacts_and_adaptation]]="",0,IF(Table1[[#This Row],[com_undefined]:[com_undefined]]=1,0,Table1[[#This Row],[o_co_financing]:[o_co_financing]]/SUM(Table1[[#This Row],[com_ghg_inventory]:[com_support_needed_and_received]])))</f>
        <v>0</v>
      </c>
      <c r="AP483" s="4" cm="1">
        <f t="array" ref="AP483">IF(Table1[[#This Row],[com_support_needed_and_received]]="",0,IF(Table1[[#This Row],[com_undefined]:[com_undefined]]=1,0,Table1[[#This Row],[o_co_financing]:[o_co_financing]]/SUM(Table1[[#This Row],[com_ghg_inventory]:[com_support_needed_and_received]])))</f>
        <v>0</v>
      </c>
      <c r="AQ483" s="4">
        <f>IF(Table1[[#This Row],[com_undefined]]=1,Table1[[#This Row],[o_co_financing]],0)</f>
        <v>33333.333333333336</v>
      </c>
      <c r="AR483" s="4" t="str">
        <f>IF(Table1[[#This Row],[o_gef_funding]]=SUM(Table1[[#This Row],[ghg_inventory_gef]:[undefined_gef]]),"Good", "Problem")</f>
        <v>Good</v>
      </c>
      <c r="AS483" s="4" t="str">
        <f>IF(Table1[[#This Row],[o_co_financing]]=SUM(Table1[[#This Row],[ghg_inventory_co_finance]:[undefined_co_finance]]),"Good", "Problem")</f>
        <v>Good</v>
      </c>
    </row>
    <row r="484" spans="1:45">
      <c r="A484" s="7">
        <v>50</v>
      </c>
      <c r="B484" s="8" t="s">
        <v>76</v>
      </c>
      <c r="C484" t="str">
        <f>VLOOKUP(Table1[[#This Row],[pif_id]], Table7[#All],2,FALSE)</f>
        <v>Europe</v>
      </c>
      <c r="D484" t="str">
        <f>VLOOKUP(Table1[[#This Row],[pif_id]], Table7[#All],3,FALSE)</f>
        <v>UNDP</v>
      </c>
      <c r="E484" t="str">
        <f>VLOOKUP(Table1[[#This Row],[pif_id]], Table7[#All],4,FALSE)</f>
        <v>2018</v>
      </c>
      <c r="F484" t="e">
        <f>VLOOKUP(Table1[[#This Row],[pif_id]], Table7[#All],5,FALSE)</f>
        <v>#REF!</v>
      </c>
      <c r="G484">
        <v>112</v>
      </c>
      <c r="H484" t="s">
        <v>715</v>
      </c>
      <c r="M484">
        <f>IF(SUM(Table1[[#This Row],[c_ghg_inventory]:[c_support_needed_and_received]])=0,1,"")</f>
        <v>1</v>
      </c>
      <c r="N484" s="6">
        <v>701000</v>
      </c>
      <c r="O484" s="6">
        <v>200000</v>
      </c>
      <c r="P484" s="6">
        <f>N484/SUM(Table1[[#This Row],[c_ghg_inventory]:[c_undefined]])</f>
        <v>701000</v>
      </c>
      <c r="Q484" s="6">
        <f>O484/SUM(Table1[[#This Row],[c_ghg_inventory]:[c_undefined]])</f>
        <v>200000</v>
      </c>
      <c r="R484">
        <v>481</v>
      </c>
      <c r="S484" t="s">
        <v>719</v>
      </c>
      <c r="X484" s="4">
        <f>IF(SUM(Table1[[#This Row],[o_ghg_inventory ]:[o_support_needed_and_received]])=0,1,"")</f>
        <v>1</v>
      </c>
      <c r="Y484" s="34">
        <v>93666.666666666672</v>
      </c>
      <c r="Z484" s="34">
        <v>33333.333333333336</v>
      </c>
      <c r="AA484" s="5">
        <f>Table1[[#This Row],[o_gef_funding]]/SUM(Table1[[#This Row],[o_ghg_inventory ]:[o_undefined]])</f>
        <v>93666.666666666672</v>
      </c>
      <c r="AB484" s="5">
        <f>Table1[[#This Row],[o_co_financing]]/SUM(Table1[[#This Row],[o_ghg_inventory ]:[o_undefined]])</f>
        <v>33333.333333333336</v>
      </c>
      <c r="AC484" s="4" t="str" cm="1">
        <f t="array" ref="AC484">IF(Table1[[#This Row],[o_ghg_inventory ]]="",IF(AND(Table1[[#This Row],[o_undefined]:[o_undefined]]=1,Table1[[#This Row],[c_ghg_inventory]]=1),1,""),1)</f>
        <v/>
      </c>
      <c r="AD484" s="4" t="str" cm="1">
        <f t="array" ref="AD484">IF(Table1[[#This Row],[o_mitigation ]]="",IF(AND(Table1[[#This Row],[o_undefined]:[o_undefined]]=1,Table1[[#This Row],[c_mitigation]]=1),1,""),1)</f>
        <v/>
      </c>
      <c r="AE484" s="4" t="str" cm="1">
        <f t="array" ref="AE484">IF(Table1[[#This Row],[o_climate_change_impacts_and_adaptation ]]="",IF(AND(Table1[[#This Row],[o_undefined]:[o_undefined]]=1,Table1[[#This Row],[c_climate_change_impacts_and_adaptation]]=1),1,""),1)</f>
        <v/>
      </c>
      <c r="AF484" s="4" t="str" cm="1">
        <f t="array" ref="AF484">IF(Table1[[#This Row],[o_support_needed_and_received]]="",IF(AND(Table1[[#This Row],[o_undefined]:[o_undefined]]=1,Table1[[#This Row],[c_support_needed_and_received]]=1),1,""),1)</f>
        <v/>
      </c>
      <c r="AG484" s="4">
        <f>IF(SUM(Table1[[#This Row],[com_ghg_inventory]:[com_support_needed_and_received]])=0,1,"")</f>
        <v>1</v>
      </c>
      <c r="AH484" s="4" cm="1">
        <f t="array" ref="AH484">IF(Table1[[#This Row],[com_ghg_inventory]]="",0,IF(Table1[[#This Row],[com_undefined]:[com_undefined]]=1,0,Table1[[#This Row],[o_gef_funding]:[o_gef_funding]]/SUM(Table1[[#This Row],[com_ghg_inventory]:[com_support_needed_and_received]])))</f>
        <v>0</v>
      </c>
      <c r="AI484" s="4" cm="1">
        <f t="array" ref="AI484">IF(Table1[[#This Row],[com_mitigation]]="",0,IF(Table1[[#This Row],[com_undefined]:[com_undefined]]=1,0,Table1[[#This Row],[o_gef_funding]:[o_gef_funding]]/SUM(Table1[[#This Row],[com_ghg_inventory]:[com_support_needed_and_received]])))</f>
        <v>0</v>
      </c>
      <c r="AJ484" s="4" cm="1">
        <f t="array" ref="AJ484">IF(Table1[[#This Row],[com_climate_change_impacts_and_adaptation]]="",0,IF(Table1[[#This Row],[com_undefined]:[com_undefined]]=1,0,Table1[[#This Row],[o_gef_funding]:[o_gef_funding]]/SUM(Table1[[#This Row],[com_ghg_inventory]:[com_support_needed_and_received]])))</f>
        <v>0</v>
      </c>
      <c r="AK484" s="4" cm="1">
        <f t="array" ref="AK484">IF(Table1[[#This Row],[com_support_needed_and_received]]="",0,IF(Table1[[#This Row],[com_undefined]:[com_undefined]]=1,0,Table1[[#This Row],[o_gef_funding]:[o_gef_funding]]/SUM(Table1[[#This Row],[com_ghg_inventory]:[com_support_needed_and_received]])))</f>
        <v>0</v>
      </c>
      <c r="AL484" s="4">
        <f>IF(Table1[[#This Row],[com_undefined]]=1,Table1[[#This Row],[o_gef_funding]],0)</f>
        <v>93666.666666666672</v>
      </c>
      <c r="AM484" s="4" cm="1">
        <f t="array" ref="AM484">IF(Table1[[#This Row],[com_ghg_inventory]]="",0,IF(Table1[[#This Row],[com_undefined]:[com_undefined]]=1,0,Table1[[#This Row],[o_co_financing]:[o_co_financing]]/SUM(Table1[[#This Row],[com_ghg_inventory]:[com_support_needed_and_received]])))</f>
        <v>0</v>
      </c>
      <c r="AN484" s="4" cm="1">
        <f t="array" ref="AN484">IF(Table1[[#This Row],[com_mitigation]]="",0,IF(Table1[[#This Row],[com_undefined]:[com_undefined]]=1,0,Table1[[#This Row],[o_co_financing]:[o_co_financing]]/SUM(Table1[[#This Row],[com_ghg_inventory]:[com_support_needed_and_received]])))</f>
        <v>0</v>
      </c>
      <c r="AO484" s="4" cm="1">
        <f t="array" ref="AO484">IF(Table1[[#This Row],[com_climate_change_impacts_and_adaptation]]="",0,IF(Table1[[#This Row],[com_undefined]:[com_undefined]]=1,0,Table1[[#This Row],[o_co_financing]:[o_co_financing]]/SUM(Table1[[#This Row],[com_ghg_inventory]:[com_support_needed_and_received]])))</f>
        <v>0</v>
      </c>
      <c r="AP484" s="4" cm="1">
        <f t="array" ref="AP484">IF(Table1[[#This Row],[com_support_needed_and_received]]="",0,IF(Table1[[#This Row],[com_undefined]:[com_undefined]]=1,0,Table1[[#This Row],[o_co_financing]:[o_co_financing]]/SUM(Table1[[#This Row],[com_ghg_inventory]:[com_support_needed_and_received]])))</f>
        <v>0</v>
      </c>
      <c r="AQ484" s="4">
        <f>IF(Table1[[#This Row],[com_undefined]]=1,Table1[[#This Row],[o_co_financing]],0)</f>
        <v>33333.333333333336</v>
      </c>
      <c r="AR484" s="4" t="str">
        <f>IF(Table1[[#This Row],[o_gef_funding]]=SUM(Table1[[#This Row],[ghg_inventory_gef]:[undefined_gef]]),"Good", "Problem")</f>
        <v>Good</v>
      </c>
      <c r="AS484" s="4" t="str">
        <f>IF(Table1[[#This Row],[o_co_financing]]=SUM(Table1[[#This Row],[ghg_inventory_co_finance]:[undefined_co_finance]]),"Good", "Problem")</f>
        <v>Good</v>
      </c>
    </row>
    <row r="485" spans="1:45">
      <c r="A485" s="7">
        <v>50</v>
      </c>
      <c r="B485" s="8" t="s">
        <v>76</v>
      </c>
      <c r="C485" t="str">
        <f>VLOOKUP(Table1[[#This Row],[pif_id]], Table7[#All],2,FALSE)</f>
        <v>Europe</v>
      </c>
      <c r="D485" t="str">
        <f>VLOOKUP(Table1[[#This Row],[pif_id]], Table7[#All],3,FALSE)</f>
        <v>UNDP</v>
      </c>
      <c r="E485" t="str">
        <f>VLOOKUP(Table1[[#This Row],[pif_id]], Table7[#All],4,FALSE)</f>
        <v>2018</v>
      </c>
      <c r="F485" t="e">
        <f>VLOOKUP(Table1[[#This Row],[pif_id]], Table7[#All],5,FALSE)</f>
        <v>#REF!</v>
      </c>
      <c r="G485">
        <v>112</v>
      </c>
      <c r="H485" t="s">
        <v>715</v>
      </c>
      <c r="M485">
        <f>IF(SUM(Table1[[#This Row],[c_ghg_inventory]:[c_support_needed_and_received]])=0,1,"")</f>
        <v>1</v>
      </c>
      <c r="N485" s="6">
        <v>701000</v>
      </c>
      <c r="O485" s="6">
        <v>200000</v>
      </c>
      <c r="P485" s="6">
        <f>N485/SUM(Table1[[#This Row],[c_ghg_inventory]:[c_undefined]])</f>
        <v>701000</v>
      </c>
      <c r="Q485" s="6">
        <f>O485/SUM(Table1[[#This Row],[c_ghg_inventory]:[c_undefined]])</f>
        <v>200000</v>
      </c>
      <c r="R485">
        <v>482</v>
      </c>
      <c r="S485" t="s">
        <v>720</v>
      </c>
      <c r="X485" s="4">
        <f>IF(SUM(Table1[[#This Row],[o_ghg_inventory ]:[o_support_needed_and_received]])=0,1,"")</f>
        <v>1</v>
      </c>
      <c r="Y485" s="34">
        <v>93666.666666666672</v>
      </c>
      <c r="Z485" s="34">
        <v>33333.333333333336</v>
      </c>
      <c r="AA485" s="5">
        <f>Table1[[#This Row],[o_gef_funding]]/SUM(Table1[[#This Row],[o_ghg_inventory ]:[o_undefined]])</f>
        <v>93666.666666666672</v>
      </c>
      <c r="AB485" s="5">
        <f>Table1[[#This Row],[o_co_financing]]/SUM(Table1[[#This Row],[o_ghg_inventory ]:[o_undefined]])</f>
        <v>33333.333333333336</v>
      </c>
      <c r="AC485" s="4" t="str" cm="1">
        <f t="array" ref="AC485">IF(Table1[[#This Row],[o_ghg_inventory ]]="",IF(AND(Table1[[#This Row],[o_undefined]:[o_undefined]]=1,Table1[[#This Row],[c_ghg_inventory]]=1),1,""),1)</f>
        <v/>
      </c>
      <c r="AD485" s="4" t="str" cm="1">
        <f t="array" ref="AD485">IF(Table1[[#This Row],[o_mitigation ]]="",IF(AND(Table1[[#This Row],[o_undefined]:[o_undefined]]=1,Table1[[#This Row],[c_mitigation]]=1),1,""),1)</f>
        <v/>
      </c>
      <c r="AE485" s="4" t="str" cm="1">
        <f t="array" ref="AE485">IF(Table1[[#This Row],[o_climate_change_impacts_and_adaptation ]]="",IF(AND(Table1[[#This Row],[o_undefined]:[o_undefined]]=1,Table1[[#This Row],[c_climate_change_impacts_and_adaptation]]=1),1,""),1)</f>
        <v/>
      </c>
      <c r="AF485" s="4" t="str" cm="1">
        <f t="array" ref="AF485">IF(Table1[[#This Row],[o_support_needed_and_received]]="",IF(AND(Table1[[#This Row],[o_undefined]:[o_undefined]]=1,Table1[[#This Row],[c_support_needed_and_received]]=1),1,""),1)</f>
        <v/>
      </c>
      <c r="AG485" s="4">
        <f>IF(SUM(Table1[[#This Row],[com_ghg_inventory]:[com_support_needed_and_received]])=0,1,"")</f>
        <v>1</v>
      </c>
      <c r="AH485" s="4" cm="1">
        <f t="array" ref="AH485">IF(Table1[[#This Row],[com_ghg_inventory]]="",0,IF(Table1[[#This Row],[com_undefined]:[com_undefined]]=1,0,Table1[[#This Row],[o_gef_funding]:[o_gef_funding]]/SUM(Table1[[#This Row],[com_ghg_inventory]:[com_support_needed_and_received]])))</f>
        <v>0</v>
      </c>
      <c r="AI485" s="4" cm="1">
        <f t="array" ref="AI485">IF(Table1[[#This Row],[com_mitigation]]="",0,IF(Table1[[#This Row],[com_undefined]:[com_undefined]]=1,0,Table1[[#This Row],[o_gef_funding]:[o_gef_funding]]/SUM(Table1[[#This Row],[com_ghg_inventory]:[com_support_needed_and_received]])))</f>
        <v>0</v>
      </c>
      <c r="AJ485" s="4" cm="1">
        <f t="array" ref="AJ485">IF(Table1[[#This Row],[com_climate_change_impacts_and_adaptation]]="",0,IF(Table1[[#This Row],[com_undefined]:[com_undefined]]=1,0,Table1[[#This Row],[o_gef_funding]:[o_gef_funding]]/SUM(Table1[[#This Row],[com_ghg_inventory]:[com_support_needed_and_received]])))</f>
        <v>0</v>
      </c>
      <c r="AK485" s="4" cm="1">
        <f t="array" ref="AK485">IF(Table1[[#This Row],[com_support_needed_and_received]]="",0,IF(Table1[[#This Row],[com_undefined]:[com_undefined]]=1,0,Table1[[#This Row],[o_gef_funding]:[o_gef_funding]]/SUM(Table1[[#This Row],[com_ghg_inventory]:[com_support_needed_and_received]])))</f>
        <v>0</v>
      </c>
      <c r="AL485" s="4">
        <f>IF(Table1[[#This Row],[com_undefined]]=1,Table1[[#This Row],[o_gef_funding]],0)</f>
        <v>93666.666666666672</v>
      </c>
      <c r="AM485" s="4" cm="1">
        <f t="array" ref="AM485">IF(Table1[[#This Row],[com_ghg_inventory]]="",0,IF(Table1[[#This Row],[com_undefined]:[com_undefined]]=1,0,Table1[[#This Row],[o_co_financing]:[o_co_financing]]/SUM(Table1[[#This Row],[com_ghg_inventory]:[com_support_needed_and_received]])))</f>
        <v>0</v>
      </c>
      <c r="AN485" s="4" cm="1">
        <f t="array" ref="AN485">IF(Table1[[#This Row],[com_mitigation]]="",0,IF(Table1[[#This Row],[com_undefined]:[com_undefined]]=1,0,Table1[[#This Row],[o_co_financing]:[o_co_financing]]/SUM(Table1[[#This Row],[com_ghg_inventory]:[com_support_needed_and_received]])))</f>
        <v>0</v>
      </c>
      <c r="AO485" s="4" cm="1">
        <f t="array" ref="AO485">IF(Table1[[#This Row],[com_climate_change_impacts_and_adaptation]]="",0,IF(Table1[[#This Row],[com_undefined]:[com_undefined]]=1,0,Table1[[#This Row],[o_co_financing]:[o_co_financing]]/SUM(Table1[[#This Row],[com_ghg_inventory]:[com_support_needed_and_received]])))</f>
        <v>0</v>
      </c>
      <c r="AP485" s="4" cm="1">
        <f t="array" ref="AP485">IF(Table1[[#This Row],[com_support_needed_and_received]]="",0,IF(Table1[[#This Row],[com_undefined]:[com_undefined]]=1,0,Table1[[#This Row],[o_co_financing]:[o_co_financing]]/SUM(Table1[[#This Row],[com_ghg_inventory]:[com_support_needed_and_received]])))</f>
        <v>0</v>
      </c>
      <c r="AQ485" s="4">
        <f>IF(Table1[[#This Row],[com_undefined]]=1,Table1[[#This Row],[o_co_financing]],0)</f>
        <v>33333.333333333336</v>
      </c>
      <c r="AR485" s="4" t="str">
        <f>IF(Table1[[#This Row],[o_gef_funding]]=SUM(Table1[[#This Row],[ghg_inventory_gef]:[undefined_gef]]),"Good", "Problem")</f>
        <v>Good</v>
      </c>
      <c r="AS485" s="4" t="str">
        <f>IF(Table1[[#This Row],[o_co_financing]]=SUM(Table1[[#This Row],[ghg_inventory_co_finance]:[undefined_co_finance]]),"Good", "Problem")</f>
        <v>Good</v>
      </c>
    </row>
    <row r="486" spans="1:45">
      <c r="A486" s="7">
        <v>50</v>
      </c>
      <c r="B486" s="8" t="s">
        <v>76</v>
      </c>
      <c r="C486" t="str">
        <f>VLOOKUP(Table1[[#This Row],[pif_id]], Table7[#All],2,FALSE)</f>
        <v>Europe</v>
      </c>
      <c r="D486" t="str">
        <f>VLOOKUP(Table1[[#This Row],[pif_id]], Table7[#All],3,FALSE)</f>
        <v>UNDP</v>
      </c>
      <c r="E486" t="str">
        <f>VLOOKUP(Table1[[#This Row],[pif_id]], Table7[#All],4,FALSE)</f>
        <v>2018</v>
      </c>
      <c r="F486" t="e">
        <f>VLOOKUP(Table1[[#This Row],[pif_id]], Table7[#All],5,FALSE)</f>
        <v>#REF!</v>
      </c>
      <c r="G486">
        <v>112</v>
      </c>
      <c r="H486" t="s">
        <v>715</v>
      </c>
      <c r="M486">
        <f>IF(SUM(Table1[[#This Row],[c_ghg_inventory]:[c_support_needed_and_received]])=0,1,"")</f>
        <v>1</v>
      </c>
      <c r="N486" s="6">
        <v>701000</v>
      </c>
      <c r="O486" s="6">
        <v>200000</v>
      </c>
      <c r="P486" s="6">
        <f>N486/SUM(Table1[[#This Row],[c_ghg_inventory]:[c_undefined]])</f>
        <v>701000</v>
      </c>
      <c r="Q486" s="6">
        <f>O486/SUM(Table1[[#This Row],[c_ghg_inventory]:[c_undefined]])</f>
        <v>200000</v>
      </c>
      <c r="R486">
        <v>483</v>
      </c>
      <c r="S486" t="s">
        <v>721</v>
      </c>
      <c r="X486" s="4">
        <f>IF(SUM(Table1[[#This Row],[o_ghg_inventory ]:[o_support_needed_and_received]])=0,1,"")</f>
        <v>1</v>
      </c>
      <c r="Y486" s="34">
        <v>93666.666666666672</v>
      </c>
      <c r="Z486" s="34">
        <v>33333.333333333336</v>
      </c>
      <c r="AA486" s="5">
        <f>Table1[[#This Row],[o_gef_funding]]/SUM(Table1[[#This Row],[o_ghg_inventory ]:[o_undefined]])</f>
        <v>93666.666666666672</v>
      </c>
      <c r="AB486" s="5">
        <f>Table1[[#This Row],[o_co_financing]]/SUM(Table1[[#This Row],[o_ghg_inventory ]:[o_undefined]])</f>
        <v>33333.333333333336</v>
      </c>
      <c r="AC486" s="4" t="str" cm="1">
        <f t="array" ref="AC486">IF(Table1[[#This Row],[o_ghg_inventory ]]="",IF(AND(Table1[[#This Row],[o_undefined]:[o_undefined]]=1,Table1[[#This Row],[c_ghg_inventory]]=1),1,""),1)</f>
        <v/>
      </c>
      <c r="AD486" s="4" t="str" cm="1">
        <f t="array" ref="AD486">IF(Table1[[#This Row],[o_mitigation ]]="",IF(AND(Table1[[#This Row],[o_undefined]:[o_undefined]]=1,Table1[[#This Row],[c_mitigation]]=1),1,""),1)</f>
        <v/>
      </c>
      <c r="AE486" s="4" t="str" cm="1">
        <f t="array" ref="AE486">IF(Table1[[#This Row],[o_climate_change_impacts_and_adaptation ]]="",IF(AND(Table1[[#This Row],[o_undefined]:[o_undefined]]=1,Table1[[#This Row],[c_climate_change_impacts_and_adaptation]]=1),1,""),1)</f>
        <v/>
      </c>
      <c r="AF486" s="4" t="str" cm="1">
        <f t="array" ref="AF486">IF(Table1[[#This Row],[o_support_needed_and_received]]="",IF(AND(Table1[[#This Row],[o_undefined]:[o_undefined]]=1,Table1[[#This Row],[c_support_needed_and_received]]=1),1,""),1)</f>
        <v/>
      </c>
      <c r="AG486" s="4">
        <f>IF(SUM(Table1[[#This Row],[com_ghg_inventory]:[com_support_needed_and_received]])=0,1,"")</f>
        <v>1</v>
      </c>
      <c r="AH486" s="4" cm="1">
        <f t="array" ref="AH486">IF(Table1[[#This Row],[com_ghg_inventory]]="",0,IF(Table1[[#This Row],[com_undefined]:[com_undefined]]=1,0,Table1[[#This Row],[o_gef_funding]:[o_gef_funding]]/SUM(Table1[[#This Row],[com_ghg_inventory]:[com_support_needed_and_received]])))</f>
        <v>0</v>
      </c>
      <c r="AI486" s="4" cm="1">
        <f t="array" ref="AI486">IF(Table1[[#This Row],[com_mitigation]]="",0,IF(Table1[[#This Row],[com_undefined]:[com_undefined]]=1,0,Table1[[#This Row],[o_gef_funding]:[o_gef_funding]]/SUM(Table1[[#This Row],[com_ghg_inventory]:[com_support_needed_and_received]])))</f>
        <v>0</v>
      </c>
      <c r="AJ486" s="4" cm="1">
        <f t="array" ref="AJ486">IF(Table1[[#This Row],[com_climate_change_impacts_and_adaptation]]="",0,IF(Table1[[#This Row],[com_undefined]:[com_undefined]]=1,0,Table1[[#This Row],[o_gef_funding]:[o_gef_funding]]/SUM(Table1[[#This Row],[com_ghg_inventory]:[com_support_needed_and_received]])))</f>
        <v>0</v>
      </c>
      <c r="AK486" s="4" cm="1">
        <f t="array" ref="AK486">IF(Table1[[#This Row],[com_support_needed_and_received]]="",0,IF(Table1[[#This Row],[com_undefined]:[com_undefined]]=1,0,Table1[[#This Row],[o_gef_funding]:[o_gef_funding]]/SUM(Table1[[#This Row],[com_ghg_inventory]:[com_support_needed_and_received]])))</f>
        <v>0</v>
      </c>
      <c r="AL486" s="4">
        <f>IF(Table1[[#This Row],[com_undefined]]=1,Table1[[#This Row],[o_gef_funding]],0)</f>
        <v>93666.666666666672</v>
      </c>
      <c r="AM486" s="4" cm="1">
        <f t="array" ref="AM486">IF(Table1[[#This Row],[com_ghg_inventory]]="",0,IF(Table1[[#This Row],[com_undefined]:[com_undefined]]=1,0,Table1[[#This Row],[o_co_financing]:[o_co_financing]]/SUM(Table1[[#This Row],[com_ghg_inventory]:[com_support_needed_and_received]])))</f>
        <v>0</v>
      </c>
      <c r="AN486" s="4" cm="1">
        <f t="array" ref="AN486">IF(Table1[[#This Row],[com_mitigation]]="",0,IF(Table1[[#This Row],[com_undefined]:[com_undefined]]=1,0,Table1[[#This Row],[o_co_financing]:[o_co_financing]]/SUM(Table1[[#This Row],[com_ghg_inventory]:[com_support_needed_and_received]])))</f>
        <v>0</v>
      </c>
      <c r="AO486" s="4" cm="1">
        <f t="array" ref="AO486">IF(Table1[[#This Row],[com_climate_change_impacts_and_adaptation]]="",0,IF(Table1[[#This Row],[com_undefined]:[com_undefined]]=1,0,Table1[[#This Row],[o_co_financing]:[o_co_financing]]/SUM(Table1[[#This Row],[com_ghg_inventory]:[com_support_needed_and_received]])))</f>
        <v>0</v>
      </c>
      <c r="AP486" s="4" cm="1">
        <f t="array" ref="AP486">IF(Table1[[#This Row],[com_support_needed_and_received]]="",0,IF(Table1[[#This Row],[com_undefined]:[com_undefined]]=1,0,Table1[[#This Row],[o_co_financing]:[o_co_financing]]/SUM(Table1[[#This Row],[com_ghg_inventory]:[com_support_needed_and_received]])))</f>
        <v>0</v>
      </c>
      <c r="AQ486" s="4">
        <f>IF(Table1[[#This Row],[com_undefined]]=1,Table1[[#This Row],[o_co_financing]],0)</f>
        <v>33333.333333333336</v>
      </c>
      <c r="AR486" s="4" t="str">
        <f>IF(Table1[[#This Row],[o_gef_funding]]=SUM(Table1[[#This Row],[ghg_inventory_gef]:[undefined_gef]]),"Good", "Problem")</f>
        <v>Good</v>
      </c>
      <c r="AS486" s="4" t="str">
        <f>IF(Table1[[#This Row],[o_co_financing]]=SUM(Table1[[#This Row],[ghg_inventory_co_finance]:[undefined_co_finance]]),"Good", "Problem")</f>
        <v>Good</v>
      </c>
    </row>
    <row r="487" spans="1:45">
      <c r="A487" s="7">
        <v>50</v>
      </c>
      <c r="B487" s="8" t="s">
        <v>76</v>
      </c>
      <c r="C487" t="str">
        <f>VLOOKUP(Table1[[#This Row],[pif_id]], Table7[#All],2,FALSE)</f>
        <v>Europe</v>
      </c>
      <c r="D487" t="str">
        <f>VLOOKUP(Table1[[#This Row],[pif_id]], Table7[#All],3,FALSE)</f>
        <v>UNDP</v>
      </c>
      <c r="E487" t="str">
        <f>VLOOKUP(Table1[[#This Row],[pif_id]], Table7[#All],4,FALSE)</f>
        <v>2018</v>
      </c>
      <c r="F487" t="e">
        <f>VLOOKUP(Table1[[#This Row],[pif_id]], Table7[#All],5,FALSE)</f>
        <v>#REF!</v>
      </c>
      <c r="G487">
        <v>112</v>
      </c>
      <c r="H487" t="s">
        <v>715</v>
      </c>
      <c r="M487">
        <f>IF(SUM(Table1[[#This Row],[c_ghg_inventory]:[c_support_needed_and_received]])=0,1,"")</f>
        <v>1</v>
      </c>
      <c r="N487" s="6">
        <v>701000</v>
      </c>
      <c r="O487" s="6">
        <v>200000</v>
      </c>
      <c r="P487" s="6">
        <f>N487/SUM(Table1[[#This Row],[c_ghg_inventory]:[c_undefined]])</f>
        <v>701000</v>
      </c>
      <c r="Q487" s="6">
        <f>O487/SUM(Table1[[#This Row],[c_ghg_inventory]:[c_undefined]])</f>
        <v>200000</v>
      </c>
      <c r="R487">
        <v>484</v>
      </c>
      <c r="S487" t="s">
        <v>722</v>
      </c>
      <c r="U487">
        <v>1</v>
      </c>
      <c r="X487" s="4" t="str">
        <f>IF(SUM(Table1[[#This Row],[o_ghg_inventory ]:[o_support_needed_and_received]])=0,1,"")</f>
        <v/>
      </c>
      <c r="Y487" s="34">
        <v>150000</v>
      </c>
      <c r="Z487" s="34">
        <v>0</v>
      </c>
      <c r="AA487" s="5">
        <f>Table1[[#This Row],[o_gef_funding]]/SUM(Table1[[#This Row],[o_ghg_inventory ]:[o_undefined]])</f>
        <v>150000</v>
      </c>
      <c r="AB487" s="5">
        <f>Table1[[#This Row],[o_co_financing]]/SUM(Table1[[#This Row],[o_ghg_inventory ]:[o_undefined]])</f>
        <v>0</v>
      </c>
      <c r="AC487" s="4" t="str" cm="1">
        <f t="array" ref="AC487">IF(Table1[[#This Row],[o_ghg_inventory ]]="",IF(AND(Table1[[#This Row],[o_undefined]:[o_undefined]]=1,Table1[[#This Row],[c_ghg_inventory]]=1),1,""),1)</f>
        <v/>
      </c>
      <c r="AD487" s="4" cm="1">
        <f t="array" ref="AD487">IF(Table1[[#This Row],[o_mitigation ]]="",IF(AND(Table1[[#This Row],[o_undefined]:[o_undefined]]=1,Table1[[#This Row],[c_mitigation]]=1),1,""),1)</f>
        <v>1</v>
      </c>
      <c r="AE487" s="4" t="str" cm="1">
        <f t="array" ref="AE487">IF(Table1[[#This Row],[o_climate_change_impacts_and_adaptation ]]="",IF(AND(Table1[[#This Row],[o_undefined]:[o_undefined]]=1,Table1[[#This Row],[c_climate_change_impacts_and_adaptation]]=1),1,""),1)</f>
        <v/>
      </c>
      <c r="AF487" s="4" t="str" cm="1">
        <f t="array" ref="AF487">IF(Table1[[#This Row],[o_support_needed_and_received]]="",IF(AND(Table1[[#This Row],[o_undefined]:[o_undefined]]=1,Table1[[#This Row],[c_support_needed_and_received]]=1),1,""),1)</f>
        <v/>
      </c>
      <c r="AG487" s="4" t="str">
        <f>IF(SUM(Table1[[#This Row],[com_ghg_inventory]:[com_support_needed_and_received]])=0,1,"")</f>
        <v/>
      </c>
      <c r="AH487" s="4" cm="1">
        <f t="array" ref="AH487">IF(Table1[[#This Row],[com_ghg_inventory]]="",0,IF(Table1[[#This Row],[com_undefined]:[com_undefined]]=1,0,Table1[[#This Row],[o_gef_funding]:[o_gef_funding]]/SUM(Table1[[#This Row],[com_ghg_inventory]:[com_support_needed_and_received]])))</f>
        <v>0</v>
      </c>
      <c r="AI487" s="4" cm="1">
        <f t="array" ref="AI487">IF(Table1[[#This Row],[com_mitigation]]="",0,IF(Table1[[#This Row],[com_undefined]:[com_undefined]]=1,0,Table1[[#This Row],[o_gef_funding]:[o_gef_funding]]/SUM(Table1[[#This Row],[com_ghg_inventory]:[com_support_needed_and_received]])))</f>
        <v>150000</v>
      </c>
      <c r="AJ487" s="4" cm="1">
        <f t="array" ref="AJ487">IF(Table1[[#This Row],[com_climate_change_impacts_and_adaptation]]="",0,IF(Table1[[#This Row],[com_undefined]:[com_undefined]]=1,0,Table1[[#This Row],[o_gef_funding]:[o_gef_funding]]/SUM(Table1[[#This Row],[com_ghg_inventory]:[com_support_needed_and_received]])))</f>
        <v>0</v>
      </c>
      <c r="AK487" s="4" cm="1">
        <f t="array" ref="AK487">IF(Table1[[#This Row],[com_support_needed_and_received]]="",0,IF(Table1[[#This Row],[com_undefined]:[com_undefined]]=1,0,Table1[[#This Row],[o_gef_funding]:[o_gef_funding]]/SUM(Table1[[#This Row],[com_ghg_inventory]:[com_support_needed_and_received]])))</f>
        <v>0</v>
      </c>
      <c r="AL487" s="4">
        <f>IF(Table1[[#This Row],[com_undefined]]=1,Table1[[#This Row],[o_gef_funding]],0)</f>
        <v>0</v>
      </c>
      <c r="AM487" s="4" cm="1">
        <f t="array" ref="AM487">IF(Table1[[#This Row],[com_ghg_inventory]]="",0,IF(Table1[[#This Row],[com_undefined]:[com_undefined]]=1,0,Table1[[#This Row],[o_co_financing]:[o_co_financing]]/SUM(Table1[[#This Row],[com_ghg_inventory]:[com_support_needed_and_received]])))</f>
        <v>0</v>
      </c>
      <c r="AN487" s="4" cm="1">
        <f t="array" ref="AN487">IF(Table1[[#This Row],[com_mitigation]]="",0,IF(Table1[[#This Row],[com_undefined]:[com_undefined]]=1,0,Table1[[#This Row],[o_co_financing]:[o_co_financing]]/SUM(Table1[[#This Row],[com_ghg_inventory]:[com_support_needed_and_received]])))</f>
        <v>0</v>
      </c>
      <c r="AO487" s="4" cm="1">
        <f t="array" ref="AO487">IF(Table1[[#This Row],[com_climate_change_impacts_and_adaptation]]="",0,IF(Table1[[#This Row],[com_undefined]:[com_undefined]]=1,0,Table1[[#This Row],[o_co_financing]:[o_co_financing]]/SUM(Table1[[#This Row],[com_ghg_inventory]:[com_support_needed_and_received]])))</f>
        <v>0</v>
      </c>
      <c r="AP487" s="4" cm="1">
        <f t="array" ref="AP487">IF(Table1[[#This Row],[com_support_needed_and_received]]="",0,IF(Table1[[#This Row],[com_undefined]:[com_undefined]]=1,0,Table1[[#This Row],[o_co_financing]:[o_co_financing]]/SUM(Table1[[#This Row],[com_ghg_inventory]:[com_support_needed_and_received]])))</f>
        <v>0</v>
      </c>
      <c r="AQ487" s="4">
        <f>IF(Table1[[#This Row],[com_undefined]]=1,Table1[[#This Row],[o_co_financing]],0)</f>
        <v>0</v>
      </c>
      <c r="AR487" s="4" t="str">
        <f>IF(Table1[[#This Row],[o_gef_funding]]=SUM(Table1[[#This Row],[ghg_inventory_gef]:[undefined_gef]]),"Good", "Problem")</f>
        <v>Good</v>
      </c>
      <c r="AS487" s="4" t="str">
        <f>IF(Table1[[#This Row],[o_co_financing]]=SUM(Table1[[#This Row],[ghg_inventory_co_finance]:[undefined_co_finance]]),"Good", "Problem")</f>
        <v>Good</v>
      </c>
    </row>
    <row r="488" spans="1:45">
      <c r="A488" s="2">
        <v>51</v>
      </c>
      <c r="B488" s="8" t="s">
        <v>77</v>
      </c>
      <c r="C488" t="str">
        <f>VLOOKUP(Table1[[#This Row],[pif_id]], Table7[#All],2,FALSE)</f>
        <v>Asia</v>
      </c>
      <c r="D488" t="str">
        <f>VLOOKUP(Table1[[#This Row],[pif_id]], Table7[#All],3,FALSE)</f>
        <v>UNDP</v>
      </c>
      <c r="E488" t="str">
        <f>VLOOKUP(Table1[[#This Row],[pif_id]], Table7[#All],4,FALSE)</f>
        <v>2017</v>
      </c>
      <c r="F488" t="e">
        <f>VLOOKUP(Table1[[#This Row],[pif_id]], Table7[#All],5,FALSE)</f>
        <v>#REF!</v>
      </c>
      <c r="G488">
        <v>113</v>
      </c>
      <c r="H488" t="s">
        <v>723</v>
      </c>
      <c r="M488">
        <f>IF(SUM(Table1[[#This Row],[c_ghg_inventory]:[c_support_needed_and_received]])=0,1,"")</f>
        <v>1</v>
      </c>
      <c r="N488" s="6">
        <v>425000</v>
      </c>
      <c r="O488" s="6">
        <v>323000</v>
      </c>
      <c r="P488" s="6">
        <f>N488/SUM(Table1[[#This Row],[c_ghg_inventory]:[c_undefined]])</f>
        <v>425000</v>
      </c>
      <c r="Q488" s="6">
        <f>O488/SUM(Table1[[#This Row],[c_ghg_inventory]:[c_undefined]])</f>
        <v>323000</v>
      </c>
      <c r="R488">
        <v>485</v>
      </c>
      <c r="S488" t="s">
        <v>724</v>
      </c>
      <c r="X488" s="4">
        <f>IF(SUM(Table1[[#This Row],[o_ghg_inventory ]:[o_support_needed_and_received]])=0,1,"")</f>
        <v>1</v>
      </c>
      <c r="Y488" s="34">
        <v>125000</v>
      </c>
      <c r="Z488" s="34">
        <v>161500</v>
      </c>
      <c r="AA488" s="5">
        <f>Table1[[#This Row],[o_gef_funding]]/SUM(Table1[[#This Row],[o_ghg_inventory ]:[o_undefined]])</f>
        <v>125000</v>
      </c>
      <c r="AB488" s="5">
        <f>Table1[[#This Row],[o_co_financing]]/SUM(Table1[[#This Row],[o_ghg_inventory ]:[o_undefined]])</f>
        <v>161500</v>
      </c>
      <c r="AC488" s="4" t="str" cm="1">
        <f t="array" ref="AC488">IF(Table1[[#This Row],[o_ghg_inventory ]]="",IF(AND(Table1[[#This Row],[o_undefined]:[o_undefined]]=1,Table1[[#This Row],[c_ghg_inventory]]=1),1,""),1)</f>
        <v/>
      </c>
      <c r="AD488" s="4" t="str" cm="1">
        <f t="array" ref="AD488">IF(Table1[[#This Row],[o_mitigation ]]="",IF(AND(Table1[[#This Row],[o_undefined]:[o_undefined]]=1,Table1[[#This Row],[c_mitigation]]=1),1,""),1)</f>
        <v/>
      </c>
      <c r="AE488" s="4" t="str" cm="1">
        <f t="array" ref="AE488">IF(Table1[[#This Row],[o_climate_change_impacts_and_adaptation ]]="",IF(AND(Table1[[#This Row],[o_undefined]:[o_undefined]]=1,Table1[[#This Row],[c_climate_change_impacts_and_adaptation]]=1),1,""),1)</f>
        <v/>
      </c>
      <c r="AF488" s="4" t="str" cm="1">
        <f t="array" ref="AF488">IF(Table1[[#This Row],[o_support_needed_and_received]]="",IF(AND(Table1[[#This Row],[o_undefined]:[o_undefined]]=1,Table1[[#This Row],[c_support_needed_and_received]]=1),1,""),1)</f>
        <v/>
      </c>
      <c r="AG488" s="4">
        <f>IF(SUM(Table1[[#This Row],[com_ghg_inventory]:[com_support_needed_and_received]])=0,1,"")</f>
        <v>1</v>
      </c>
      <c r="AH488" s="4" cm="1">
        <f t="array" ref="AH488">IF(Table1[[#This Row],[com_ghg_inventory]]="",0,IF(Table1[[#This Row],[com_undefined]:[com_undefined]]=1,0,Table1[[#This Row],[o_gef_funding]:[o_gef_funding]]/SUM(Table1[[#This Row],[com_ghg_inventory]:[com_support_needed_and_received]])))</f>
        <v>0</v>
      </c>
      <c r="AI488" s="4" cm="1">
        <f t="array" ref="AI488">IF(Table1[[#This Row],[com_mitigation]]="",0,IF(Table1[[#This Row],[com_undefined]:[com_undefined]]=1,0,Table1[[#This Row],[o_gef_funding]:[o_gef_funding]]/SUM(Table1[[#This Row],[com_ghg_inventory]:[com_support_needed_and_received]])))</f>
        <v>0</v>
      </c>
      <c r="AJ488" s="4" cm="1">
        <f t="array" ref="AJ488">IF(Table1[[#This Row],[com_climate_change_impacts_and_adaptation]]="",0,IF(Table1[[#This Row],[com_undefined]:[com_undefined]]=1,0,Table1[[#This Row],[o_gef_funding]:[o_gef_funding]]/SUM(Table1[[#This Row],[com_ghg_inventory]:[com_support_needed_and_received]])))</f>
        <v>0</v>
      </c>
      <c r="AK488" s="4" cm="1">
        <f t="array" ref="AK488">IF(Table1[[#This Row],[com_support_needed_and_received]]="",0,IF(Table1[[#This Row],[com_undefined]:[com_undefined]]=1,0,Table1[[#This Row],[o_gef_funding]:[o_gef_funding]]/SUM(Table1[[#This Row],[com_ghg_inventory]:[com_support_needed_and_received]])))</f>
        <v>0</v>
      </c>
      <c r="AL488" s="4">
        <f>IF(Table1[[#This Row],[com_undefined]]=1,Table1[[#This Row],[o_gef_funding]],0)</f>
        <v>125000</v>
      </c>
      <c r="AM488" s="4" cm="1">
        <f t="array" ref="AM488">IF(Table1[[#This Row],[com_ghg_inventory]]="",0,IF(Table1[[#This Row],[com_undefined]:[com_undefined]]=1,0,Table1[[#This Row],[o_co_financing]:[o_co_financing]]/SUM(Table1[[#This Row],[com_ghg_inventory]:[com_support_needed_and_received]])))</f>
        <v>0</v>
      </c>
      <c r="AN488" s="4" cm="1">
        <f t="array" ref="AN488">IF(Table1[[#This Row],[com_mitigation]]="",0,IF(Table1[[#This Row],[com_undefined]:[com_undefined]]=1,0,Table1[[#This Row],[o_co_financing]:[o_co_financing]]/SUM(Table1[[#This Row],[com_ghg_inventory]:[com_support_needed_and_received]])))</f>
        <v>0</v>
      </c>
      <c r="AO488" s="4" cm="1">
        <f t="array" ref="AO488">IF(Table1[[#This Row],[com_climate_change_impacts_and_adaptation]]="",0,IF(Table1[[#This Row],[com_undefined]:[com_undefined]]=1,0,Table1[[#This Row],[o_co_financing]:[o_co_financing]]/SUM(Table1[[#This Row],[com_ghg_inventory]:[com_support_needed_and_received]])))</f>
        <v>0</v>
      </c>
      <c r="AP488" s="4" cm="1">
        <f t="array" ref="AP488">IF(Table1[[#This Row],[com_support_needed_and_received]]="",0,IF(Table1[[#This Row],[com_undefined]:[com_undefined]]=1,0,Table1[[#This Row],[o_co_financing]:[o_co_financing]]/SUM(Table1[[#This Row],[com_ghg_inventory]:[com_support_needed_and_received]])))</f>
        <v>0</v>
      </c>
      <c r="AQ488" s="4">
        <f>IF(Table1[[#This Row],[com_undefined]]=1,Table1[[#This Row],[o_co_financing]],0)</f>
        <v>161500</v>
      </c>
      <c r="AR488" s="4" t="str">
        <f>IF(Table1[[#This Row],[o_gef_funding]]=SUM(Table1[[#This Row],[ghg_inventory_gef]:[undefined_gef]]),"Good", "Problem")</f>
        <v>Good</v>
      </c>
      <c r="AS488" s="4" t="str">
        <f>IF(Table1[[#This Row],[o_co_financing]]=SUM(Table1[[#This Row],[ghg_inventory_co_finance]:[undefined_co_finance]]),"Good", "Problem")</f>
        <v>Good</v>
      </c>
    </row>
    <row r="489" spans="1:45">
      <c r="A489" s="2">
        <v>51</v>
      </c>
      <c r="B489" s="8" t="s">
        <v>77</v>
      </c>
      <c r="C489" t="str">
        <f>VLOOKUP(Table1[[#This Row],[pif_id]], Table7[#All],2,FALSE)</f>
        <v>Asia</v>
      </c>
      <c r="D489" t="str">
        <f>VLOOKUP(Table1[[#This Row],[pif_id]], Table7[#All],3,FALSE)</f>
        <v>UNDP</v>
      </c>
      <c r="E489" t="str">
        <f>VLOOKUP(Table1[[#This Row],[pif_id]], Table7[#All],4,FALSE)</f>
        <v>2017</v>
      </c>
      <c r="F489" t="e">
        <f>VLOOKUP(Table1[[#This Row],[pif_id]], Table7[#All],5,FALSE)</f>
        <v>#REF!</v>
      </c>
      <c r="G489">
        <v>113</v>
      </c>
      <c r="H489" t="s">
        <v>723</v>
      </c>
      <c r="M489">
        <f>IF(SUM(Table1[[#This Row],[c_ghg_inventory]:[c_support_needed_and_received]])=0,1,"")</f>
        <v>1</v>
      </c>
      <c r="N489" s="6">
        <v>425000</v>
      </c>
      <c r="O489" s="6">
        <v>323000</v>
      </c>
      <c r="P489" s="6">
        <f>N489/SUM(Table1[[#This Row],[c_ghg_inventory]:[c_undefined]])</f>
        <v>425000</v>
      </c>
      <c r="Q489" s="6">
        <f>O489/SUM(Table1[[#This Row],[c_ghg_inventory]:[c_undefined]])</f>
        <v>323000</v>
      </c>
      <c r="R489">
        <v>486</v>
      </c>
      <c r="S489" t="s">
        <v>725</v>
      </c>
      <c r="U489">
        <v>1</v>
      </c>
      <c r="V489">
        <v>1</v>
      </c>
      <c r="W489">
        <v>1</v>
      </c>
      <c r="X489" s="4" t="str">
        <f>IF(SUM(Table1[[#This Row],[o_ghg_inventory ]:[o_support_needed_and_received]])=0,1,"")</f>
        <v/>
      </c>
      <c r="Y489" s="34">
        <v>125000</v>
      </c>
      <c r="Z489" s="34">
        <v>161500</v>
      </c>
      <c r="AA489" s="5">
        <f>Table1[[#This Row],[o_gef_funding]]/SUM(Table1[[#This Row],[o_ghg_inventory ]:[o_undefined]])</f>
        <v>41666.666666666664</v>
      </c>
      <c r="AB489" s="5">
        <f>Table1[[#This Row],[o_co_financing]]/SUM(Table1[[#This Row],[o_ghg_inventory ]:[o_undefined]])</f>
        <v>53833.333333333336</v>
      </c>
      <c r="AC489" s="4" t="str" cm="1">
        <f t="array" ref="AC489">IF(Table1[[#This Row],[o_ghg_inventory ]]="",IF(AND(Table1[[#This Row],[o_undefined]:[o_undefined]]=1,Table1[[#This Row],[c_ghg_inventory]]=1),1,""),1)</f>
        <v/>
      </c>
      <c r="AD489" s="4" cm="1">
        <f t="array" ref="AD489">IF(Table1[[#This Row],[o_mitigation ]]="",IF(AND(Table1[[#This Row],[o_undefined]:[o_undefined]]=1,Table1[[#This Row],[c_mitigation]]=1),1,""),1)</f>
        <v>1</v>
      </c>
      <c r="AE489" s="4" cm="1">
        <f t="array" ref="AE489">IF(Table1[[#This Row],[o_climate_change_impacts_and_adaptation ]]="",IF(AND(Table1[[#This Row],[o_undefined]:[o_undefined]]=1,Table1[[#This Row],[c_climate_change_impacts_and_adaptation]]=1),1,""),1)</f>
        <v>1</v>
      </c>
      <c r="AF489" s="4" cm="1">
        <f t="array" ref="AF489">IF(Table1[[#This Row],[o_support_needed_and_received]]="",IF(AND(Table1[[#This Row],[o_undefined]:[o_undefined]]=1,Table1[[#This Row],[c_support_needed_and_received]]=1),1,""),1)</f>
        <v>1</v>
      </c>
      <c r="AG489" s="4" t="str">
        <f>IF(SUM(Table1[[#This Row],[com_ghg_inventory]:[com_support_needed_and_received]])=0,1,"")</f>
        <v/>
      </c>
      <c r="AH489" s="4" cm="1">
        <f t="array" ref="AH489">IF(Table1[[#This Row],[com_ghg_inventory]]="",0,IF(Table1[[#This Row],[com_undefined]:[com_undefined]]=1,0,Table1[[#This Row],[o_gef_funding]:[o_gef_funding]]/SUM(Table1[[#This Row],[com_ghg_inventory]:[com_support_needed_and_received]])))</f>
        <v>0</v>
      </c>
      <c r="AI489" s="4" cm="1">
        <f t="array" ref="AI489">IF(Table1[[#This Row],[com_mitigation]]="",0,IF(Table1[[#This Row],[com_undefined]:[com_undefined]]=1,0,Table1[[#This Row],[o_gef_funding]:[o_gef_funding]]/SUM(Table1[[#This Row],[com_ghg_inventory]:[com_support_needed_and_received]])))</f>
        <v>41666.666666666664</v>
      </c>
      <c r="AJ489" s="4" cm="1">
        <f t="array" ref="AJ489">IF(Table1[[#This Row],[com_climate_change_impacts_and_adaptation]]="",0,IF(Table1[[#This Row],[com_undefined]:[com_undefined]]=1,0,Table1[[#This Row],[o_gef_funding]:[o_gef_funding]]/SUM(Table1[[#This Row],[com_ghg_inventory]:[com_support_needed_and_received]])))</f>
        <v>41666.666666666664</v>
      </c>
      <c r="AK489" s="4" cm="1">
        <f t="array" ref="AK489">IF(Table1[[#This Row],[com_support_needed_and_received]]="",0,IF(Table1[[#This Row],[com_undefined]:[com_undefined]]=1,0,Table1[[#This Row],[o_gef_funding]:[o_gef_funding]]/SUM(Table1[[#This Row],[com_ghg_inventory]:[com_support_needed_and_received]])))</f>
        <v>41666.666666666664</v>
      </c>
      <c r="AL489" s="4">
        <f>IF(Table1[[#This Row],[com_undefined]]=1,Table1[[#This Row],[o_gef_funding]],0)</f>
        <v>0</v>
      </c>
      <c r="AM489" s="4" cm="1">
        <f t="array" ref="AM489">IF(Table1[[#This Row],[com_ghg_inventory]]="",0,IF(Table1[[#This Row],[com_undefined]:[com_undefined]]=1,0,Table1[[#This Row],[o_co_financing]:[o_co_financing]]/SUM(Table1[[#This Row],[com_ghg_inventory]:[com_support_needed_and_received]])))</f>
        <v>0</v>
      </c>
      <c r="AN489" s="4" cm="1">
        <f t="array" ref="AN489">IF(Table1[[#This Row],[com_mitigation]]="",0,IF(Table1[[#This Row],[com_undefined]:[com_undefined]]=1,0,Table1[[#This Row],[o_co_financing]:[o_co_financing]]/SUM(Table1[[#This Row],[com_ghg_inventory]:[com_support_needed_and_received]])))</f>
        <v>53833.333333333336</v>
      </c>
      <c r="AO489" s="4" cm="1">
        <f t="array" ref="AO489">IF(Table1[[#This Row],[com_climate_change_impacts_and_adaptation]]="",0,IF(Table1[[#This Row],[com_undefined]:[com_undefined]]=1,0,Table1[[#This Row],[o_co_financing]:[o_co_financing]]/SUM(Table1[[#This Row],[com_ghg_inventory]:[com_support_needed_and_received]])))</f>
        <v>53833.333333333336</v>
      </c>
      <c r="AP489" s="4" cm="1">
        <f t="array" ref="AP489">IF(Table1[[#This Row],[com_support_needed_and_received]]="",0,IF(Table1[[#This Row],[com_undefined]:[com_undefined]]=1,0,Table1[[#This Row],[o_co_financing]:[o_co_financing]]/SUM(Table1[[#This Row],[com_ghg_inventory]:[com_support_needed_and_received]])))</f>
        <v>53833.333333333336</v>
      </c>
      <c r="AQ489" s="4">
        <f>IF(Table1[[#This Row],[com_undefined]]=1,Table1[[#This Row],[o_co_financing]],0)</f>
        <v>0</v>
      </c>
      <c r="AR489" s="4" t="str">
        <f>IF(Table1[[#This Row],[o_gef_funding]]=SUM(Table1[[#This Row],[ghg_inventory_gef]:[undefined_gef]]),"Good", "Problem")</f>
        <v>Good</v>
      </c>
      <c r="AS489" s="4" t="str">
        <f>IF(Table1[[#This Row],[o_co_financing]]=SUM(Table1[[#This Row],[ghg_inventory_co_finance]:[undefined_co_finance]]),"Good", "Problem")</f>
        <v>Good</v>
      </c>
    </row>
    <row r="490" spans="1:45">
      <c r="A490" s="2">
        <v>51</v>
      </c>
      <c r="B490" s="8" t="s">
        <v>77</v>
      </c>
      <c r="C490" t="str">
        <f>VLOOKUP(Table1[[#This Row],[pif_id]], Table7[#All],2,FALSE)</f>
        <v>Asia</v>
      </c>
      <c r="D490" t="str">
        <f>VLOOKUP(Table1[[#This Row],[pif_id]], Table7[#All],3,FALSE)</f>
        <v>UNDP</v>
      </c>
      <c r="E490" t="str">
        <f>VLOOKUP(Table1[[#This Row],[pif_id]], Table7[#All],4,FALSE)</f>
        <v>2017</v>
      </c>
      <c r="F490" t="e">
        <f>VLOOKUP(Table1[[#This Row],[pif_id]], Table7[#All],5,FALSE)</f>
        <v>#REF!</v>
      </c>
      <c r="G490">
        <v>113</v>
      </c>
      <c r="H490" t="s">
        <v>723</v>
      </c>
      <c r="M490">
        <f>IF(SUM(Table1[[#This Row],[c_ghg_inventory]:[c_support_needed_and_received]])=0,1,"")</f>
        <v>1</v>
      </c>
      <c r="N490" s="6">
        <v>425000</v>
      </c>
      <c r="O490" s="6">
        <v>323000</v>
      </c>
      <c r="P490" s="6">
        <f>N490/SUM(Table1[[#This Row],[c_ghg_inventory]:[c_undefined]])</f>
        <v>425000</v>
      </c>
      <c r="Q490" s="6">
        <f>O490/SUM(Table1[[#This Row],[c_ghg_inventory]:[c_undefined]])</f>
        <v>323000</v>
      </c>
      <c r="R490">
        <v>487</v>
      </c>
      <c r="S490" t="s">
        <v>726</v>
      </c>
      <c r="T490">
        <v>1</v>
      </c>
      <c r="X490" s="4" t="str">
        <f>IF(SUM(Table1[[#This Row],[o_ghg_inventory ]:[o_support_needed_and_received]])=0,1,"")</f>
        <v/>
      </c>
      <c r="Y490" s="34">
        <v>58333.333333333336</v>
      </c>
      <c r="Z490" s="34">
        <v>0</v>
      </c>
      <c r="AA490" s="5">
        <f>Table1[[#This Row],[o_gef_funding]]/SUM(Table1[[#This Row],[o_ghg_inventory ]:[o_undefined]])</f>
        <v>58333.333333333336</v>
      </c>
      <c r="AB490" s="5">
        <f>Table1[[#This Row],[o_co_financing]]/SUM(Table1[[#This Row],[o_ghg_inventory ]:[o_undefined]])</f>
        <v>0</v>
      </c>
      <c r="AC490" s="4" cm="1">
        <f t="array" ref="AC490">IF(Table1[[#This Row],[o_ghg_inventory ]]="",IF(AND(Table1[[#This Row],[o_undefined]:[o_undefined]]=1,Table1[[#This Row],[c_ghg_inventory]]=1),1,""),1)</f>
        <v>1</v>
      </c>
      <c r="AD490" s="4" t="str" cm="1">
        <f t="array" ref="AD490">IF(Table1[[#This Row],[o_mitigation ]]="",IF(AND(Table1[[#This Row],[o_undefined]:[o_undefined]]=1,Table1[[#This Row],[c_mitigation]]=1),1,""),1)</f>
        <v/>
      </c>
      <c r="AE490" s="4" t="str" cm="1">
        <f t="array" ref="AE490">IF(Table1[[#This Row],[o_climate_change_impacts_and_adaptation ]]="",IF(AND(Table1[[#This Row],[o_undefined]:[o_undefined]]=1,Table1[[#This Row],[c_climate_change_impacts_and_adaptation]]=1),1,""),1)</f>
        <v/>
      </c>
      <c r="AF490" s="4" t="str" cm="1">
        <f t="array" ref="AF490">IF(Table1[[#This Row],[o_support_needed_and_received]]="",IF(AND(Table1[[#This Row],[o_undefined]:[o_undefined]]=1,Table1[[#This Row],[c_support_needed_and_received]]=1),1,""),1)</f>
        <v/>
      </c>
      <c r="AG490" s="4" t="str">
        <f>IF(SUM(Table1[[#This Row],[com_ghg_inventory]:[com_support_needed_and_received]])=0,1,"")</f>
        <v/>
      </c>
      <c r="AH490" s="4" cm="1">
        <f t="array" ref="AH490">IF(Table1[[#This Row],[com_ghg_inventory]]="",0,IF(Table1[[#This Row],[com_undefined]:[com_undefined]]=1,0,Table1[[#This Row],[o_gef_funding]:[o_gef_funding]]/SUM(Table1[[#This Row],[com_ghg_inventory]:[com_support_needed_and_received]])))</f>
        <v>58333.333333333336</v>
      </c>
      <c r="AI490" s="4" cm="1">
        <f t="array" ref="AI490">IF(Table1[[#This Row],[com_mitigation]]="",0,IF(Table1[[#This Row],[com_undefined]:[com_undefined]]=1,0,Table1[[#This Row],[o_gef_funding]:[o_gef_funding]]/SUM(Table1[[#This Row],[com_ghg_inventory]:[com_support_needed_and_received]])))</f>
        <v>0</v>
      </c>
      <c r="AJ490" s="4" cm="1">
        <f t="array" ref="AJ490">IF(Table1[[#This Row],[com_climate_change_impacts_and_adaptation]]="",0,IF(Table1[[#This Row],[com_undefined]:[com_undefined]]=1,0,Table1[[#This Row],[o_gef_funding]:[o_gef_funding]]/SUM(Table1[[#This Row],[com_ghg_inventory]:[com_support_needed_and_received]])))</f>
        <v>0</v>
      </c>
      <c r="AK490" s="4" cm="1">
        <f t="array" ref="AK490">IF(Table1[[#This Row],[com_support_needed_and_received]]="",0,IF(Table1[[#This Row],[com_undefined]:[com_undefined]]=1,0,Table1[[#This Row],[o_gef_funding]:[o_gef_funding]]/SUM(Table1[[#This Row],[com_ghg_inventory]:[com_support_needed_and_received]])))</f>
        <v>0</v>
      </c>
      <c r="AL490" s="4">
        <f>IF(Table1[[#This Row],[com_undefined]]=1,Table1[[#This Row],[o_gef_funding]],0)</f>
        <v>0</v>
      </c>
      <c r="AM490" s="4" cm="1">
        <f t="array" ref="AM490">IF(Table1[[#This Row],[com_ghg_inventory]]="",0,IF(Table1[[#This Row],[com_undefined]:[com_undefined]]=1,0,Table1[[#This Row],[o_co_financing]:[o_co_financing]]/SUM(Table1[[#This Row],[com_ghg_inventory]:[com_support_needed_and_received]])))</f>
        <v>0</v>
      </c>
      <c r="AN490" s="4" cm="1">
        <f t="array" ref="AN490">IF(Table1[[#This Row],[com_mitigation]]="",0,IF(Table1[[#This Row],[com_undefined]:[com_undefined]]=1,0,Table1[[#This Row],[o_co_financing]:[o_co_financing]]/SUM(Table1[[#This Row],[com_ghg_inventory]:[com_support_needed_and_received]])))</f>
        <v>0</v>
      </c>
      <c r="AO490" s="4" cm="1">
        <f t="array" ref="AO490">IF(Table1[[#This Row],[com_climate_change_impacts_and_adaptation]]="",0,IF(Table1[[#This Row],[com_undefined]:[com_undefined]]=1,0,Table1[[#This Row],[o_co_financing]:[o_co_financing]]/SUM(Table1[[#This Row],[com_ghg_inventory]:[com_support_needed_and_received]])))</f>
        <v>0</v>
      </c>
      <c r="AP490" s="4" cm="1">
        <f t="array" ref="AP490">IF(Table1[[#This Row],[com_support_needed_and_received]]="",0,IF(Table1[[#This Row],[com_undefined]:[com_undefined]]=1,0,Table1[[#This Row],[o_co_financing]:[o_co_financing]]/SUM(Table1[[#This Row],[com_ghg_inventory]:[com_support_needed_and_received]])))</f>
        <v>0</v>
      </c>
      <c r="AQ490" s="4">
        <f>IF(Table1[[#This Row],[com_undefined]]=1,Table1[[#This Row],[o_co_financing]],0)</f>
        <v>0</v>
      </c>
      <c r="AR490" s="4" t="str">
        <f>IF(Table1[[#This Row],[o_gef_funding]]=SUM(Table1[[#This Row],[ghg_inventory_gef]:[undefined_gef]]),"Good", "Problem")</f>
        <v>Good</v>
      </c>
      <c r="AS490" s="4" t="str">
        <f>IF(Table1[[#This Row],[o_co_financing]]=SUM(Table1[[#This Row],[ghg_inventory_co_finance]:[undefined_co_finance]]),"Good", "Problem")</f>
        <v>Good</v>
      </c>
    </row>
    <row r="491" spans="1:45">
      <c r="A491" s="2">
        <v>51</v>
      </c>
      <c r="B491" s="8" t="s">
        <v>77</v>
      </c>
      <c r="C491" t="str">
        <f>VLOOKUP(Table1[[#This Row],[pif_id]], Table7[#All],2,FALSE)</f>
        <v>Asia</v>
      </c>
      <c r="D491" t="str">
        <f>VLOOKUP(Table1[[#This Row],[pif_id]], Table7[#All],3,FALSE)</f>
        <v>UNDP</v>
      </c>
      <c r="E491" t="str">
        <f>VLOOKUP(Table1[[#This Row],[pif_id]], Table7[#All],4,FALSE)</f>
        <v>2017</v>
      </c>
      <c r="F491" t="e">
        <f>VLOOKUP(Table1[[#This Row],[pif_id]], Table7[#All],5,FALSE)</f>
        <v>#REF!</v>
      </c>
      <c r="G491">
        <v>113</v>
      </c>
      <c r="H491" t="s">
        <v>723</v>
      </c>
      <c r="M491">
        <f>IF(SUM(Table1[[#This Row],[c_ghg_inventory]:[c_support_needed_and_received]])=0,1,"")</f>
        <v>1</v>
      </c>
      <c r="N491" s="6">
        <v>425000</v>
      </c>
      <c r="O491" s="6">
        <v>323000</v>
      </c>
      <c r="P491" s="6">
        <f>N491/SUM(Table1[[#This Row],[c_ghg_inventory]:[c_undefined]])</f>
        <v>425000</v>
      </c>
      <c r="Q491" s="6">
        <f>O491/SUM(Table1[[#This Row],[c_ghg_inventory]:[c_undefined]])</f>
        <v>323000</v>
      </c>
      <c r="R491">
        <v>488</v>
      </c>
      <c r="S491" t="s">
        <v>727</v>
      </c>
      <c r="U491">
        <v>1</v>
      </c>
      <c r="V491">
        <v>1</v>
      </c>
      <c r="W491">
        <v>1</v>
      </c>
      <c r="X491" s="4" t="str">
        <f>IF(SUM(Table1[[#This Row],[o_ghg_inventory ]:[o_support_needed_and_received]])=0,1,"")</f>
        <v/>
      </c>
      <c r="Y491" s="34">
        <v>58333.333333333336</v>
      </c>
      <c r="Z491" s="34">
        <v>0</v>
      </c>
      <c r="AA491" s="5">
        <f>Table1[[#This Row],[o_gef_funding]]/SUM(Table1[[#This Row],[o_ghg_inventory ]:[o_undefined]])</f>
        <v>19444.444444444445</v>
      </c>
      <c r="AB491" s="5">
        <f>Table1[[#This Row],[o_co_financing]]/SUM(Table1[[#This Row],[o_ghg_inventory ]:[o_undefined]])</f>
        <v>0</v>
      </c>
      <c r="AC491" s="4" t="str" cm="1">
        <f t="array" ref="AC491">IF(Table1[[#This Row],[o_ghg_inventory ]]="",IF(AND(Table1[[#This Row],[o_undefined]:[o_undefined]]=1,Table1[[#This Row],[c_ghg_inventory]]=1),1,""),1)</f>
        <v/>
      </c>
      <c r="AD491" s="4" cm="1">
        <f t="array" ref="AD491">IF(Table1[[#This Row],[o_mitigation ]]="",IF(AND(Table1[[#This Row],[o_undefined]:[o_undefined]]=1,Table1[[#This Row],[c_mitigation]]=1),1,""),1)</f>
        <v>1</v>
      </c>
      <c r="AE491" s="4" cm="1">
        <f t="array" ref="AE491">IF(Table1[[#This Row],[o_climate_change_impacts_and_adaptation ]]="",IF(AND(Table1[[#This Row],[o_undefined]:[o_undefined]]=1,Table1[[#This Row],[c_climate_change_impacts_and_adaptation]]=1),1,""),1)</f>
        <v>1</v>
      </c>
      <c r="AF491" s="4" cm="1">
        <f t="array" ref="AF491">IF(Table1[[#This Row],[o_support_needed_and_received]]="",IF(AND(Table1[[#This Row],[o_undefined]:[o_undefined]]=1,Table1[[#This Row],[c_support_needed_and_received]]=1),1,""),1)</f>
        <v>1</v>
      </c>
      <c r="AG491" s="4" t="str">
        <f>IF(SUM(Table1[[#This Row],[com_ghg_inventory]:[com_support_needed_and_received]])=0,1,"")</f>
        <v/>
      </c>
      <c r="AH491" s="4" cm="1">
        <f t="array" ref="AH491">IF(Table1[[#This Row],[com_ghg_inventory]]="",0,IF(Table1[[#This Row],[com_undefined]:[com_undefined]]=1,0,Table1[[#This Row],[o_gef_funding]:[o_gef_funding]]/SUM(Table1[[#This Row],[com_ghg_inventory]:[com_support_needed_and_received]])))</f>
        <v>0</v>
      </c>
      <c r="AI491" s="4" cm="1">
        <f t="array" ref="AI491">IF(Table1[[#This Row],[com_mitigation]]="",0,IF(Table1[[#This Row],[com_undefined]:[com_undefined]]=1,0,Table1[[#This Row],[o_gef_funding]:[o_gef_funding]]/SUM(Table1[[#This Row],[com_ghg_inventory]:[com_support_needed_and_received]])))</f>
        <v>19444.444444444445</v>
      </c>
      <c r="AJ491" s="4" cm="1">
        <f t="array" ref="AJ491">IF(Table1[[#This Row],[com_climate_change_impacts_and_adaptation]]="",0,IF(Table1[[#This Row],[com_undefined]:[com_undefined]]=1,0,Table1[[#This Row],[o_gef_funding]:[o_gef_funding]]/SUM(Table1[[#This Row],[com_ghg_inventory]:[com_support_needed_and_received]])))</f>
        <v>19444.444444444445</v>
      </c>
      <c r="AK491" s="4" cm="1">
        <f t="array" ref="AK491">IF(Table1[[#This Row],[com_support_needed_and_received]]="",0,IF(Table1[[#This Row],[com_undefined]:[com_undefined]]=1,0,Table1[[#This Row],[o_gef_funding]:[o_gef_funding]]/SUM(Table1[[#This Row],[com_ghg_inventory]:[com_support_needed_and_received]])))</f>
        <v>19444.444444444445</v>
      </c>
      <c r="AL491" s="4">
        <f>IF(Table1[[#This Row],[com_undefined]]=1,Table1[[#This Row],[o_gef_funding]],0)</f>
        <v>0</v>
      </c>
      <c r="AM491" s="4" cm="1">
        <f t="array" ref="AM491">IF(Table1[[#This Row],[com_ghg_inventory]]="",0,IF(Table1[[#This Row],[com_undefined]:[com_undefined]]=1,0,Table1[[#This Row],[o_co_financing]:[o_co_financing]]/SUM(Table1[[#This Row],[com_ghg_inventory]:[com_support_needed_and_received]])))</f>
        <v>0</v>
      </c>
      <c r="AN491" s="4" cm="1">
        <f t="array" ref="AN491">IF(Table1[[#This Row],[com_mitigation]]="",0,IF(Table1[[#This Row],[com_undefined]:[com_undefined]]=1,0,Table1[[#This Row],[o_co_financing]:[o_co_financing]]/SUM(Table1[[#This Row],[com_ghg_inventory]:[com_support_needed_and_received]])))</f>
        <v>0</v>
      </c>
      <c r="AO491" s="4" cm="1">
        <f t="array" ref="AO491">IF(Table1[[#This Row],[com_climate_change_impacts_and_adaptation]]="",0,IF(Table1[[#This Row],[com_undefined]:[com_undefined]]=1,0,Table1[[#This Row],[o_co_financing]:[o_co_financing]]/SUM(Table1[[#This Row],[com_ghg_inventory]:[com_support_needed_and_received]])))</f>
        <v>0</v>
      </c>
      <c r="AP491" s="4" cm="1">
        <f t="array" ref="AP491">IF(Table1[[#This Row],[com_support_needed_and_received]]="",0,IF(Table1[[#This Row],[com_undefined]:[com_undefined]]=1,0,Table1[[#This Row],[o_co_financing]:[o_co_financing]]/SUM(Table1[[#This Row],[com_ghg_inventory]:[com_support_needed_and_received]])))</f>
        <v>0</v>
      </c>
      <c r="AQ491" s="4">
        <f>IF(Table1[[#This Row],[com_undefined]]=1,Table1[[#This Row],[o_co_financing]],0)</f>
        <v>0</v>
      </c>
      <c r="AR491" s="4" t="str">
        <f>IF(Table1[[#This Row],[o_gef_funding]]=SUM(Table1[[#This Row],[ghg_inventory_gef]:[undefined_gef]]),"Good", "Problem")</f>
        <v>Good</v>
      </c>
      <c r="AS491" s="4" t="str">
        <f>IF(Table1[[#This Row],[o_co_financing]]=SUM(Table1[[#This Row],[ghg_inventory_co_finance]:[undefined_co_finance]]),"Good", "Problem")</f>
        <v>Good</v>
      </c>
    </row>
    <row r="492" spans="1:45">
      <c r="A492" s="2">
        <v>51</v>
      </c>
      <c r="B492" s="8" t="s">
        <v>77</v>
      </c>
      <c r="C492" t="str">
        <f>VLOOKUP(Table1[[#This Row],[pif_id]], Table7[#All],2,FALSE)</f>
        <v>Asia</v>
      </c>
      <c r="D492" t="str">
        <f>VLOOKUP(Table1[[#This Row],[pif_id]], Table7[#All],3,FALSE)</f>
        <v>UNDP</v>
      </c>
      <c r="E492" t="str">
        <f>VLOOKUP(Table1[[#This Row],[pif_id]], Table7[#All],4,FALSE)</f>
        <v>2017</v>
      </c>
      <c r="F492" t="e">
        <f>VLOOKUP(Table1[[#This Row],[pif_id]], Table7[#All],5,FALSE)</f>
        <v>#REF!</v>
      </c>
      <c r="G492">
        <v>113</v>
      </c>
      <c r="H492" t="s">
        <v>728</v>
      </c>
      <c r="M492">
        <f>IF(SUM(Table1[[#This Row],[c_ghg_inventory]:[c_support_needed_and_received]])=0,1,"")</f>
        <v>1</v>
      </c>
      <c r="N492" s="6">
        <v>475000</v>
      </c>
      <c r="O492" s="6">
        <v>309000</v>
      </c>
      <c r="P492" s="6">
        <f>N492/SUM(Table1[[#This Row],[c_ghg_inventory]:[c_undefined]])</f>
        <v>475000</v>
      </c>
      <c r="Q492" s="6">
        <f>O492/SUM(Table1[[#This Row],[c_ghg_inventory]:[c_undefined]])</f>
        <v>309000</v>
      </c>
      <c r="R492">
        <v>489</v>
      </c>
      <c r="S492" t="s">
        <v>729</v>
      </c>
      <c r="X492" s="4">
        <f>IF(SUM(Table1[[#This Row],[o_ghg_inventory ]:[o_support_needed_and_received]])=0,1,"")</f>
        <v>1</v>
      </c>
      <c r="Y492" s="34">
        <v>58333.333333333336</v>
      </c>
      <c r="Z492" s="34">
        <v>0</v>
      </c>
      <c r="AA492" s="5">
        <f>Table1[[#This Row],[o_gef_funding]]/SUM(Table1[[#This Row],[o_ghg_inventory ]:[o_undefined]])</f>
        <v>58333.333333333336</v>
      </c>
      <c r="AB492" s="5">
        <f>Table1[[#This Row],[o_co_financing]]/SUM(Table1[[#This Row],[o_ghg_inventory ]:[o_undefined]])</f>
        <v>0</v>
      </c>
      <c r="AC492" s="4" t="str" cm="1">
        <f t="array" ref="AC492">IF(Table1[[#This Row],[o_ghg_inventory ]]="",IF(AND(Table1[[#This Row],[o_undefined]:[o_undefined]]=1,Table1[[#This Row],[c_ghg_inventory]]=1),1,""),1)</f>
        <v/>
      </c>
      <c r="AD492" s="4" t="str" cm="1">
        <f t="array" ref="AD492">IF(Table1[[#This Row],[o_mitigation ]]="",IF(AND(Table1[[#This Row],[o_undefined]:[o_undefined]]=1,Table1[[#This Row],[c_mitigation]]=1),1,""),1)</f>
        <v/>
      </c>
      <c r="AE492" s="4" t="str" cm="1">
        <f t="array" ref="AE492">IF(Table1[[#This Row],[o_climate_change_impacts_and_adaptation ]]="",IF(AND(Table1[[#This Row],[o_undefined]:[o_undefined]]=1,Table1[[#This Row],[c_climate_change_impacts_and_adaptation]]=1),1,""),1)</f>
        <v/>
      </c>
      <c r="AF492" s="4" t="str" cm="1">
        <f t="array" ref="AF492">IF(Table1[[#This Row],[o_support_needed_and_received]]="",IF(AND(Table1[[#This Row],[o_undefined]:[o_undefined]]=1,Table1[[#This Row],[c_support_needed_and_received]]=1),1,""),1)</f>
        <v/>
      </c>
      <c r="AG492" s="4">
        <f>IF(SUM(Table1[[#This Row],[com_ghg_inventory]:[com_support_needed_and_received]])=0,1,"")</f>
        <v>1</v>
      </c>
      <c r="AH492" s="4" cm="1">
        <f t="array" ref="AH492">IF(Table1[[#This Row],[com_ghg_inventory]]="",0,IF(Table1[[#This Row],[com_undefined]:[com_undefined]]=1,0,Table1[[#This Row],[o_gef_funding]:[o_gef_funding]]/SUM(Table1[[#This Row],[com_ghg_inventory]:[com_support_needed_and_received]])))</f>
        <v>0</v>
      </c>
      <c r="AI492" s="4" cm="1">
        <f t="array" ref="AI492">IF(Table1[[#This Row],[com_mitigation]]="",0,IF(Table1[[#This Row],[com_undefined]:[com_undefined]]=1,0,Table1[[#This Row],[o_gef_funding]:[o_gef_funding]]/SUM(Table1[[#This Row],[com_ghg_inventory]:[com_support_needed_and_received]])))</f>
        <v>0</v>
      </c>
      <c r="AJ492" s="4" cm="1">
        <f t="array" ref="AJ492">IF(Table1[[#This Row],[com_climate_change_impacts_and_adaptation]]="",0,IF(Table1[[#This Row],[com_undefined]:[com_undefined]]=1,0,Table1[[#This Row],[o_gef_funding]:[o_gef_funding]]/SUM(Table1[[#This Row],[com_ghg_inventory]:[com_support_needed_and_received]])))</f>
        <v>0</v>
      </c>
      <c r="AK492" s="4" cm="1">
        <f t="array" ref="AK492">IF(Table1[[#This Row],[com_support_needed_and_received]]="",0,IF(Table1[[#This Row],[com_undefined]:[com_undefined]]=1,0,Table1[[#This Row],[o_gef_funding]:[o_gef_funding]]/SUM(Table1[[#This Row],[com_ghg_inventory]:[com_support_needed_and_received]])))</f>
        <v>0</v>
      </c>
      <c r="AL492" s="4">
        <f>IF(Table1[[#This Row],[com_undefined]]=1,Table1[[#This Row],[o_gef_funding]],0)</f>
        <v>58333.333333333336</v>
      </c>
      <c r="AM492" s="4" cm="1">
        <f t="array" ref="AM492">IF(Table1[[#This Row],[com_ghg_inventory]]="",0,IF(Table1[[#This Row],[com_undefined]:[com_undefined]]=1,0,Table1[[#This Row],[o_co_financing]:[o_co_financing]]/SUM(Table1[[#This Row],[com_ghg_inventory]:[com_support_needed_and_received]])))</f>
        <v>0</v>
      </c>
      <c r="AN492" s="4" cm="1">
        <f t="array" ref="AN492">IF(Table1[[#This Row],[com_mitigation]]="",0,IF(Table1[[#This Row],[com_undefined]:[com_undefined]]=1,0,Table1[[#This Row],[o_co_financing]:[o_co_financing]]/SUM(Table1[[#This Row],[com_ghg_inventory]:[com_support_needed_and_received]])))</f>
        <v>0</v>
      </c>
      <c r="AO492" s="4" cm="1">
        <f t="array" ref="AO492">IF(Table1[[#This Row],[com_climate_change_impacts_and_adaptation]]="",0,IF(Table1[[#This Row],[com_undefined]:[com_undefined]]=1,0,Table1[[#This Row],[o_co_financing]:[o_co_financing]]/SUM(Table1[[#This Row],[com_ghg_inventory]:[com_support_needed_and_received]])))</f>
        <v>0</v>
      </c>
      <c r="AP492" s="4" cm="1">
        <f t="array" ref="AP492">IF(Table1[[#This Row],[com_support_needed_and_received]]="",0,IF(Table1[[#This Row],[com_undefined]:[com_undefined]]=1,0,Table1[[#This Row],[o_co_financing]:[o_co_financing]]/SUM(Table1[[#This Row],[com_ghg_inventory]:[com_support_needed_and_received]])))</f>
        <v>0</v>
      </c>
      <c r="AQ492" s="4">
        <f>IF(Table1[[#This Row],[com_undefined]]=1,Table1[[#This Row],[o_co_financing]],0)</f>
        <v>0</v>
      </c>
      <c r="AR492" s="4" t="str">
        <f>IF(Table1[[#This Row],[o_gef_funding]]=SUM(Table1[[#This Row],[ghg_inventory_gef]:[undefined_gef]]),"Good", "Problem")</f>
        <v>Good</v>
      </c>
      <c r="AS492" s="4" t="str">
        <f>IF(Table1[[#This Row],[o_co_financing]]=SUM(Table1[[#This Row],[ghg_inventory_co_finance]:[undefined_co_finance]]),"Good", "Problem")</f>
        <v>Good</v>
      </c>
    </row>
    <row r="493" spans="1:45">
      <c r="A493" s="2">
        <v>51</v>
      </c>
      <c r="B493" s="8" t="s">
        <v>77</v>
      </c>
      <c r="C493" t="str">
        <f>VLOOKUP(Table1[[#This Row],[pif_id]], Table7[#All],2,FALSE)</f>
        <v>Asia</v>
      </c>
      <c r="D493" t="str">
        <f>VLOOKUP(Table1[[#This Row],[pif_id]], Table7[#All],3,FALSE)</f>
        <v>UNDP</v>
      </c>
      <c r="E493" t="str">
        <f>VLOOKUP(Table1[[#This Row],[pif_id]], Table7[#All],4,FALSE)</f>
        <v>2017</v>
      </c>
      <c r="F493" t="e">
        <f>VLOOKUP(Table1[[#This Row],[pif_id]], Table7[#All],5,FALSE)</f>
        <v>#REF!</v>
      </c>
      <c r="G493">
        <v>114</v>
      </c>
      <c r="H493" t="s">
        <v>728</v>
      </c>
      <c r="M493">
        <f>IF(SUM(Table1[[#This Row],[c_ghg_inventory]:[c_support_needed_and_received]])=0,1,"")</f>
        <v>1</v>
      </c>
      <c r="N493" s="6">
        <v>475000</v>
      </c>
      <c r="O493" s="6">
        <v>309000</v>
      </c>
      <c r="P493" s="6">
        <f>N493/SUM(Table1[[#This Row],[c_ghg_inventory]:[c_undefined]])</f>
        <v>475000</v>
      </c>
      <c r="Q493" s="6">
        <f>O493/SUM(Table1[[#This Row],[c_ghg_inventory]:[c_undefined]])</f>
        <v>309000</v>
      </c>
      <c r="R493">
        <v>490</v>
      </c>
      <c r="S493" t="s">
        <v>730</v>
      </c>
      <c r="T493">
        <v>1</v>
      </c>
      <c r="X493" s="4" t="str">
        <f>IF(SUM(Table1[[#This Row],[o_ghg_inventory ]:[o_support_needed_and_received]])=0,1,"")</f>
        <v/>
      </c>
      <c r="Y493" s="34">
        <v>112500</v>
      </c>
      <c r="Z493" s="34">
        <v>77250</v>
      </c>
      <c r="AA493" s="5">
        <f>Table1[[#This Row],[o_gef_funding]]/SUM(Table1[[#This Row],[o_ghg_inventory ]:[o_undefined]])</f>
        <v>112500</v>
      </c>
      <c r="AB493" s="5">
        <f>Table1[[#This Row],[o_co_financing]]/SUM(Table1[[#This Row],[o_ghg_inventory ]:[o_undefined]])</f>
        <v>77250</v>
      </c>
      <c r="AC493" s="4" cm="1">
        <f t="array" ref="AC493">IF(Table1[[#This Row],[o_ghg_inventory ]]="",IF(AND(Table1[[#This Row],[o_undefined]:[o_undefined]]=1,Table1[[#This Row],[c_ghg_inventory]]=1),1,""),1)</f>
        <v>1</v>
      </c>
      <c r="AD493" s="4" t="str" cm="1">
        <f t="array" ref="AD493">IF(Table1[[#This Row],[o_mitigation ]]="",IF(AND(Table1[[#This Row],[o_undefined]:[o_undefined]]=1,Table1[[#This Row],[c_mitigation]]=1),1,""),1)</f>
        <v/>
      </c>
      <c r="AE493" s="4" t="str" cm="1">
        <f t="array" ref="AE493">IF(Table1[[#This Row],[o_climate_change_impacts_and_adaptation ]]="",IF(AND(Table1[[#This Row],[o_undefined]:[o_undefined]]=1,Table1[[#This Row],[c_climate_change_impacts_and_adaptation]]=1),1,""),1)</f>
        <v/>
      </c>
      <c r="AF493" s="4" t="str" cm="1">
        <f t="array" ref="AF493">IF(Table1[[#This Row],[o_support_needed_and_received]]="",IF(AND(Table1[[#This Row],[o_undefined]:[o_undefined]]=1,Table1[[#This Row],[c_support_needed_and_received]]=1),1,""),1)</f>
        <v/>
      </c>
      <c r="AG493" s="4" t="str">
        <f>IF(SUM(Table1[[#This Row],[com_ghg_inventory]:[com_support_needed_and_received]])=0,1,"")</f>
        <v/>
      </c>
      <c r="AH493" s="4" cm="1">
        <f t="array" ref="AH493">IF(Table1[[#This Row],[com_ghg_inventory]]="",0,IF(Table1[[#This Row],[com_undefined]:[com_undefined]]=1,0,Table1[[#This Row],[o_gef_funding]:[o_gef_funding]]/SUM(Table1[[#This Row],[com_ghg_inventory]:[com_support_needed_and_received]])))</f>
        <v>112500</v>
      </c>
      <c r="AI493" s="4" cm="1">
        <f t="array" ref="AI493">IF(Table1[[#This Row],[com_mitigation]]="",0,IF(Table1[[#This Row],[com_undefined]:[com_undefined]]=1,0,Table1[[#This Row],[o_gef_funding]:[o_gef_funding]]/SUM(Table1[[#This Row],[com_ghg_inventory]:[com_support_needed_and_received]])))</f>
        <v>0</v>
      </c>
      <c r="AJ493" s="4" cm="1">
        <f t="array" ref="AJ493">IF(Table1[[#This Row],[com_climate_change_impacts_and_adaptation]]="",0,IF(Table1[[#This Row],[com_undefined]:[com_undefined]]=1,0,Table1[[#This Row],[o_gef_funding]:[o_gef_funding]]/SUM(Table1[[#This Row],[com_ghg_inventory]:[com_support_needed_and_received]])))</f>
        <v>0</v>
      </c>
      <c r="AK493" s="4" cm="1">
        <f t="array" ref="AK493">IF(Table1[[#This Row],[com_support_needed_and_received]]="",0,IF(Table1[[#This Row],[com_undefined]:[com_undefined]]=1,0,Table1[[#This Row],[o_gef_funding]:[o_gef_funding]]/SUM(Table1[[#This Row],[com_ghg_inventory]:[com_support_needed_and_received]])))</f>
        <v>0</v>
      </c>
      <c r="AL493" s="4">
        <f>IF(Table1[[#This Row],[com_undefined]]=1,Table1[[#This Row],[o_gef_funding]],0)</f>
        <v>0</v>
      </c>
      <c r="AM493" s="4" cm="1">
        <f t="array" ref="AM493">IF(Table1[[#This Row],[com_ghg_inventory]]="",0,IF(Table1[[#This Row],[com_undefined]:[com_undefined]]=1,0,Table1[[#This Row],[o_co_financing]:[o_co_financing]]/SUM(Table1[[#This Row],[com_ghg_inventory]:[com_support_needed_and_received]])))</f>
        <v>77250</v>
      </c>
      <c r="AN493" s="4" cm="1">
        <f t="array" ref="AN493">IF(Table1[[#This Row],[com_mitigation]]="",0,IF(Table1[[#This Row],[com_undefined]:[com_undefined]]=1,0,Table1[[#This Row],[o_co_financing]:[o_co_financing]]/SUM(Table1[[#This Row],[com_ghg_inventory]:[com_support_needed_and_received]])))</f>
        <v>0</v>
      </c>
      <c r="AO493" s="4" cm="1">
        <f t="array" ref="AO493">IF(Table1[[#This Row],[com_climate_change_impacts_and_adaptation]]="",0,IF(Table1[[#This Row],[com_undefined]:[com_undefined]]=1,0,Table1[[#This Row],[o_co_financing]:[o_co_financing]]/SUM(Table1[[#This Row],[com_ghg_inventory]:[com_support_needed_and_received]])))</f>
        <v>0</v>
      </c>
      <c r="AP493" s="4" cm="1">
        <f t="array" ref="AP493">IF(Table1[[#This Row],[com_support_needed_and_received]]="",0,IF(Table1[[#This Row],[com_undefined]:[com_undefined]]=1,0,Table1[[#This Row],[o_co_financing]:[o_co_financing]]/SUM(Table1[[#This Row],[com_ghg_inventory]:[com_support_needed_and_received]])))</f>
        <v>0</v>
      </c>
      <c r="AQ493" s="4">
        <f>IF(Table1[[#This Row],[com_undefined]]=1,Table1[[#This Row],[o_co_financing]],0)</f>
        <v>0</v>
      </c>
      <c r="AR493" s="4" t="str">
        <f>IF(Table1[[#This Row],[o_gef_funding]]=SUM(Table1[[#This Row],[ghg_inventory_gef]:[undefined_gef]]),"Good", "Problem")</f>
        <v>Good</v>
      </c>
      <c r="AS493" s="4" t="str">
        <f>IF(Table1[[#This Row],[o_co_financing]]=SUM(Table1[[#This Row],[ghg_inventory_co_finance]:[undefined_co_finance]]),"Good", "Problem")</f>
        <v>Good</v>
      </c>
    </row>
    <row r="494" spans="1:45">
      <c r="A494" s="2">
        <v>51</v>
      </c>
      <c r="B494" s="8" t="s">
        <v>77</v>
      </c>
      <c r="C494" t="str">
        <f>VLOOKUP(Table1[[#This Row],[pif_id]], Table7[#All],2,FALSE)</f>
        <v>Asia</v>
      </c>
      <c r="D494" t="str">
        <f>VLOOKUP(Table1[[#This Row],[pif_id]], Table7[#All],3,FALSE)</f>
        <v>UNDP</v>
      </c>
      <c r="E494" t="str">
        <f>VLOOKUP(Table1[[#This Row],[pif_id]], Table7[#All],4,FALSE)</f>
        <v>2017</v>
      </c>
      <c r="F494" t="e">
        <f>VLOOKUP(Table1[[#This Row],[pif_id]], Table7[#All],5,FALSE)</f>
        <v>#REF!</v>
      </c>
      <c r="G494">
        <v>114</v>
      </c>
      <c r="H494" t="s">
        <v>728</v>
      </c>
      <c r="M494">
        <f>IF(SUM(Table1[[#This Row],[c_ghg_inventory]:[c_support_needed_and_received]])=0,1,"")</f>
        <v>1</v>
      </c>
      <c r="N494" s="6">
        <v>475000</v>
      </c>
      <c r="O494" s="6">
        <v>309000</v>
      </c>
      <c r="P494" s="6">
        <f>N494/SUM(Table1[[#This Row],[c_ghg_inventory]:[c_undefined]])</f>
        <v>475000</v>
      </c>
      <c r="Q494" s="6">
        <f>O494/SUM(Table1[[#This Row],[c_ghg_inventory]:[c_undefined]])</f>
        <v>309000</v>
      </c>
      <c r="R494">
        <v>491</v>
      </c>
      <c r="S494" t="s">
        <v>731</v>
      </c>
      <c r="X494" s="4">
        <f>IF(SUM(Table1[[#This Row],[o_ghg_inventory ]:[o_support_needed_and_received]])=0,1,"")</f>
        <v>1</v>
      </c>
      <c r="Y494" s="34">
        <v>112500</v>
      </c>
      <c r="Z494" s="34">
        <v>77250</v>
      </c>
      <c r="AA494" s="5">
        <f>Table1[[#This Row],[o_gef_funding]]/SUM(Table1[[#This Row],[o_ghg_inventory ]:[o_undefined]])</f>
        <v>112500</v>
      </c>
      <c r="AB494" s="5">
        <f>Table1[[#This Row],[o_co_financing]]/SUM(Table1[[#This Row],[o_ghg_inventory ]:[o_undefined]])</f>
        <v>77250</v>
      </c>
      <c r="AC494" s="4" t="str" cm="1">
        <f t="array" ref="AC494">IF(Table1[[#This Row],[o_ghg_inventory ]]="",IF(AND(Table1[[#This Row],[o_undefined]:[o_undefined]]=1,Table1[[#This Row],[c_ghg_inventory]]=1),1,""),1)</f>
        <v/>
      </c>
      <c r="AD494" s="4" t="str" cm="1">
        <f t="array" ref="AD494">IF(Table1[[#This Row],[o_mitigation ]]="",IF(AND(Table1[[#This Row],[o_undefined]:[o_undefined]]=1,Table1[[#This Row],[c_mitigation]]=1),1,""),1)</f>
        <v/>
      </c>
      <c r="AE494" s="4" t="str" cm="1">
        <f t="array" ref="AE494">IF(Table1[[#This Row],[o_climate_change_impacts_and_adaptation ]]="",IF(AND(Table1[[#This Row],[o_undefined]:[o_undefined]]=1,Table1[[#This Row],[c_climate_change_impacts_and_adaptation]]=1),1,""),1)</f>
        <v/>
      </c>
      <c r="AF494" s="4" t="str" cm="1">
        <f t="array" ref="AF494">IF(Table1[[#This Row],[o_support_needed_and_received]]="",IF(AND(Table1[[#This Row],[o_undefined]:[o_undefined]]=1,Table1[[#This Row],[c_support_needed_and_received]]=1),1,""),1)</f>
        <v/>
      </c>
      <c r="AG494" s="4">
        <f>IF(SUM(Table1[[#This Row],[com_ghg_inventory]:[com_support_needed_and_received]])=0,1,"")</f>
        <v>1</v>
      </c>
      <c r="AH494" s="4" cm="1">
        <f t="array" ref="AH494">IF(Table1[[#This Row],[com_ghg_inventory]]="",0,IF(Table1[[#This Row],[com_undefined]:[com_undefined]]=1,0,Table1[[#This Row],[o_gef_funding]:[o_gef_funding]]/SUM(Table1[[#This Row],[com_ghg_inventory]:[com_support_needed_and_received]])))</f>
        <v>0</v>
      </c>
      <c r="AI494" s="4" cm="1">
        <f t="array" ref="AI494">IF(Table1[[#This Row],[com_mitigation]]="",0,IF(Table1[[#This Row],[com_undefined]:[com_undefined]]=1,0,Table1[[#This Row],[o_gef_funding]:[o_gef_funding]]/SUM(Table1[[#This Row],[com_ghg_inventory]:[com_support_needed_and_received]])))</f>
        <v>0</v>
      </c>
      <c r="AJ494" s="4" cm="1">
        <f t="array" ref="AJ494">IF(Table1[[#This Row],[com_climate_change_impacts_and_adaptation]]="",0,IF(Table1[[#This Row],[com_undefined]:[com_undefined]]=1,0,Table1[[#This Row],[o_gef_funding]:[o_gef_funding]]/SUM(Table1[[#This Row],[com_ghg_inventory]:[com_support_needed_and_received]])))</f>
        <v>0</v>
      </c>
      <c r="AK494" s="4" cm="1">
        <f t="array" ref="AK494">IF(Table1[[#This Row],[com_support_needed_and_received]]="",0,IF(Table1[[#This Row],[com_undefined]:[com_undefined]]=1,0,Table1[[#This Row],[o_gef_funding]:[o_gef_funding]]/SUM(Table1[[#This Row],[com_ghg_inventory]:[com_support_needed_and_received]])))</f>
        <v>0</v>
      </c>
      <c r="AL494" s="4">
        <f>IF(Table1[[#This Row],[com_undefined]]=1,Table1[[#This Row],[o_gef_funding]],0)</f>
        <v>112500</v>
      </c>
      <c r="AM494" s="4" cm="1">
        <f t="array" ref="AM494">IF(Table1[[#This Row],[com_ghg_inventory]]="",0,IF(Table1[[#This Row],[com_undefined]:[com_undefined]]=1,0,Table1[[#This Row],[o_co_financing]:[o_co_financing]]/SUM(Table1[[#This Row],[com_ghg_inventory]:[com_support_needed_and_received]])))</f>
        <v>0</v>
      </c>
      <c r="AN494" s="4" cm="1">
        <f t="array" ref="AN494">IF(Table1[[#This Row],[com_mitigation]]="",0,IF(Table1[[#This Row],[com_undefined]:[com_undefined]]=1,0,Table1[[#This Row],[o_co_financing]:[o_co_financing]]/SUM(Table1[[#This Row],[com_ghg_inventory]:[com_support_needed_and_received]])))</f>
        <v>0</v>
      </c>
      <c r="AO494" s="4" cm="1">
        <f t="array" ref="AO494">IF(Table1[[#This Row],[com_climate_change_impacts_and_adaptation]]="",0,IF(Table1[[#This Row],[com_undefined]:[com_undefined]]=1,0,Table1[[#This Row],[o_co_financing]:[o_co_financing]]/SUM(Table1[[#This Row],[com_ghg_inventory]:[com_support_needed_and_received]])))</f>
        <v>0</v>
      </c>
      <c r="AP494" s="4" cm="1">
        <f t="array" ref="AP494">IF(Table1[[#This Row],[com_support_needed_and_received]]="",0,IF(Table1[[#This Row],[com_undefined]:[com_undefined]]=1,0,Table1[[#This Row],[o_co_financing]:[o_co_financing]]/SUM(Table1[[#This Row],[com_ghg_inventory]:[com_support_needed_and_received]])))</f>
        <v>0</v>
      </c>
      <c r="AQ494" s="4">
        <f>IF(Table1[[#This Row],[com_undefined]]=1,Table1[[#This Row],[o_co_financing]],0)</f>
        <v>77250</v>
      </c>
      <c r="AR494" s="4" t="str">
        <f>IF(Table1[[#This Row],[o_gef_funding]]=SUM(Table1[[#This Row],[ghg_inventory_gef]:[undefined_gef]]),"Good", "Problem")</f>
        <v>Good</v>
      </c>
      <c r="AS494" s="4" t="str">
        <f>IF(Table1[[#This Row],[o_co_financing]]=SUM(Table1[[#This Row],[ghg_inventory_co_finance]:[undefined_co_finance]]),"Good", "Problem")</f>
        <v>Good</v>
      </c>
    </row>
    <row r="495" spans="1:45">
      <c r="A495" s="2">
        <v>51</v>
      </c>
      <c r="B495" s="8" t="s">
        <v>77</v>
      </c>
      <c r="C495" t="str">
        <f>VLOOKUP(Table1[[#This Row],[pif_id]], Table7[#All],2,FALSE)</f>
        <v>Asia</v>
      </c>
      <c r="D495" t="str">
        <f>VLOOKUP(Table1[[#This Row],[pif_id]], Table7[#All],3,FALSE)</f>
        <v>UNDP</v>
      </c>
      <c r="E495" t="str">
        <f>VLOOKUP(Table1[[#This Row],[pif_id]], Table7[#All],4,FALSE)</f>
        <v>2017</v>
      </c>
      <c r="F495" t="e">
        <f>VLOOKUP(Table1[[#This Row],[pif_id]], Table7[#All],5,FALSE)</f>
        <v>#REF!</v>
      </c>
      <c r="G495">
        <v>114</v>
      </c>
      <c r="H495" t="s">
        <v>728</v>
      </c>
      <c r="M495">
        <f>IF(SUM(Table1[[#This Row],[c_ghg_inventory]:[c_support_needed_and_received]])=0,1,"")</f>
        <v>1</v>
      </c>
      <c r="N495" s="6">
        <v>475000</v>
      </c>
      <c r="O495" s="6">
        <v>309000</v>
      </c>
      <c r="P495" s="6">
        <f>N495/SUM(Table1[[#This Row],[c_ghg_inventory]:[c_undefined]])</f>
        <v>475000</v>
      </c>
      <c r="Q495" s="6">
        <f>O495/SUM(Table1[[#This Row],[c_ghg_inventory]:[c_undefined]])</f>
        <v>309000</v>
      </c>
      <c r="R495">
        <v>492</v>
      </c>
      <c r="S495" t="s">
        <v>732</v>
      </c>
      <c r="U495">
        <v>1</v>
      </c>
      <c r="V495">
        <v>1</v>
      </c>
      <c r="W495">
        <v>1</v>
      </c>
      <c r="X495" s="4" t="str">
        <f>IF(SUM(Table1[[#This Row],[o_ghg_inventory ]:[o_support_needed_and_received]])=0,1,"")</f>
        <v/>
      </c>
      <c r="Y495" s="34">
        <v>112500</v>
      </c>
      <c r="Z495" s="34">
        <v>77250</v>
      </c>
      <c r="AA495" s="5">
        <f>Table1[[#This Row],[o_gef_funding]]/SUM(Table1[[#This Row],[o_ghg_inventory ]:[o_undefined]])</f>
        <v>37500</v>
      </c>
      <c r="AB495" s="5">
        <f>Table1[[#This Row],[o_co_financing]]/SUM(Table1[[#This Row],[o_ghg_inventory ]:[o_undefined]])</f>
        <v>25750</v>
      </c>
      <c r="AC495" s="4" t="str" cm="1">
        <f t="array" ref="AC495">IF(Table1[[#This Row],[o_ghg_inventory ]]="",IF(AND(Table1[[#This Row],[o_undefined]:[o_undefined]]=1,Table1[[#This Row],[c_ghg_inventory]]=1),1,""),1)</f>
        <v/>
      </c>
      <c r="AD495" s="4" cm="1">
        <f t="array" ref="AD495">IF(Table1[[#This Row],[o_mitigation ]]="",IF(AND(Table1[[#This Row],[o_undefined]:[o_undefined]]=1,Table1[[#This Row],[c_mitigation]]=1),1,""),1)</f>
        <v>1</v>
      </c>
      <c r="AE495" s="4" cm="1">
        <f t="array" ref="AE495">IF(Table1[[#This Row],[o_climate_change_impacts_and_adaptation ]]="",IF(AND(Table1[[#This Row],[o_undefined]:[o_undefined]]=1,Table1[[#This Row],[c_climate_change_impacts_and_adaptation]]=1),1,""),1)</f>
        <v>1</v>
      </c>
      <c r="AF495" s="4" cm="1">
        <f t="array" ref="AF495">IF(Table1[[#This Row],[o_support_needed_and_received]]="",IF(AND(Table1[[#This Row],[o_undefined]:[o_undefined]]=1,Table1[[#This Row],[c_support_needed_and_received]]=1),1,""),1)</f>
        <v>1</v>
      </c>
      <c r="AG495" s="4" t="str">
        <f>IF(SUM(Table1[[#This Row],[com_ghg_inventory]:[com_support_needed_and_received]])=0,1,"")</f>
        <v/>
      </c>
      <c r="AH495" s="4" cm="1">
        <f t="array" ref="AH495">IF(Table1[[#This Row],[com_ghg_inventory]]="",0,IF(Table1[[#This Row],[com_undefined]:[com_undefined]]=1,0,Table1[[#This Row],[o_gef_funding]:[o_gef_funding]]/SUM(Table1[[#This Row],[com_ghg_inventory]:[com_support_needed_and_received]])))</f>
        <v>0</v>
      </c>
      <c r="AI495" s="4" cm="1">
        <f t="array" ref="AI495">IF(Table1[[#This Row],[com_mitigation]]="",0,IF(Table1[[#This Row],[com_undefined]:[com_undefined]]=1,0,Table1[[#This Row],[o_gef_funding]:[o_gef_funding]]/SUM(Table1[[#This Row],[com_ghg_inventory]:[com_support_needed_and_received]])))</f>
        <v>37500</v>
      </c>
      <c r="AJ495" s="4" cm="1">
        <f t="array" ref="AJ495">IF(Table1[[#This Row],[com_climate_change_impacts_and_adaptation]]="",0,IF(Table1[[#This Row],[com_undefined]:[com_undefined]]=1,0,Table1[[#This Row],[o_gef_funding]:[o_gef_funding]]/SUM(Table1[[#This Row],[com_ghg_inventory]:[com_support_needed_and_received]])))</f>
        <v>37500</v>
      </c>
      <c r="AK495" s="4" cm="1">
        <f t="array" ref="AK495">IF(Table1[[#This Row],[com_support_needed_and_received]]="",0,IF(Table1[[#This Row],[com_undefined]:[com_undefined]]=1,0,Table1[[#This Row],[o_gef_funding]:[o_gef_funding]]/SUM(Table1[[#This Row],[com_ghg_inventory]:[com_support_needed_and_received]])))</f>
        <v>37500</v>
      </c>
      <c r="AL495" s="4">
        <f>IF(Table1[[#This Row],[com_undefined]]=1,Table1[[#This Row],[o_gef_funding]],0)</f>
        <v>0</v>
      </c>
      <c r="AM495" s="4" cm="1">
        <f t="array" ref="AM495">IF(Table1[[#This Row],[com_ghg_inventory]]="",0,IF(Table1[[#This Row],[com_undefined]:[com_undefined]]=1,0,Table1[[#This Row],[o_co_financing]:[o_co_financing]]/SUM(Table1[[#This Row],[com_ghg_inventory]:[com_support_needed_and_received]])))</f>
        <v>0</v>
      </c>
      <c r="AN495" s="4" cm="1">
        <f t="array" ref="AN495">IF(Table1[[#This Row],[com_mitigation]]="",0,IF(Table1[[#This Row],[com_undefined]:[com_undefined]]=1,0,Table1[[#This Row],[o_co_financing]:[o_co_financing]]/SUM(Table1[[#This Row],[com_ghg_inventory]:[com_support_needed_and_received]])))</f>
        <v>25750</v>
      </c>
      <c r="AO495" s="4" cm="1">
        <f t="array" ref="AO495">IF(Table1[[#This Row],[com_climate_change_impacts_and_adaptation]]="",0,IF(Table1[[#This Row],[com_undefined]:[com_undefined]]=1,0,Table1[[#This Row],[o_co_financing]:[o_co_financing]]/SUM(Table1[[#This Row],[com_ghg_inventory]:[com_support_needed_and_received]])))</f>
        <v>25750</v>
      </c>
      <c r="AP495" s="4" cm="1">
        <f t="array" ref="AP495">IF(Table1[[#This Row],[com_support_needed_and_received]]="",0,IF(Table1[[#This Row],[com_undefined]:[com_undefined]]=1,0,Table1[[#This Row],[o_co_financing]:[o_co_financing]]/SUM(Table1[[#This Row],[com_ghg_inventory]:[com_support_needed_and_received]])))</f>
        <v>25750</v>
      </c>
      <c r="AQ495" s="4">
        <f>IF(Table1[[#This Row],[com_undefined]]=1,Table1[[#This Row],[o_co_financing]],0)</f>
        <v>0</v>
      </c>
      <c r="AR495" s="4" t="str">
        <f>IF(Table1[[#This Row],[o_gef_funding]]=SUM(Table1[[#This Row],[ghg_inventory_gef]:[undefined_gef]]),"Good", "Problem")</f>
        <v>Good</v>
      </c>
      <c r="AS495" s="4" t="str">
        <f>IF(Table1[[#This Row],[o_co_financing]]=SUM(Table1[[#This Row],[ghg_inventory_co_finance]:[undefined_co_finance]]),"Good", "Problem")</f>
        <v>Good</v>
      </c>
    </row>
    <row r="496" spans="1:45">
      <c r="A496" s="2">
        <v>51</v>
      </c>
      <c r="B496" s="8" t="s">
        <v>77</v>
      </c>
      <c r="C496" t="str">
        <f>VLOOKUP(Table1[[#This Row],[pif_id]], Table7[#All],2,FALSE)</f>
        <v>Asia</v>
      </c>
      <c r="D496" t="str">
        <f>VLOOKUP(Table1[[#This Row],[pif_id]], Table7[#All],3,FALSE)</f>
        <v>UNDP</v>
      </c>
      <c r="E496" t="str">
        <f>VLOOKUP(Table1[[#This Row],[pif_id]], Table7[#All],4,FALSE)</f>
        <v>2017</v>
      </c>
      <c r="F496" t="e">
        <f>VLOOKUP(Table1[[#This Row],[pif_id]], Table7[#All],5,FALSE)</f>
        <v>#REF!</v>
      </c>
      <c r="G496">
        <v>114</v>
      </c>
      <c r="H496" t="s">
        <v>728</v>
      </c>
      <c r="M496">
        <f>IF(SUM(Table1[[#This Row],[c_ghg_inventory]:[c_support_needed_and_received]])=0,1,"")</f>
        <v>1</v>
      </c>
      <c r="N496" s="6">
        <v>475000</v>
      </c>
      <c r="O496" s="6">
        <v>309000</v>
      </c>
      <c r="P496" s="6">
        <f>N496/SUM(Table1[[#This Row],[c_ghg_inventory]:[c_undefined]])</f>
        <v>475000</v>
      </c>
      <c r="Q496" s="6">
        <f>O496/SUM(Table1[[#This Row],[c_ghg_inventory]:[c_undefined]])</f>
        <v>309000</v>
      </c>
      <c r="R496">
        <v>493</v>
      </c>
      <c r="S496" t="s">
        <v>733</v>
      </c>
      <c r="X496" s="4">
        <f>IF(SUM(Table1[[#This Row],[o_ghg_inventory ]:[o_support_needed_and_received]])=0,1,"")</f>
        <v>1</v>
      </c>
      <c r="Y496" s="34">
        <v>112500</v>
      </c>
      <c r="Z496" s="34">
        <v>77250</v>
      </c>
      <c r="AA496" s="5">
        <f>Table1[[#This Row],[o_gef_funding]]/SUM(Table1[[#This Row],[o_ghg_inventory ]:[o_undefined]])</f>
        <v>112500</v>
      </c>
      <c r="AB496" s="5">
        <f>Table1[[#This Row],[o_co_financing]]/SUM(Table1[[#This Row],[o_ghg_inventory ]:[o_undefined]])</f>
        <v>77250</v>
      </c>
      <c r="AC496" s="4" t="str" cm="1">
        <f t="array" ref="AC496">IF(Table1[[#This Row],[o_ghg_inventory ]]="",IF(AND(Table1[[#This Row],[o_undefined]:[o_undefined]]=1,Table1[[#This Row],[c_ghg_inventory]]=1),1,""),1)</f>
        <v/>
      </c>
      <c r="AD496" s="4" t="str" cm="1">
        <f t="array" ref="AD496">IF(Table1[[#This Row],[o_mitigation ]]="",IF(AND(Table1[[#This Row],[o_undefined]:[o_undefined]]=1,Table1[[#This Row],[c_mitigation]]=1),1,""),1)</f>
        <v/>
      </c>
      <c r="AE496" s="4" t="str" cm="1">
        <f t="array" ref="AE496">IF(Table1[[#This Row],[o_climate_change_impacts_and_adaptation ]]="",IF(AND(Table1[[#This Row],[o_undefined]:[o_undefined]]=1,Table1[[#This Row],[c_climate_change_impacts_and_adaptation]]=1),1,""),1)</f>
        <v/>
      </c>
      <c r="AF496" s="4" t="str" cm="1">
        <f t="array" ref="AF496">IF(Table1[[#This Row],[o_support_needed_and_received]]="",IF(AND(Table1[[#This Row],[o_undefined]:[o_undefined]]=1,Table1[[#This Row],[c_support_needed_and_received]]=1),1,""),1)</f>
        <v/>
      </c>
      <c r="AG496" s="4">
        <f>IF(SUM(Table1[[#This Row],[com_ghg_inventory]:[com_support_needed_and_received]])=0,1,"")</f>
        <v>1</v>
      </c>
      <c r="AH496" s="4" cm="1">
        <f t="array" ref="AH496">IF(Table1[[#This Row],[com_ghg_inventory]]="",0,IF(Table1[[#This Row],[com_undefined]:[com_undefined]]=1,0,Table1[[#This Row],[o_gef_funding]:[o_gef_funding]]/SUM(Table1[[#This Row],[com_ghg_inventory]:[com_support_needed_and_received]])))</f>
        <v>0</v>
      </c>
      <c r="AI496" s="4" cm="1">
        <f t="array" ref="AI496">IF(Table1[[#This Row],[com_mitigation]]="",0,IF(Table1[[#This Row],[com_undefined]:[com_undefined]]=1,0,Table1[[#This Row],[o_gef_funding]:[o_gef_funding]]/SUM(Table1[[#This Row],[com_ghg_inventory]:[com_support_needed_and_received]])))</f>
        <v>0</v>
      </c>
      <c r="AJ496" s="4" cm="1">
        <f t="array" ref="AJ496">IF(Table1[[#This Row],[com_climate_change_impacts_and_adaptation]]="",0,IF(Table1[[#This Row],[com_undefined]:[com_undefined]]=1,0,Table1[[#This Row],[o_gef_funding]:[o_gef_funding]]/SUM(Table1[[#This Row],[com_ghg_inventory]:[com_support_needed_and_received]])))</f>
        <v>0</v>
      </c>
      <c r="AK496" s="4" cm="1">
        <f t="array" ref="AK496">IF(Table1[[#This Row],[com_support_needed_and_received]]="",0,IF(Table1[[#This Row],[com_undefined]:[com_undefined]]=1,0,Table1[[#This Row],[o_gef_funding]:[o_gef_funding]]/SUM(Table1[[#This Row],[com_ghg_inventory]:[com_support_needed_and_received]])))</f>
        <v>0</v>
      </c>
      <c r="AL496" s="4">
        <f>IF(Table1[[#This Row],[com_undefined]]=1,Table1[[#This Row],[o_gef_funding]],0)</f>
        <v>112500</v>
      </c>
      <c r="AM496" s="4" cm="1">
        <f t="array" ref="AM496">IF(Table1[[#This Row],[com_ghg_inventory]]="",0,IF(Table1[[#This Row],[com_undefined]:[com_undefined]]=1,0,Table1[[#This Row],[o_co_financing]:[o_co_financing]]/SUM(Table1[[#This Row],[com_ghg_inventory]:[com_support_needed_and_received]])))</f>
        <v>0</v>
      </c>
      <c r="AN496" s="4" cm="1">
        <f t="array" ref="AN496">IF(Table1[[#This Row],[com_mitigation]]="",0,IF(Table1[[#This Row],[com_undefined]:[com_undefined]]=1,0,Table1[[#This Row],[o_co_financing]:[o_co_financing]]/SUM(Table1[[#This Row],[com_ghg_inventory]:[com_support_needed_and_received]])))</f>
        <v>0</v>
      </c>
      <c r="AO496" s="4" cm="1">
        <f t="array" ref="AO496">IF(Table1[[#This Row],[com_climate_change_impacts_and_adaptation]]="",0,IF(Table1[[#This Row],[com_undefined]:[com_undefined]]=1,0,Table1[[#This Row],[o_co_financing]:[o_co_financing]]/SUM(Table1[[#This Row],[com_ghg_inventory]:[com_support_needed_and_received]])))</f>
        <v>0</v>
      </c>
      <c r="AP496" s="4" cm="1">
        <f t="array" ref="AP496">IF(Table1[[#This Row],[com_support_needed_and_received]]="",0,IF(Table1[[#This Row],[com_undefined]:[com_undefined]]=1,0,Table1[[#This Row],[o_co_financing]:[o_co_financing]]/SUM(Table1[[#This Row],[com_ghg_inventory]:[com_support_needed_and_received]])))</f>
        <v>0</v>
      </c>
      <c r="AQ496" s="4">
        <f>IF(Table1[[#This Row],[com_undefined]]=1,Table1[[#This Row],[o_co_financing]],0)</f>
        <v>77250</v>
      </c>
      <c r="AR496" s="4" t="str">
        <f>IF(Table1[[#This Row],[o_gef_funding]]=SUM(Table1[[#This Row],[ghg_inventory_gef]:[undefined_gef]]),"Good", "Problem")</f>
        <v>Good</v>
      </c>
      <c r="AS496" s="4" t="str">
        <f>IF(Table1[[#This Row],[o_co_financing]]=SUM(Table1[[#This Row],[ghg_inventory_co_finance]:[undefined_co_finance]]),"Good", "Problem")</f>
        <v>Good</v>
      </c>
    </row>
    <row r="497" spans="1:45">
      <c r="A497" s="2">
        <v>51</v>
      </c>
      <c r="B497" s="8" t="s">
        <v>77</v>
      </c>
      <c r="C497" t="str">
        <f>VLOOKUP(Table1[[#This Row],[pif_id]], Table7[#All],2,FALSE)</f>
        <v>Asia</v>
      </c>
      <c r="D497" t="str">
        <f>VLOOKUP(Table1[[#This Row],[pif_id]], Table7[#All],3,FALSE)</f>
        <v>UNDP</v>
      </c>
      <c r="E497" t="str">
        <f>VLOOKUP(Table1[[#This Row],[pif_id]], Table7[#All],4,FALSE)</f>
        <v>2017</v>
      </c>
      <c r="F497" t="e">
        <f>VLOOKUP(Table1[[#This Row],[pif_id]], Table7[#All],5,FALSE)</f>
        <v>#REF!</v>
      </c>
      <c r="G497">
        <v>114</v>
      </c>
      <c r="H497" t="s">
        <v>728</v>
      </c>
      <c r="M497">
        <f>IF(SUM(Table1[[#This Row],[c_ghg_inventory]:[c_support_needed_and_received]])=0,1,"")</f>
        <v>1</v>
      </c>
      <c r="N497" s="6">
        <v>475000</v>
      </c>
      <c r="O497" s="6">
        <v>309000</v>
      </c>
      <c r="P497" s="6">
        <f>N497/SUM(Table1[[#This Row],[c_ghg_inventory]:[c_undefined]])</f>
        <v>475000</v>
      </c>
      <c r="Q497" s="6">
        <f>O497/SUM(Table1[[#This Row],[c_ghg_inventory]:[c_undefined]])</f>
        <v>309000</v>
      </c>
      <c r="R497">
        <v>494</v>
      </c>
      <c r="S497" t="s">
        <v>734</v>
      </c>
      <c r="X497" s="4">
        <f>IF(SUM(Table1[[#This Row],[o_ghg_inventory ]:[o_support_needed_and_received]])=0,1,"")</f>
        <v>1</v>
      </c>
      <c r="Y497" s="34">
        <v>25000</v>
      </c>
      <c r="Z497" s="34">
        <v>0</v>
      </c>
      <c r="AA497" s="5">
        <f>Table1[[#This Row],[o_gef_funding]]/SUM(Table1[[#This Row],[o_ghg_inventory ]:[o_undefined]])</f>
        <v>25000</v>
      </c>
      <c r="AB497" s="5">
        <f>Table1[[#This Row],[o_co_financing]]/SUM(Table1[[#This Row],[o_ghg_inventory ]:[o_undefined]])</f>
        <v>0</v>
      </c>
      <c r="AC497" s="4" t="str" cm="1">
        <f t="array" ref="AC497">IF(Table1[[#This Row],[o_ghg_inventory ]]="",IF(AND(Table1[[#This Row],[o_undefined]:[o_undefined]]=1,Table1[[#This Row],[c_ghg_inventory]]=1),1,""),1)</f>
        <v/>
      </c>
      <c r="AD497" s="4" t="str" cm="1">
        <f t="array" ref="AD497">IF(Table1[[#This Row],[o_mitigation ]]="",IF(AND(Table1[[#This Row],[o_undefined]:[o_undefined]]=1,Table1[[#This Row],[c_mitigation]]=1),1,""),1)</f>
        <v/>
      </c>
      <c r="AE497" s="4" t="str" cm="1">
        <f t="array" ref="AE497">IF(Table1[[#This Row],[o_climate_change_impacts_and_adaptation ]]="",IF(AND(Table1[[#This Row],[o_undefined]:[o_undefined]]=1,Table1[[#This Row],[c_climate_change_impacts_and_adaptation]]=1),1,""),1)</f>
        <v/>
      </c>
      <c r="AF497" s="4" t="str" cm="1">
        <f t="array" ref="AF497">IF(Table1[[#This Row],[o_support_needed_and_received]]="",IF(AND(Table1[[#This Row],[o_undefined]:[o_undefined]]=1,Table1[[#This Row],[c_support_needed_and_received]]=1),1,""),1)</f>
        <v/>
      </c>
      <c r="AG497" s="4">
        <f>IF(SUM(Table1[[#This Row],[com_ghg_inventory]:[com_support_needed_and_received]])=0,1,"")</f>
        <v>1</v>
      </c>
      <c r="AH497" s="4" cm="1">
        <f t="array" ref="AH497">IF(Table1[[#This Row],[com_ghg_inventory]]="",0,IF(Table1[[#This Row],[com_undefined]:[com_undefined]]=1,0,Table1[[#This Row],[o_gef_funding]:[o_gef_funding]]/SUM(Table1[[#This Row],[com_ghg_inventory]:[com_support_needed_and_received]])))</f>
        <v>0</v>
      </c>
      <c r="AI497" s="4" cm="1">
        <f t="array" ref="AI497">IF(Table1[[#This Row],[com_mitigation]]="",0,IF(Table1[[#This Row],[com_undefined]:[com_undefined]]=1,0,Table1[[#This Row],[o_gef_funding]:[o_gef_funding]]/SUM(Table1[[#This Row],[com_ghg_inventory]:[com_support_needed_and_received]])))</f>
        <v>0</v>
      </c>
      <c r="AJ497" s="4" cm="1">
        <f t="array" ref="AJ497">IF(Table1[[#This Row],[com_climate_change_impacts_and_adaptation]]="",0,IF(Table1[[#This Row],[com_undefined]:[com_undefined]]=1,0,Table1[[#This Row],[o_gef_funding]:[o_gef_funding]]/SUM(Table1[[#This Row],[com_ghg_inventory]:[com_support_needed_and_received]])))</f>
        <v>0</v>
      </c>
      <c r="AK497" s="4" cm="1">
        <f t="array" ref="AK497">IF(Table1[[#This Row],[com_support_needed_and_received]]="",0,IF(Table1[[#This Row],[com_undefined]:[com_undefined]]=1,0,Table1[[#This Row],[o_gef_funding]:[o_gef_funding]]/SUM(Table1[[#This Row],[com_ghg_inventory]:[com_support_needed_and_received]])))</f>
        <v>0</v>
      </c>
      <c r="AL497" s="4">
        <f>IF(Table1[[#This Row],[com_undefined]]=1,Table1[[#This Row],[o_gef_funding]],0)</f>
        <v>25000</v>
      </c>
      <c r="AM497" s="4" cm="1">
        <f t="array" ref="AM497">IF(Table1[[#This Row],[com_ghg_inventory]]="",0,IF(Table1[[#This Row],[com_undefined]:[com_undefined]]=1,0,Table1[[#This Row],[o_co_financing]:[o_co_financing]]/SUM(Table1[[#This Row],[com_ghg_inventory]:[com_support_needed_and_received]])))</f>
        <v>0</v>
      </c>
      <c r="AN497" s="4" cm="1">
        <f t="array" ref="AN497">IF(Table1[[#This Row],[com_mitigation]]="",0,IF(Table1[[#This Row],[com_undefined]:[com_undefined]]=1,0,Table1[[#This Row],[o_co_financing]:[o_co_financing]]/SUM(Table1[[#This Row],[com_ghg_inventory]:[com_support_needed_and_received]])))</f>
        <v>0</v>
      </c>
      <c r="AO497" s="4" cm="1">
        <f t="array" ref="AO497">IF(Table1[[#This Row],[com_climate_change_impacts_and_adaptation]]="",0,IF(Table1[[#This Row],[com_undefined]:[com_undefined]]=1,0,Table1[[#This Row],[o_co_financing]:[o_co_financing]]/SUM(Table1[[#This Row],[com_ghg_inventory]:[com_support_needed_and_received]])))</f>
        <v>0</v>
      </c>
      <c r="AP497" s="4" cm="1">
        <f t="array" ref="AP497">IF(Table1[[#This Row],[com_support_needed_and_received]]="",0,IF(Table1[[#This Row],[com_undefined]:[com_undefined]]=1,0,Table1[[#This Row],[o_co_financing]:[o_co_financing]]/SUM(Table1[[#This Row],[com_ghg_inventory]:[com_support_needed_and_received]])))</f>
        <v>0</v>
      </c>
      <c r="AQ497" s="4">
        <f>IF(Table1[[#This Row],[com_undefined]]=1,Table1[[#This Row],[o_co_financing]],0)</f>
        <v>0</v>
      </c>
      <c r="AR497" s="4" t="str">
        <f>IF(Table1[[#This Row],[o_gef_funding]]=SUM(Table1[[#This Row],[ghg_inventory_gef]:[undefined_gef]]),"Good", "Problem")</f>
        <v>Good</v>
      </c>
      <c r="AS497" s="4" t="str">
        <f>IF(Table1[[#This Row],[o_co_financing]]=SUM(Table1[[#This Row],[ghg_inventory_co_finance]:[undefined_co_finance]]),"Good", "Problem")</f>
        <v>Good</v>
      </c>
    </row>
    <row r="498" spans="1:45">
      <c r="A498" s="7">
        <v>52</v>
      </c>
      <c r="B498" s="8" t="s">
        <v>78</v>
      </c>
      <c r="C498" t="str">
        <f>VLOOKUP(Table1[[#This Row],[pif_id]], Table7[#All],2,FALSE)</f>
        <v>Asia</v>
      </c>
      <c r="D498" t="str">
        <f>VLOOKUP(Table1[[#This Row],[pif_id]], Table7[#All],3,FALSE)</f>
        <v>UNEP</v>
      </c>
      <c r="E498" t="str">
        <f>VLOOKUP(Table1[[#This Row],[pif_id]], Table7[#All],4,FALSE)</f>
        <v>2018</v>
      </c>
      <c r="F498" t="e">
        <f>VLOOKUP(Table1[[#This Row],[pif_id]], Table7[#All],5,FALSE)</f>
        <v>#REF!</v>
      </c>
      <c r="G498">
        <v>115</v>
      </c>
      <c r="H498" t="s">
        <v>735</v>
      </c>
      <c r="J498">
        <v>1</v>
      </c>
      <c r="N498">
        <v>950000</v>
      </c>
      <c r="O498">
        <v>100000</v>
      </c>
      <c r="P498" s="6">
        <f>N498/SUM(Table1[[#This Row],[c_ghg_inventory]:[c_undefined]])</f>
        <v>950000</v>
      </c>
      <c r="Q498" s="6">
        <f>O498/SUM(Table1[[#This Row],[c_ghg_inventory]:[c_undefined]])</f>
        <v>100000</v>
      </c>
      <c r="R498">
        <v>495</v>
      </c>
      <c r="S498" t="s">
        <v>736</v>
      </c>
      <c r="X498" s="4">
        <f>IF(SUM(Table1[[#This Row],[o_ghg_inventory ]:[o_support_needed_and_received]])=0,1,"")</f>
        <v>1</v>
      </c>
      <c r="Y498" s="34">
        <v>135714.28571428571</v>
      </c>
      <c r="Z498" s="34">
        <v>14285.714285714286</v>
      </c>
      <c r="AA498" s="5">
        <f>Table1[[#This Row],[o_gef_funding]]/SUM(Table1[[#This Row],[o_ghg_inventory ]:[o_undefined]])</f>
        <v>135714.28571428571</v>
      </c>
      <c r="AB498" s="5">
        <f>Table1[[#This Row],[o_co_financing]]/SUM(Table1[[#This Row],[o_ghg_inventory ]:[o_undefined]])</f>
        <v>14285.714285714286</v>
      </c>
      <c r="AC498" s="4" t="str" cm="1">
        <f t="array" ref="AC498">IF(Table1[[#This Row],[o_ghg_inventory ]]="",IF(AND(Table1[[#This Row],[o_undefined]:[o_undefined]]=1,Table1[[#This Row],[c_ghg_inventory]]=1),1,""),1)</f>
        <v/>
      </c>
      <c r="AD498" s="4" cm="1">
        <f t="array" ref="AD498">IF(Table1[[#This Row],[o_mitigation ]]="",IF(AND(Table1[[#This Row],[o_undefined]:[o_undefined]]=1,Table1[[#This Row],[c_mitigation]]=1),1,""),1)</f>
        <v>1</v>
      </c>
      <c r="AE498" s="4" t="str" cm="1">
        <f t="array" ref="AE498">IF(Table1[[#This Row],[o_climate_change_impacts_and_adaptation ]]="",IF(AND(Table1[[#This Row],[o_undefined]:[o_undefined]]=1,Table1[[#This Row],[c_climate_change_impacts_and_adaptation]]=1),1,""),1)</f>
        <v/>
      </c>
      <c r="AF498" s="4" t="str" cm="1">
        <f t="array" ref="AF498">IF(Table1[[#This Row],[o_support_needed_and_received]]="",IF(AND(Table1[[#This Row],[o_undefined]:[o_undefined]]=1,Table1[[#This Row],[c_support_needed_and_received]]=1),1,""),1)</f>
        <v/>
      </c>
      <c r="AG498" s="4" t="str">
        <f>IF(SUM(Table1[[#This Row],[com_ghg_inventory]:[com_support_needed_and_received]])=0,1,"")</f>
        <v/>
      </c>
      <c r="AH498" s="4" cm="1">
        <f t="array" ref="AH498">IF(Table1[[#This Row],[com_ghg_inventory]]="",0,IF(Table1[[#This Row],[com_undefined]:[com_undefined]]=1,0,Table1[[#This Row],[o_gef_funding]:[o_gef_funding]]/SUM(Table1[[#This Row],[com_ghg_inventory]:[com_support_needed_and_received]])))</f>
        <v>0</v>
      </c>
      <c r="AI498" s="4" cm="1">
        <f t="array" ref="AI498">IF(Table1[[#This Row],[com_mitigation]]="",0,IF(Table1[[#This Row],[com_undefined]:[com_undefined]]=1,0,Table1[[#This Row],[o_gef_funding]:[o_gef_funding]]/SUM(Table1[[#This Row],[com_ghg_inventory]:[com_support_needed_and_received]])))</f>
        <v>135714.28571428571</v>
      </c>
      <c r="AJ498" s="4" cm="1">
        <f t="array" ref="AJ498">IF(Table1[[#This Row],[com_climate_change_impacts_and_adaptation]]="",0,IF(Table1[[#This Row],[com_undefined]:[com_undefined]]=1,0,Table1[[#This Row],[o_gef_funding]:[o_gef_funding]]/SUM(Table1[[#This Row],[com_ghg_inventory]:[com_support_needed_and_received]])))</f>
        <v>0</v>
      </c>
      <c r="AK498" s="4" cm="1">
        <f t="array" ref="AK498">IF(Table1[[#This Row],[com_support_needed_and_received]]="",0,IF(Table1[[#This Row],[com_undefined]:[com_undefined]]=1,0,Table1[[#This Row],[o_gef_funding]:[o_gef_funding]]/SUM(Table1[[#This Row],[com_ghg_inventory]:[com_support_needed_and_received]])))</f>
        <v>0</v>
      </c>
      <c r="AL498" s="4">
        <f>IF(Table1[[#This Row],[com_undefined]]=1,Table1[[#This Row],[o_gef_funding]],0)</f>
        <v>0</v>
      </c>
      <c r="AM498" s="4" cm="1">
        <f t="array" ref="AM498">IF(Table1[[#This Row],[com_ghg_inventory]]="",0,IF(Table1[[#This Row],[com_undefined]:[com_undefined]]=1,0,Table1[[#This Row],[o_co_financing]:[o_co_financing]]/SUM(Table1[[#This Row],[com_ghg_inventory]:[com_support_needed_and_received]])))</f>
        <v>0</v>
      </c>
      <c r="AN498" s="4" cm="1">
        <f t="array" ref="AN498">IF(Table1[[#This Row],[com_mitigation]]="",0,IF(Table1[[#This Row],[com_undefined]:[com_undefined]]=1,0,Table1[[#This Row],[o_co_financing]:[o_co_financing]]/SUM(Table1[[#This Row],[com_ghg_inventory]:[com_support_needed_and_received]])))</f>
        <v>14285.714285714286</v>
      </c>
      <c r="AO498" s="4" cm="1">
        <f t="array" ref="AO498">IF(Table1[[#This Row],[com_climate_change_impacts_and_adaptation]]="",0,IF(Table1[[#This Row],[com_undefined]:[com_undefined]]=1,0,Table1[[#This Row],[o_co_financing]:[o_co_financing]]/SUM(Table1[[#This Row],[com_ghg_inventory]:[com_support_needed_and_received]])))</f>
        <v>0</v>
      </c>
      <c r="AP498" s="4" cm="1">
        <f t="array" ref="AP498">IF(Table1[[#This Row],[com_support_needed_and_received]]="",0,IF(Table1[[#This Row],[com_undefined]:[com_undefined]]=1,0,Table1[[#This Row],[o_co_financing]:[o_co_financing]]/SUM(Table1[[#This Row],[com_ghg_inventory]:[com_support_needed_and_received]])))</f>
        <v>0</v>
      </c>
      <c r="AQ498" s="4">
        <f>IF(Table1[[#This Row],[com_undefined]]=1,Table1[[#This Row],[o_co_financing]],0)</f>
        <v>0</v>
      </c>
      <c r="AR498" s="4" t="str">
        <f>IF(Table1[[#This Row],[o_gef_funding]]=SUM(Table1[[#This Row],[ghg_inventory_gef]:[undefined_gef]]),"Good", "Problem")</f>
        <v>Good</v>
      </c>
      <c r="AS498" s="4" t="str">
        <f>IF(Table1[[#This Row],[o_co_financing]]=SUM(Table1[[#This Row],[ghg_inventory_co_finance]:[undefined_co_finance]]),"Good", "Problem")</f>
        <v>Good</v>
      </c>
    </row>
    <row r="499" spans="1:45">
      <c r="A499" s="7">
        <v>52</v>
      </c>
      <c r="B499" s="8" t="s">
        <v>78</v>
      </c>
      <c r="C499" t="str">
        <f>VLOOKUP(Table1[[#This Row],[pif_id]], Table7[#All],2,FALSE)</f>
        <v>Asia</v>
      </c>
      <c r="D499" t="str">
        <f>VLOOKUP(Table1[[#This Row],[pif_id]], Table7[#All],3,FALSE)</f>
        <v>UNEP</v>
      </c>
      <c r="E499" t="str">
        <f>VLOOKUP(Table1[[#This Row],[pif_id]], Table7[#All],4,FALSE)</f>
        <v>2018</v>
      </c>
      <c r="F499" t="e">
        <f>VLOOKUP(Table1[[#This Row],[pif_id]], Table7[#All],5,FALSE)</f>
        <v>#REF!</v>
      </c>
      <c r="G499">
        <v>115</v>
      </c>
      <c r="H499" t="s">
        <v>735</v>
      </c>
      <c r="J499">
        <v>1</v>
      </c>
      <c r="N499">
        <v>950000</v>
      </c>
      <c r="O499">
        <v>100000</v>
      </c>
      <c r="P499" s="6">
        <f>N499/SUM(Table1[[#This Row],[c_ghg_inventory]:[c_undefined]])</f>
        <v>950000</v>
      </c>
      <c r="Q499" s="6">
        <f>O499/SUM(Table1[[#This Row],[c_ghg_inventory]:[c_undefined]])</f>
        <v>100000</v>
      </c>
      <c r="R499">
        <v>496</v>
      </c>
      <c r="S499" t="s">
        <v>737</v>
      </c>
      <c r="X499" s="4">
        <f>IF(SUM(Table1[[#This Row],[o_ghg_inventory ]:[o_support_needed_and_received]])=0,1,"")</f>
        <v>1</v>
      </c>
      <c r="Y499" s="34">
        <v>135714.28571428571</v>
      </c>
      <c r="Z499" s="34">
        <v>14285.714285714286</v>
      </c>
      <c r="AA499" s="5">
        <f>Table1[[#This Row],[o_gef_funding]]/SUM(Table1[[#This Row],[o_ghg_inventory ]:[o_undefined]])</f>
        <v>135714.28571428571</v>
      </c>
      <c r="AB499" s="5">
        <f>Table1[[#This Row],[o_co_financing]]/SUM(Table1[[#This Row],[o_ghg_inventory ]:[o_undefined]])</f>
        <v>14285.714285714286</v>
      </c>
      <c r="AC499" s="4" t="str" cm="1">
        <f t="array" ref="AC499">IF(Table1[[#This Row],[o_ghg_inventory ]]="",IF(AND(Table1[[#This Row],[o_undefined]:[o_undefined]]=1,Table1[[#This Row],[c_ghg_inventory]]=1),1,""),1)</f>
        <v/>
      </c>
      <c r="AD499" s="4" cm="1">
        <f t="array" ref="AD499">IF(Table1[[#This Row],[o_mitigation ]]="",IF(AND(Table1[[#This Row],[o_undefined]:[o_undefined]]=1,Table1[[#This Row],[c_mitigation]]=1),1,""),1)</f>
        <v>1</v>
      </c>
      <c r="AE499" s="4" t="str" cm="1">
        <f t="array" ref="AE499">IF(Table1[[#This Row],[o_climate_change_impacts_and_adaptation ]]="",IF(AND(Table1[[#This Row],[o_undefined]:[o_undefined]]=1,Table1[[#This Row],[c_climate_change_impacts_and_adaptation]]=1),1,""),1)</f>
        <v/>
      </c>
      <c r="AF499" s="4" t="str" cm="1">
        <f t="array" ref="AF499">IF(Table1[[#This Row],[o_support_needed_and_received]]="",IF(AND(Table1[[#This Row],[o_undefined]:[o_undefined]]=1,Table1[[#This Row],[c_support_needed_and_received]]=1),1,""),1)</f>
        <v/>
      </c>
      <c r="AG499" s="4" t="str">
        <f>IF(SUM(Table1[[#This Row],[com_ghg_inventory]:[com_support_needed_and_received]])=0,1,"")</f>
        <v/>
      </c>
      <c r="AH499" s="4" cm="1">
        <f t="array" ref="AH499">IF(Table1[[#This Row],[com_ghg_inventory]]="",0,IF(Table1[[#This Row],[com_undefined]:[com_undefined]]=1,0,Table1[[#This Row],[o_gef_funding]:[o_gef_funding]]/SUM(Table1[[#This Row],[com_ghg_inventory]:[com_support_needed_and_received]])))</f>
        <v>0</v>
      </c>
      <c r="AI499" s="4" cm="1">
        <f t="array" ref="AI499">IF(Table1[[#This Row],[com_mitigation]]="",0,IF(Table1[[#This Row],[com_undefined]:[com_undefined]]=1,0,Table1[[#This Row],[o_gef_funding]:[o_gef_funding]]/SUM(Table1[[#This Row],[com_ghg_inventory]:[com_support_needed_and_received]])))</f>
        <v>135714.28571428571</v>
      </c>
      <c r="AJ499" s="4" cm="1">
        <f t="array" ref="AJ499">IF(Table1[[#This Row],[com_climate_change_impacts_and_adaptation]]="",0,IF(Table1[[#This Row],[com_undefined]:[com_undefined]]=1,0,Table1[[#This Row],[o_gef_funding]:[o_gef_funding]]/SUM(Table1[[#This Row],[com_ghg_inventory]:[com_support_needed_and_received]])))</f>
        <v>0</v>
      </c>
      <c r="AK499" s="4" cm="1">
        <f t="array" ref="AK499">IF(Table1[[#This Row],[com_support_needed_and_received]]="",0,IF(Table1[[#This Row],[com_undefined]:[com_undefined]]=1,0,Table1[[#This Row],[o_gef_funding]:[o_gef_funding]]/SUM(Table1[[#This Row],[com_ghg_inventory]:[com_support_needed_and_received]])))</f>
        <v>0</v>
      </c>
      <c r="AL499" s="4">
        <f>IF(Table1[[#This Row],[com_undefined]]=1,Table1[[#This Row],[o_gef_funding]],0)</f>
        <v>0</v>
      </c>
      <c r="AM499" s="4" cm="1">
        <f t="array" ref="AM499">IF(Table1[[#This Row],[com_ghg_inventory]]="",0,IF(Table1[[#This Row],[com_undefined]:[com_undefined]]=1,0,Table1[[#This Row],[o_co_financing]:[o_co_financing]]/SUM(Table1[[#This Row],[com_ghg_inventory]:[com_support_needed_and_received]])))</f>
        <v>0</v>
      </c>
      <c r="AN499" s="4" cm="1">
        <f t="array" ref="AN499">IF(Table1[[#This Row],[com_mitigation]]="",0,IF(Table1[[#This Row],[com_undefined]:[com_undefined]]=1,0,Table1[[#This Row],[o_co_financing]:[o_co_financing]]/SUM(Table1[[#This Row],[com_ghg_inventory]:[com_support_needed_and_received]])))</f>
        <v>14285.714285714286</v>
      </c>
      <c r="AO499" s="4" cm="1">
        <f t="array" ref="AO499">IF(Table1[[#This Row],[com_climate_change_impacts_and_adaptation]]="",0,IF(Table1[[#This Row],[com_undefined]:[com_undefined]]=1,0,Table1[[#This Row],[o_co_financing]:[o_co_financing]]/SUM(Table1[[#This Row],[com_ghg_inventory]:[com_support_needed_and_received]])))</f>
        <v>0</v>
      </c>
      <c r="AP499" s="4" cm="1">
        <f t="array" ref="AP499">IF(Table1[[#This Row],[com_support_needed_and_received]]="",0,IF(Table1[[#This Row],[com_undefined]:[com_undefined]]=1,0,Table1[[#This Row],[o_co_financing]:[o_co_financing]]/SUM(Table1[[#This Row],[com_ghg_inventory]:[com_support_needed_and_received]])))</f>
        <v>0</v>
      </c>
      <c r="AQ499" s="4">
        <f>IF(Table1[[#This Row],[com_undefined]]=1,Table1[[#This Row],[o_co_financing]],0)</f>
        <v>0</v>
      </c>
      <c r="AR499" s="4" t="str">
        <f>IF(Table1[[#This Row],[o_gef_funding]]=SUM(Table1[[#This Row],[ghg_inventory_gef]:[undefined_gef]]),"Good", "Problem")</f>
        <v>Good</v>
      </c>
      <c r="AS499" s="4" t="str">
        <f>IF(Table1[[#This Row],[o_co_financing]]=SUM(Table1[[#This Row],[ghg_inventory_co_finance]:[undefined_co_finance]]),"Good", "Problem")</f>
        <v>Good</v>
      </c>
    </row>
    <row r="500" spans="1:45">
      <c r="A500" s="7">
        <v>52</v>
      </c>
      <c r="B500" s="8" t="s">
        <v>78</v>
      </c>
      <c r="C500" t="str">
        <f>VLOOKUP(Table1[[#This Row],[pif_id]], Table7[#All],2,FALSE)</f>
        <v>Asia</v>
      </c>
      <c r="D500" t="str">
        <f>VLOOKUP(Table1[[#This Row],[pif_id]], Table7[#All],3,FALSE)</f>
        <v>UNEP</v>
      </c>
      <c r="E500" t="str">
        <f>VLOOKUP(Table1[[#This Row],[pif_id]], Table7[#All],4,FALSE)</f>
        <v>2018</v>
      </c>
      <c r="F500" t="e">
        <f>VLOOKUP(Table1[[#This Row],[pif_id]], Table7[#All],5,FALSE)</f>
        <v>#REF!</v>
      </c>
      <c r="G500">
        <v>115</v>
      </c>
      <c r="H500" t="s">
        <v>735</v>
      </c>
      <c r="J500">
        <v>1</v>
      </c>
      <c r="N500">
        <v>950000</v>
      </c>
      <c r="O500">
        <v>100000</v>
      </c>
      <c r="P500" s="6">
        <f>N500/SUM(Table1[[#This Row],[c_ghg_inventory]:[c_undefined]])</f>
        <v>950000</v>
      </c>
      <c r="Q500" s="6">
        <f>O500/SUM(Table1[[#This Row],[c_ghg_inventory]:[c_undefined]])</f>
        <v>100000</v>
      </c>
      <c r="R500">
        <v>497</v>
      </c>
      <c r="S500" t="s">
        <v>738</v>
      </c>
      <c r="T500">
        <v>1</v>
      </c>
      <c r="X500" s="4" t="str">
        <f>IF(SUM(Table1[[#This Row],[o_ghg_inventory ]:[o_support_needed_and_received]])=0,1,"")</f>
        <v/>
      </c>
      <c r="Y500" s="34">
        <v>135714.28571428571</v>
      </c>
      <c r="Z500" s="34">
        <v>14285.714285714286</v>
      </c>
      <c r="AA500" s="5">
        <f>Table1[[#This Row],[o_gef_funding]]/SUM(Table1[[#This Row],[o_ghg_inventory ]:[o_undefined]])</f>
        <v>135714.28571428571</v>
      </c>
      <c r="AB500" s="5">
        <f>Table1[[#This Row],[o_co_financing]]/SUM(Table1[[#This Row],[o_ghg_inventory ]:[o_undefined]])</f>
        <v>14285.714285714286</v>
      </c>
      <c r="AC500" s="4" cm="1">
        <f t="array" ref="AC500">IF(Table1[[#This Row],[o_ghg_inventory ]]="",IF(AND(Table1[[#This Row],[o_undefined]:[o_undefined]]=1,Table1[[#This Row],[c_ghg_inventory]]=1),1,""),1)</f>
        <v>1</v>
      </c>
      <c r="AD500" s="4" t="str" cm="1">
        <f t="array" ref="AD500">IF(Table1[[#This Row],[o_mitigation ]]="",IF(AND(Table1[[#This Row],[o_undefined]:[o_undefined]]=1,Table1[[#This Row],[c_mitigation]]=1),1,""),1)</f>
        <v/>
      </c>
      <c r="AE500" s="4" t="str" cm="1">
        <f t="array" ref="AE500">IF(Table1[[#This Row],[o_climate_change_impacts_and_adaptation ]]="",IF(AND(Table1[[#This Row],[o_undefined]:[o_undefined]]=1,Table1[[#This Row],[c_climate_change_impacts_and_adaptation]]=1),1,""),1)</f>
        <v/>
      </c>
      <c r="AF500" s="4" t="str" cm="1">
        <f t="array" ref="AF500">IF(Table1[[#This Row],[o_support_needed_and_received]]="",IF(AND(Table1[[#This Row],[o_undefined]:[o_undefined]]=1,Table1[[#This Row],[c_support_needed_and_received]]=1),1,""),1)</f>
        <v/>
      </c>
      <c r="AG500" s="4" t="str">
        <f>IF(SUM(Table1[[#This Row],[com_ghg_inventory]:[com_support_needed_and_received]])=0,1,"")</f>
        <v/>
      </c>
      <c r="AH500" s="4" cm="1">
        <f t="array" ref="AH500">IF(Table1[[#This Row],[com_ghg_inventory]]="",0,IF(Table1[[#This Row],[com_undefined]:[com_undefined]]=1,0,Table1[[#This Row],[o_gef_funding]:[o_gef_funding]]/SUM(Table1[[#This Row],[com_ghg_inventory]:[com_support_needed_and_received]])))</f>
        <v>135714.28571428571</v>
      </c>
      <c r="AI500" s="4" cm="1">
        <f t="array" ref="AI500">IF(Table1[[#This Row],[com_mitigation]]="",0,IF(Table1[[#This Row],[com_undefined]:[com_undefined]]=1,0,Table1[[#This Row],[o_gef_funding]:[o_gef_funding]]/SUM(Table1[[#This Row],[com_ghg_inventory]:[com_support_needed_and_received]])))</f>
        <v>0</v>
      </c>
      <c r="AJ500" s="4" cm="1">
        <f t="array" ref="AJ500">IF(Table1[[#This Row],[com_climate_change_impacts_and_adaptation]]="",0,IF(Table1[[#This Row],[com_undefined]:[com_undefined]]=1,0,Table1[[#This Row],[o_gef_funding]:[o_gef_funding]]/SUM(Table1[[#This Row],[com_ghg_inventory]:[com_support_needed_and_received]])))</f>
        <v>0</v>
      </c>
      <c r="AK500" s="4" cm="1">
        <f t="array" ref="AK500">IF(Table1[[#This Row],[com_support_needed_and_received]]="",0,IF(Table1[[#This Row],[com_undefined]:[com_undefined]]=1,0,Table1[[#This Row],[o_gef_funding]:[o_gef_funding]]/SUM(Table1[[#This Row],[com_ghg_inventory]:[com_support_needed_and_received]])))</f>
        <v>0</v>
      </c>
      <c r="AL500" s="4">
        <f>IF(Table1[[#This Row],[com_undefined]]=1,Table1[[#This Row],[o_gef_funding]],0)</f>
        <v>0</v>
      </c>
      <c r="AM500" s="4" cm="1">
        <f t="array" ref="AM500">IF(Table1[[#This Row],[com_ghg_inventory]]="",0,IF(Table1[[#This Row],[com_undefined]:[com_undefined]]=1,0,Table1[[#This Row],[o_co_financing]:[o_co_financing]]/SUM(Table1[[#This Row],[com_ghg_inventory]:[com_support_needed_and_received]])))</f>
        <v>14285.714285714286</v>
      </c>
      <c r="AN500" s="4" cm="1">
        <f t="array" ref="AN500">IF(Table1[[#This Row],[com_mitigation]]="",0,IF(Table1[[#This Row],[com_undefined]:[com_undefined]]=1,0,Table1[[#This Row],[o_co_financing]:[o_co_financing]]/SUM(Table1[[#This Row],[com_ghg_inventory]:[com_support_needed_and_received]])))</f>
        <v>0</v>
      </c>
      <c r="AO500" s="4" cm="1">
        <f t="array" ref="AO500">IF(Table1[[#This Row],[com_climate_change_impacts_and_adaptation]]="",0,IF(Table1[[#This Row],[com_undefined]:[com_undefined]]=1,0,Table1[[#This Row],[o_co_financing]:[o_co_financing]]/SUM(Table1[[#This Row],[com_ghg_inventory]:[com_support_needed_and_received]])))</f>
        <v>0</v>
      </c>
      <c r="AP500" s="4" cm="1">
        <f t="array" ref="AP500">IF(Table1[[#This Row],[com_support_needed_and_received]]="",0,IF(Table1[[#This Row],[com_undefined]:[com_undefined]]=1,0,Table1[[#This Row],[o_co_financing]:[o_co_financing]]/SUM(Table1[[#This Row],[com_ghg_inventory]:[com_support_needed_and_received]])))</f>
        <v>0</v>
      </c>
      <c r="AQ500" s="4">
        <f>IF(Table1[[#This Row],[com_undefined]]=1,Table1[[#This Row],[o_co_financing]],0)</f>
        <v>0</v>
      </c>
      <c r="AR500" s="4" t="str">
        <f>IF(Table1[[#This Row],[o_gef_funding]]=SUM(Table1[[#This Row],[ghg_inventory_gef]:[undefined_gef]]),"Good", "Problem")</f>
        <v>Good</v>
      </c>
      <c r="AS500" s="4" t="str">
        <f>IF(Table1[[#This Row],[o_co_financing]]=SUM(Table1[[#This Row],[ghg_inventory_co_finance]:[undefined_co_finance]]),"Good", "Problem")</f>
        <v>Good</v>
      </c>
    </row>
    <row r="501" spans="1:45">
      <c r="A501" s="7">
        <v>52</v>
      </c>
      <c r="B501" s="8" t="s">
        <v>78</v>
      </c>
      <c r="C501" t="str">
        <f>VLOOKUP(Table1[[#This Row],[pif_id]], Table7[#All],2,FALSE)</f>
        <v>Asia</v>
      </c>
      <c r="D501" t="str">
        <f>VLOOKUP(Table1[[#This Row],[pif_id]], Table7[#All],3,FALSE)</f>
        <v>UNEP</v>
      </c>
      <c r="E501" t="str">
        <f>VLOOKUP(Table1[[#This Row],[pif_id]], Table7[#All],4,FALSE)</f>
        <v>2018</v>
      </c>
      <c r="F501" t="e">
        <f>VLOOKUP(Table1[[#This Row],[pif_id]], Table7[#All],5,FALSE)</f>
        <v>#REF!</v>
      </c>
      <c r="G501">
        <v>115</v>
      </c>
      <c r="H501" t="s">
        <v>735</v>
      </c>
      <c r="J501">
        <v>1</v>
      </c>
      <c r="N501">
        <v>950000</v>
      </c>
      <c r="O501">
        <v>100000</v>
      </c>
      <c r="P501" s="6">
        <f>N501/SUM(Table1[[#This Row],[c_ghg_inventory]:[c_undefined]])</f>
        <v>950000</v>
      </c>
      <c r="Q501" s="6">
        <f>O501/SUM(Table1[[#This Row],[c_ghg_inventory]:[c_undefined]])</f>
        <v>100000</v>
      </c>
      <c r="R501">
        <v>498</v>
      </c>
      <c r="S501" t="s">
        <v>739</v>
      </c>
      <c r="T501">
        <v>1</v>
      </c>
      <c r="X501" s="4" t="str">
        <f>IF(SUM(Table1[[#This Row],[o_ghg_inventory ]:[o_support_needed_and_received]])=0,1,"")</f>
        <v/>
      </c>
      <c r="Y501" s="34">
        <v>135714.28571428571</v>
      </c>
      <c r="Z501" s="34">
        <v>14285.714285714286</v>
      </c>
      <c r="AA501" s="5">
        <f>Table1[[#This Row],[o_gef_funding]]/SUM(Table1[[#This Row],[o_ghg_inventory ]:[o_undefined]])</f>
        <v>135714.28571428571</v>
      </c>
      <c r="AB501" s="5">
        <f>Table1[[#This Row],[o_co_financing]]/SUM(Table1[[#This Row],[o_ghg_inventory ]:[o_undefined]])</f>
        <v>14285.714285714286</v>
      </c>
      <c r="AC501" s="4" cm="1">
        <f t="array" ref="AC501">IF(Table1[[#This Row],[o_ghg_inventory ]]="",IF(AND(Table1[[#This Row],[o_undefined]:[o_undefined]]=1,Table1[[#This Row],[c_ghg_inventory]]=1),1,""),1)</f>
        <v>1</v>
      </c>
      <c r="AD501" s="4" t="str" cm="1">
        <f t="array" ref="AD501">IF(Table1[[#This Row],[o_mitigation ]]="",IF(AND(Table1[[#This Row],[o_undefined]:[o_undefined]]=1,Table1[[#This Row],[c_mitigation]]=1),1,""),1)</f>
        <v/>
      </c>
      <c r="AE501" s="4" t="str" cm="1">
        <f t="array" ref="AE501">IF(Table1[[#This Row],[o_climate_change_impacts_and_adaptation ]]="",IF(AND(Table1[[#This Row],[o_undefined]:[o_undefined]]=1,Table1[[#This Row],[c_climate_change_impacts_and_adaptation]]=1),1,""),1)</f>
        <v/>
      </c>
      <c r="AF501" s="4" t="str" cm="1">
        <f t="array" ref="AF501">IF(Table1[[#This Row],[o_support_needed_and_received]]="",IF(AND(Table1[[#This Row],[o_undefined]:[o_undefined]]=1,Table1[[#This Row],[c_support_needed_and_received]]=1),1,""),1)</f>
        <v/>
      </c>
      <c r="AG501" s="4" t="str">
        <f>IF(SUM(Table1[[#This Row],[com_ghg_inventory]:[com_support_needed_and_received]])=0,1,"")</f>
        <v/>
      </c>
      <c r="AH501" s="4" cm="1">
        <f t="array" ref="AH501">IF(Table1[[#This Row],[com_ghg_inventory]]="",0,IF(Table1[[#This Row],[com_undefined]:[com_undefined]]=1,0,Table1[[#This Row],[o_gef_funding]:[o_gef_funding]]/SUM(Table1[[#This Row],[com_ghg_inventory]:[com_support_needed_and_received]])))</f>
        <v>135714.28571428571</v>
      </c>
      <c r="AI501" s="4" cm="1">
        <f t="array" ref="AI501">IF(Table1[[#This Row],[com_mitigation]]="",0,IF(Table1[[#This Row],[com_undefined]:[com_undefined]]=1,0,Table1[[#This Row],[o_gef_funding]:[o_gef_funding]]/SUM(Table1[[#This Row],[com_ghg_inventory]:[com_support_needed_and_received]])))</f>
        <v>0</v>
      </c>
      <c r="AJ501" s="4" cm="1">
        <f t="array" ref="AJ501">IF(Table1[[#This Row],[com_climate_change_impacts_and_adaptation]]="",0,IF(Table1[[#This Row],[com_undefined]:[com_undefined]]=1,0,Table1[[#This Row],[o_gef_funding]:[o_gef_funding]]/SUM(Table1[[#This Row],[com_ghg_inventory]:[com_support_needed_and_received]])))</f>
        <v>0</v>
      </c>
      <c r="AK501" s="4" cm="1">
        <f t="array" ref="AK501">IF(Table1[[#This Row],[com_support_needed_and_received]]="",0,IF(Table1[[#This Row],[com_undefined]:[com_undefined]]=1,0,Table1[[#This Row],[o_gef_funding]:[o_gef_funding]]/SUM(Table1[[#This Row],[com_ghg_inventory]:[com_support_needed_and_received]])))</f>
        <v>0</v>
      </c>
      <c r="AL501" s="4">
        <f>IF(Table1[[#This Row],[com_undefined]]=1,Table1[[#This Row],[o_gef_funding]],0)</f>
        <v>0</v>
      </c>
      <c r="AM501" s="4" cm="1">
        <f t="array" ref="AM501">IF(Table1[[#This Row],[com_ghg_inventory]]="",0,IF(Table1[[#This Row],[com_undefined]:[com_undefined]]=1,0,Table1[[#This Row],[o_co_financing]:[o_co_financing]]/SUM(Table1[[#This Row],[com_ghg_inventory]:[com_support_needed_and_received]])))</f>
        <v>14285.714285714286</v>
      </c>
      <c r="AN501" s="4" cm="1">
        <f t="array" ref="AN501">IF(Table1[[#This Row],[com_mitigation]]="",0,IF(Table1[[#This Row],[com_undefined]:[com_undefined]]=1,0,Table1[[#This Row],[o_co_financing]:[o_co_financing]]/SUM(Table1[[#This Row],[com_ghg_inventory]:[com_support_needed_and_received]])))</f>
        <v>0</v>
      </c>
      <c r="AO501" s="4" cm="1">
        <f t="array" ref="AO501">IF(Table1[[#This Row],[com_climate_change_impacts_and_adaptation]]="",0,IF(Table1[[#This Row],[com_undefined]:[com_undefined]]=1,0,Table1[[#This Row],[o_co_financing]:[o_co_financing]]/SUM(Table1[[#This Row],[com_ghg_inventory]:[com_support_needed_and_received]])))</f>
        <v>0</v>
      </c>
      <c r="AP501" s="4" cm="1">
        <f t="array" ref="AP501">IF(Table1[[#This Row],[com_support_needed_and_received]]="",0,IF(Table1[[#This Row],[com_undefined]:[com_undefined]]=1,0,Table1[[#This Row],[o_co_financing]:[o_co_financing]]/SUM(Table1[[#This Row],[com_ghg_inventory]:[com_support_needed_and_received]])))</f>
        <v>0</v>
      </c>
      <c r="AQ501" s="4">
        <f>IF(Table1[[#This Row],[com_undefined]]=1,Table1[[#This Row],[o_co_financing]],0)</f>
        <v>0</v>
      </c>
      <c r="AR501" s="4" t="str">
        <f>IF(Table1[[#This Row],[o_gef_funding]]=SUM(Table1[[#This Row],[ghg_inventory_gef]:[undefined_gef]]),"Good", "Problem")</f>
        <v>Good</v>
      </c>
      <c r="AS501" s="4" t="str">
        <f>IF(Table1[[#This Row],[o_co_financing]]=SUM(Table1[[#This Row],[ghg_inventory_co_finance]:[undefined_co_finance]]),"Good", "Problem")</f>
        <v>Good</v>
      </c>
    </row>
    <row r="502" spans="1:45">
      <c r="A502" s="7">
        <v>52</v>
      </c>
      <c r="B502" s="8" t="s">
        <v>78</v>
      </c>
      <c r="C502" t="str">
        <f>VLOOKUP(Table1[[#This Row],[pif_id]], Table7[#All],2,FALSE)</f>
        <v>Asia</v>
      </c>
      <c r="D502" t="str">
        <f>VLOOKUP(Table1[[#This Row],[pif_id]], Table7[#All],3,FALSE)</f>
        <v>UNEP</v>
      </c>
      <c r="E502" t="str">
        <f>VLOOKUP(Table1[[#This Row],[pif_id]], Table7[#All],4,FALSE)</f>
        <v>2018</v>
      </c>
      <c r="F502" t="e">
        <f>VLOOKUP(Table1[[#This Row],[pif_id]], Table7[#All],5,FALSE)</f>
        <v>#REF!</v>
      </c>
      <c r="G502">
        <v>115</v>
      </c>
      <c r="H502" t="s">
        <v>735</v>
      </c>
      <c r="J502">
        <v>1</v>
      </c>
      <c r="N502">
        <v>950000</v>
      </c>
      <c r="O502">
        <v>100000</v>
      </c>
      <c r="P502" s="6">
        <f>N502/SUM(Table1[[#This Row],[c_ghg_inventory]:[c_undefined]])</f>
        <v>950000</v>
      </c>
      <c r="Q502" s="6">
        <f>O502/SUM(Table1[[#This Row],[c_ghg_inventory]:[c_undefined]])</f>
        <v>100000</v>
      </c>
      <c r="R502">
        <v>499</v>
      </c>
      <c r="S502" t="s">
        <v>740</v>
      </c>
      <c r="T502">
        <v>1</v>
      </c>
      <c r="X502" s="4" t="str">
        <f>IF(SUM(Table1[[#This Row],[o_ghg_inventory ]:[o_support_needed_and_received]])=0,1,"")</f>
        <v/>
      </c>
      <c r="Y502" s="34">
        <v>135714.28571428571</v>
      </c>
      <c r="Z502" s="34">
        <v>14285.714285714286</v>
      </c>
      <c r="AA502" s="5">
        <f>Table1[[#This Row],[o_gef_funding]]/SUM(Table1[[#This Row],[o_ghg_inventory ]:[o_undefined]])</f>
        <v>135714.28571428571</v>
      </c>
      <c r="AB502" s="5">
        <f>Table1[[#This Row],[o_co_financing]]/SUM(Table1[[#This Row],[o_ghg_inventory ]:[o_undefined]])</f>
        <v>14285.714285714286</v>
      </c>
      <c r="AC502" s="4" cm="1">
        <f t="array" ref="AC502">IF(Table1[[#This Row],[o_ghg_inventory ]]="",IF(AND(Table1[[#This Row],[o_undefined]:[o_undefined]]=1,Table1[[#This Row],[c_ghg_inventory]]=1),1,""),1)</f>
        <v>1</v>
      </c>
      <c r="AD502" s="4" t="str" cm="1">
        <f t="array" ref="AD502">IF(Table1[[#This Row],[o_mitigation ]]="",IF(AND(Table1[[#This Row],[o_undefined]:[o_undefined]]=1,Table1[[#This Row],[c_mitigation]]=1),1,""),1)</f>
        <v/>
      </c>
      <c r="AE502" s="4" t="str" cm="1">
        <f t="array" ref="AE502">IF(Table1[[#This Row],[o_climate_change_impacts_and_adaptation ]]="",IF(AND(Table1[[#This Row],[o_undefined]:[o_undefined]]=1,Table1[[#This Row],[c_climate_change_impacts_and_adaptation]]=1),1,""),1)</f>
        <v/>
      </c>
      <c r="AF502" s="4" t="str" cm="1">
        <f t="array" ref="AF502">IF(Table1[[#This Row],[o_support_needed_and_received]]="",IF(AND(Table1[[#This Row],[o_undefined]:[o_undefined]]=1,Table1[[#This Row],[c_support_needed_and_received]]=1),1,""),1)</f>
        <v/>
      </c>
      <c r="AG502" s="4" t="str">
        <f>IF(SUM(Table1[[#This Row],[com_ghg_inventory]:[com_support_needed_and_received]])=0,1,"")</f>
        <v/>
      </c>
      <c r="AH502" s="4" cm="1">
        <f t="array" ref="AH502">IF(Table1[[#This Row],[com_ghg_inventory]]="",0,IF(Table1[[#This Row],[com_undefined]:[com_undefined]]=1,0,Table1[[#This Row],[o_gef_funding]:[o_gef_funding]]/SUM(Table1[[#This Row],[com_ghg_inventory]:[com_support_needed_and_received]])))</f>
        <v>135714.28571428571</v>
      </c>
      <c r="AI502" s="4" cm="1">
        <f t="array" ref="AI502">IF(Table1[[#This Row],[com_mitigation]]="",0,IF(Table1[[#This Row],[com_undefined]:[com_undefined]]=1,0,Table1[[#This Row],[o_gef_funding]:[o_gef_funding]]/SUM(Table1[[#This Row],[com_ghg_inventory]:[com_support_needed_and_received]])))</f>
        <v>0</v>
      </c>
      <c r="AJ502" s="4" cm="1">
        <f t="array" ref="AJ502">IF(Table1[[#This Row],[com_climate_change_impacts_and_adaptation]]="",0,IF(Table1[[#This Row],[com_undefined]:[com_undefined]]=1,0,Table1[[#This Row],[o_gef_funding]:[o_gef_funding]]/SUM(Table1[[#This Row],[com_ghg_inventory]:[com_support_needed_and_received]])))</f>
        <v>0</v>
      </c>
      <c r="AK502" s="4" cm="1">
        <f t="array" ref="AK502">IF(Table1[[#This Row],[com_support_needed_and_received]]="",0,IF(Table1[[#This Row],[com_undefined]:[com_undefined]]=1,0,Table1[[#This Row],[o_gef_funding]:[o_gef_funding]]/SUM(Table1[[#This Row],[com_ghg_inventory]:[com_support_needed_and_received]])))</f>
        <v>0</v>
      </c>
      <c r="AL502" s="4">
        <f>IF(Table1[[#This Row],[com_undefined]]=1,Table1[[#This Row],[o_gef_funding]],0)</f>
        <v>0</v>
      </c>
      <c r="AM502" s="4" cm="1">
        <f t="array" ref="AM502">IF(Table1[[#This Row],[com_ghg_inventory]]="",0,IF(Table1[[#This Row],[com_undefined]:[com_undefined]]=1,0,Table1[[#This Row],[o_co_financing]:[o_co_financing]]/SUM(Table1[[#This Row],[com_ghg_inventory]:[com_support_needed_and_received]])))</f>
        <v>14285.714285714286</v>
      </c>
      <c r="AN502" s="4" cm="1">
        <f t="array" ref="AN502">IF(Table1[[#This Row],[com_mitigation]]="",0,IF(Table1[[#This Row],[com_undefined]:[com_undefined]]=1,0,Table1[[#This Row],[o_co_financing]:[o_co_financing]]/SUM(Table1[[#This Row],[com_ghg_inventory]:[com_support_needed_and_received]])))</f>
        <v>0</v>
      </c>
      <c r="AO502" s="4" cm="1">
        <f t="array" ref="AO502">IF(Table1[[#This Row],[com_climate_change_impacts_and_adaptation]]="",0,IF(Table1[[#This Row],[com_undefined]:[com_undefined]]=1,0,Table1[[#This Row],[o_co_financing]:[o_co_financing]]/SUM(Table1[[#This Row],[com_ghg_inventory]:[com_support_needed_and_received]])))</f>
        <v>0</v>
      </c>
      <c r="AP502" s="4" cm="1">
        <f t="array" ref="AP502">IF(Table1[[#This Row],[com_support_needed_and_received]]="",0,IF(Table1[[#This Row],[com_undefined]:[com_undefined]]=1,0,Table1[[#This Row],[o_co_financing]:[o_co_financing]]/SUM(Table1[[#This Row],[com_ghg_inventory]:[com_support_needed_and_received]])))</f>
        <v>0</v>
      </c>
      <c r="AQ502" s="4">
        <f>IF(Table1[[#This Row],[com_undefined]]=1,Table1[[#This Row],[o_co_financing]],0)</f>
        <v>0</v>
      </c>
      <c r="AR502" s="4" t="str">
        <f>IF(Table1[[#This Row],[o_gef_funding]]=SUM(Table1[[#This Row],[ghg_inventory_gef]:[undefined_gef]]),"Good", "Problem")</f>
        <v>Good</v>
      </c>
      <c r="AS502" s="4" t="str">
        <f>IF(Table1[[#This Row],[o_co_financing]]=SUM(Table1[[#This Row],[ghg_inventory_co_finance]:[undefined_co_finance]]),"Good", "Problem")</f>
        <v>Good</v>
      </c>
    </row>
    <row r="503" spans="1:45">
      <c r="A503" s="7">
        <v>52</v>
      </c>
      <c r="B503" s="8" t="s">
        <v>78</v>
      </c>
      <c r="C503" t="str">
        <f>VLOOKUP(Table1[[#This Row],[pif_id]], Table7[#All],2,FALSE)</f>
        <v>Asia</v>
      </c>
      <c r="D503" t="str">
        <f>VLOOKUP(Table1[[#This Row],[pif_id]], Table7[#All],3,FALSE)</f>
        <v>UNEP</v>
      </c>
      <c r="E503" t="str">
        <f>VLOOKUP(Table1[[#This Row],[pif_id]], Table7[#All],4,FALSE)</f>
        <v>2018</v>
      </c>
      <c r="F503" t="e">
        <f>VLOOKUP(Table1[[#This Row],[pif_id]], Table7[#All],5,FALSE)</f>
        <v>#REF!</v>
      </c>
      <c r="G503">
        <v>115</v>
      </c>
      <c r="H503" t="s">
        <v>735</v>
      </c>
      <c r="J503">
        <v>1</v>
      </c>
      <c r="N503">
        <v>950000</v>
      </c>
      <c r="O503">
        <v>100000</v>
      </c>
      <c r="P503" s="6">
        <f>N503/SUM(Table1[[#This Row],[c_ghg_inventory]:[c_undefined]])</f>
        <v>950000</v>
      </c>
      <c r="Q503" s="6">
        <f>O503/SUM(Table1[[#This Row],[c_ghg_inventory]:[c_undefined]])</f>
        <v>100000</v>
      </c>
      <c r="R503">
        <v>500</v>
      </c>
      <c r="S503" t="s">
        <v>741</v>
      </c>
      <c r="T503">
        <v>1</v>
      </c>
      <c r="X503" s="4" t="str">
        <f>IF(SUM(Table1[[#This Row],[o_ghg_inventory ]:[o_support_needed_and_received]])=0,1,"")</f>
        <v/>
      </c>
      <c r="Y503" s="34">
        <v>135714.28571428571</v>
      </c>
      <c r="Z503" s="34">
        <v>14285.714285714286</v>
      </c>
      <c r="AA503" s="5">
        <f>Table1[[#This Row],[o_gef_funding]]/SUM(Table1[[#This Row],[o_ghg_inventory ]:[o_undefined]])</f>
        <v>135714.28571428571</v>
      </c>
      <c r="AB503" s="5">
        <f>Table1[[#This Row],[o_co_financing]]/SUM(Table1[[#This Row],[o_ghg_inventory ]:[o_undefined]])</f>
        <v>14285.714285714286</v>
      </c>
      <c r="AC503" s="4" cm="1">
        <f t="array" ref="AC503">IF(Table1[[#This Row],[o_ghg_inventory ]]="",IF(AND(Table1[[#This Row],[o_undefined]:[o_undefined]]=1,Table1[[#This Row],[c_ghg_inventory]]=1),1,""),1)</f>
        <v>1</v>
      </c>
      <c r="AD503" s="4" t="str" cm="1">
        <f t="array" ref="AD503">IF(Table1[[#This Row],[o_mitigation ]]="",IF(AND(Table1[[#This Row],[o_undefined]:[o_undefined]]=1,Table1[[#This Row],[c_mitigation]]=1),1,""),1)</f>
        <v/>
      </c>
      <c r="AE503" s="4" t="str" cm="1">
        <f t="array" ref="AE503">IF(Table1[[#This Row],[o_climate_change_impacts_and_adaptation ]]="",IF(AND(Table1[[#This Row],[o_undefined]:[o_undefined]]=1,Table1[[#This Row],[c_climate_change_impacts_and_adaptation]]=1),1,""),1)</f>
        <v/>
      </c>
      <c r="AF503" s="4" t="str" cm="1">
        <f t="array" ref="AF503">IF(Table1[[#This Row],[o_support_needed_and_received]]="",IF(AND(Table1[[#This Row],[o_undefined]:[o_undefined]]=1,Table1[[#This Row],[c_support_needed_and_received]]=1),1,""),1)</f>
        <v/>
      </c>
      <c r="AG503" s="4" t="str">
        <f>IF(SUM(Table1[[#This Row],[com_ghg_inventory]:[com_support_needed_and_received]])=0,1,"")</f>
        <v/>
      </c>
      <c r="AH503" s="4" cm="1">
        <f t="array" ref="AH503">IF(Table1[[#This Row],[com_ghg_inventory]]="",0,IF(Table1[[#This Row],[com_undefined]:[com_undefined]]=1,0,Table1[[#This Row],[o_gef_funding]:[o_gef_funding]]/SUM(Table1[[#This Row],[com_ghg_inventory]:[com_support_needed_and_received]])))</f>
        <v>135714.28571428571</v>
      </c>
      <c r="AI503" s="4" cm="1">
        <f t="array" ref="AI503">IF(Table1[[#This Row],[com_mitigation]]="",0,IF(Table1[[#This Row],[com_undefined]:[com_undefined]]=1,0,Table1[[#This Row],[o_gef_funding]:[o_gef_funding]]/SUM(Table1[[#This Row],[com_ghg_inventory]:[com_support_needed_and_received]])))</f>
        <v>0</v>
      </c>
      <c r="AJ503" s="4" cm="1">
        <f t="array" ref="AJ503">IF(Table1[[#This Row],[com_climate_change_impacts_and_adaptation]]="",0,IF(Table1[[#This Row],[com_undefined]:[com_undefined]]=1,0,Table1[[#This Row],[o_gef_funding]:[o_gef_funding]]/SUM(Table1[[#This Row],[com_ghg_inventory]:[com_support_needed_and_received]])))</f>
        <v>0</v>
      </c>
      <c r="AK503" s="4" cm="1">
        <f t="array" ref="AK503">IF(Table1[[#This Row],[com_support_needed_and_received]]="",0,IF(Table1[[#This Row],[com_undefined]:[com_undefined]]=1,0,Table1[[#This Row],[o_gef_funding]:[o_gef_funding]]/SUM(Table1[[#This Row],[com_ghg_inventory]:[com_support_needed_and_received]])))</f>
        <v>0</v>
      </c>
      <c r="AL503" s="4">
        <f>IF(Table1[[#This Row],[com_undefined]]=1,Table1[[#This Row],[o_gef_funding]],0)</f>
        <v>0</v>
      </c>
      <c r="AM503" s="4" cm="1">
        <f t="array" ref="AM503">IF(Table1[[#This Row],[com_ghg_inventory]]="",0,IF(Table1[[#This Row],[com_undefined]:[com_undefined]]=1,0,Table1[[#This Row],[o_co_financing]:[o_co_financing]]/SUM(Table1[[#This Row],[com_ghg_inventory]:[com_support_needed_and_received]])))</f>
        <v>14285.714285714286</v>
      </c>
      <c r="AN503" s="4" cm="1">
        <f t="array" ref="AN503">IF(Table1[[#This Row],[com_mitigation]]="",0,IF(Table1[[#This Row],[com_undefined]:[com_undefined]]=1,0,Table1[[#This Row],[o_co_financing]:[o_co_financing]]/SUM(Table1[[#This Row],[com_ghg_inventory]:[com_support_needed_and_received]])))</f>
        <v>0</v>
      </c>
      <c r="AO503" s="4" cm="1">
        <f t="array" ref="AO503">IF(Table1[[#This Row],[com_climate_change_impacts_and_adaptation]]="",0,IF(Table1[[#This Row],[com_undefined]:[com_undefined]]=1,0,Table1[[#This Row],[o_co_financing]:[o_co_financing]]/SUM(Table1[[#This Row],[com_ghg_inventory]:[com_support_needed_and_received]])))</f>
        <v>0</v>
      </c>
      <c r="AP503" s="4" cm="1">
        <f t="array" ref="AP503">IF(Table1[[#This Row],[com_support_needed_and_received]]="",0,IF(Table1[[#This Row],[com_undefined]:[com_undefined]]=1,0,Table1[[#This Row],[o_co_financing]:[o_co_financing]]/SUM(Table1[[#This Row],[com_ghg_inventory]:[com_support_needed_and_received]])))</f>
        <v>0</v>
      </c>
      <c r="AQ503" s="4">
        <f>IF(Table1[[#This Row],[com_undefined]]=1,Table1[[#This Row],[o_co_financing]],0)</f>
        <v>0</v>
      </c>
      <c r="AR503" s="4" t="str">
        <f>IF(Table1[[#This Row],[o_gef_funding]]=SUM(Table1[[#This Row],[ghg_inventory_gef]:[undefined_gef]]),"Good", "Problem")</f>
        <v>Good</v>
      </c>
      <c r="AS503" s="4" t="str">
        <f>IF(Table1[[#This Row],[o_co_financing]]=SUM(Table1[[#This Row],[ghg_inventory_co_finance]:[undefined_co_finance]]),"Good", "Problem")</f>
        <v>Good</v>
      </c>
    </row>
    <row r="504" spans="1:45">
      <c r="A504" s="7">
        <v>52</v>
      </c>
      <c r="B504" s="8" t="s">
        <v>78</v>
      </c>
      <c r="C504" t="str">
        <f>VLOOKUP(Table1[[#This Row],[pif_id]], Table7[#All],2,FALSE)</f>
        <v>Asia</v>
      </c>
      <c r="D504" t="str">
        <f>VLOOKUP(Table1[[#This Row],[pif_id]], Table7[#All],3,FALSE)</f>
        <v>UNEP</v>
      </c>
      <c r="E504" t="str">
        <f>VLOOKUP(Table1[[#This Row],[pif_id]], Table7[#All],4,FALSE)</f>
        <v>2018</v>
      </c>
      <c r="F504" t="e">
        <f>VLOOKUP(Table1[[#This Row],[pif_id]], Table7[#All],5,FALSE)</f>
        <v>#REF!</v>
      </c>
      <c r="G504">
        <v>115</v>
      </c>
      <c r="H504" t="s">
        <v>735</v>
      </c>
      <c r="J504">
        <v>1</v>
      </c>
      <c r="N504">
        <v>950000</v>
      </c>
      <c r="O504">
        <v>100000</v>
      </c>
      <c r="P504" s="6">
        <f>N504/SUM(Table1[[#This Row],[c_ghg_inventory]:[c_undefined]])</f>
        <v>950000</v>
      </c>
      <c r="Q504" s="6">
        <f>O504/SUM(Table1[[#This Row],[c_ghg_inventory]:[c_undefined]])</f>
        <v>100000</v>
      </c>
      <c r="R504">
        <v>501</v>
      </c>
      <c r="S504" t="s">
        <v>742</v>
      </c>
      <c r="X504" s="4">
        <f>IF(SUM(Table1[[#This Row],[o_ghg_inventory ]:[o_support_needed_and_received]])=0,1,"")</f>
        <v>1</v>
      </c>
      <c r="Y504" s="34">
        <v>135714.28571428571</v>
      </c>
      <c r="Z504" s="34">
        <v>14285.714285714286</v>
      </c>
      <c r="AA504" s="5">
        <f>Table1[[#This Row],[o_gef_funding]]/SUM(Table1[[#This Row],[o_ghg_inventory ]:[o_undefined]])</f>
        <v>135714.28571428571</v>
      </c>
      <c r="AB504" s="5">
        <f>Table1[[#This Row],[o_co_financing]]/SUM(Table1[[#This Row],[o_ghg_inventory ]:[o_undefined]])</f>
        <v>14285.714285714286</v>
      </c>
      <c r="AC504" s="4" t="str" cm="1">
        <f t="array" ref="AC504">IF(Table1[[#This Row],[o_ghg_inventory ]]="",IF(AND(Table1[[#This Row],[o_undefined]:[o_undefined]]=1,Table1[[#This Row],[c_ghg_inventory]]=1),1,""),1)</f>
        <v/>
      </c>
      <c r="AD504" s="4" cm="1">
        <f t="array" ref="AD504">IF(Table1[[#This Row],[o_mitigation ]]="",IF(AND(Table1[[#This Row],[o_undefined]:[o_undefined]]=1,Table1[[#This Row],[c_mitigation]]=1),1,""),1)</f>
        <v>1</v>
      </c>
      <c r="AE504" s="4" t="str" cm="1">
        <f t="array" ref="AE504">IF(Table1[[#This Row],[o_climate_change_impacts_and_adaptation ]]="",IF(AND(Table1[[#This Row],[o_undefined]:[o_undefined]]=1,Table1[[#This Row],[c_climate_change_impacts_and_adaptation]]=1),1,""),1)</f>
        <v/>
      </c>
      <c r="AF504" s="4" t="str" cm="1">
        <f t="array" ref="AF504">IF(Table1[[#This Row],[o_support_needed_and_received]]="",IF(AND(Table1[[#This Row],[o_undefined]:[o_undefined]]=1,Table1[[#This Row],[c_support_needed_and_received]]=1),1,""),1)</f>
        <v/>
      </c>
      <c r="AG504" s="4" t="str">
        <f>IF(SUM(Table1[[#This Row],[com_ghg_inventory]:[com_support_needed_and_received]])=0,1,"")</f>
        <v/>
      </c>
      <c r="AH504" s="4" cm="1">
        <f t="array" ref="AH504">IF(Table1[[#This Row],[com_ghg_inventory]]="",0,IF(Table1[[#This Row],[com_undefined]:[com_undefined]]=1,0,Table1[[#This Row],[o_gef_funding]:[o_gef_funding]]/SUM(Table1[[#This Row],[com_ghg_inventory]:[com_support_needed_and_received]])))</f>
        <v>0</v>
      </c>
      <c r="AI504" s="4" cm="1">
        <f t="array" ref="AI504">IF(Table1[[#This Row],[com_mitigation]]="",0,IF(Table1[[#This Row],[com_undefined]:[com_undefined]]=1,0,Table1[[#This Row],[o_gef_funding]:[o_gef_funding]]/SUM(Table1[[#This Row],[com_ghg_inventory]:[com_support_needed_and_received]])))</f>
        <v>135714.28571428571</v>
      </c>
      <c r="AJ504" s="4" cm="1">
        <f t="array" ref="AJ504">IF(Table1[[#This Row],[com_climate_change_impacts_and_adaptation]]="",0,IF(Table1[[#This Row],[com_undefined]:[com_undefined]]=1,0,Table1[[#This Row],[o_gef_funding]:[o_gef_funding]]/SUM(Table1[[#This Row],[com_ghg_inventory]:[com_support_needed_and_received]])))</f>
        <v>0</v>
      </c>
      <c r="AK504" s="4" cm="1">
        <f t="array" ref="AK504">IF(Table1[[#This Row],[com_support_needed_and_received]]="",0,IF(Table1[[#This Row],[com_undefined]:[com_undefined]]=1,0,Table1[[#This Row],[o_gef_funding]:[o_gef_funding]]/SUM(Table1[[#This Row],[com_ghg_inventory]:[com_support_needed_and_received]])))</f>
        <v>0</v>
      </c>
      <c r="AL504" s="4">
        <f>IF(Table1[[#This Row],[com_undefined]]=1,Table1[[#This Row],[o_gef_funding]],0)</f>
        <v>0</v>
      </c>
      <c r="AM504" s="4" cm="1">
        <f t="array" ref="AM504">IF(Table1[[#This Row],[com_ghg_inventory]]="",0,IF(Table1[[#This Row],[com_undefined]:[com_undefined]]=1,0,Table1[[#This Row],[o_co_financing]:[o_co_financing]]/SUM(Table1[[#This Row],[com_ghg_inventory]:[com_support_needed_and_received]])))</f>
        <v>0</v>
      </c>
      <c r="AN504" s="4" cm="1">
        <f t="array" ref="AN504">IF(Table1[[#This Row],[com_mitigation]]="",0,IF(Table1[[#This Row],[com_undefined]:[com_undefined]]=1,0,Table1[[#This Row],[o_co_financing]:[o_co_financing]]/SUM(Table1[[#This Row],[com_ghg_inventory]:[com_support_needed_and_received]])))</f>
        <v>14285.714285714286</v>
      </c>
      <c r="AO504" s="4" cm="1">
        <f t="array" ref="AO504">IF(Table1[[#This Row],[com_climate_change_impacts_and_adaptation]]="",0,IF(Table1[[#This Row],[com_undefined]:[com_undefined]]=1,0,Table1[[#This Row],[o_co_financing]:[o_co_financing]]/SUM(Table1[[#This Row],[com_ghg_inventory]:[com_support_needed_and_received]])))</f>
        <v>0</v>
      </c>
      <c r="AP504" s="4" cm="1">
        <f t="array" ref="AP504">IF(Table1[[#This Row],[com_support_needed_and_received]]="",0,IF(Table1[[#This Row],[com_undefined]:[com_undefined]]=1,0,Table1[[#This Row],[o_co_financing]:[o_co_financing]]/SUM(Table1[[#This Row],[com_ghg_inventory]:[com_support_needed_and_received]])))</f>
        <v>0</v>
      </c>
      <c r="AQ504" s="4">
        <f>IF(Table1[[#This Row],[com_undefined]]=1,Table1[[#This Row],[o_co_financing]],0)</f>
        <v>0</v>
      </c>
      <c r="AR504" s="4" t="str">
        <f>IF(Table1[[#This Row],[o_gef_funding]]=SUM(Table1[[#This Row],[ghg_inventory_gef]:[undefined_gef]]),"Good", "Problem")</f>
        <v>Good</v>
      </c>
      <c r="AS504" s="4" t="str">
        <f>IF(Table1[[#This Row],[o_co_financing]]=SUM(Table1[[#This Row],[ghg_inventory_co_finance]:[undefined_co_finance]]),"Good", "Problem")</f>
        <v>Good</v>
      </c>
    </row>
    <row r="505" spans="1:45">
      <c r="A505" s="2">
        <v>53</v>
      </c>
      <c r="B505" s="3" t="s">
        <v>79</v>
      </c>
      <c r="C505" s="4" t="str">
        <f>VLOOKUP(Table1[[#This Row],[pif_id]], Table7[#All],2,FALSE)</f>
        <v>Africa</v>
      </c>
      <c r="D505" s="4" t="str">
        <f>VLOOKUP(Table1[[#This Row],[pif_id]], Table7[#All],3,FALSE)</f>
        <v>CI</v>
      </c>
      <c r="E505" s="4" t="str">
        <f>VLOOKUP(Table1[[#This Row],[pif_id]], Table7[#All],4,FALSE)</f>
        <v>2016</v>
      </c>
      <c r="F505" s="4" t="e">
        <f>VLOOKUP(Table1[[#This Row],[pif_id]], Table7[#All],5,FALSE)</f>
        <v>#REF!</v>
      </c>
      <c r="G505">
        <v>116</v>
      </c>
      <c r="H505" t="s">
        <v>743</v>
      </c>
      <c r="M505">
        <f>IF(SUM(Table1[[#This Row],[c_ghg_inventory]:[c_support_needed_and_received]])=0,1,"")</f>
        <v>1</v>
      </c>
      <c r="N505" s="6">
        <v>454546</v>
      </c>
      <c r="O505" s="6">
        <v>400000</v>
      </c>
      <c r="P505" s="6">
        <f>N505/SUM(Table1[[#This Row],[c_ghg_inventory]:[c_undefined]])</f>
        <v>454546</v>
      </c>
      <c r="Q505" s="6">
        <f>O505/SUM(Table1[[#This Row],[c_ghg_inventory]:[c_undefined]])</f>
        <v>400000</v>
      </c>
      <c r="R505">
        <v>502</v>
      </c>
      <c r="S505" s="9" t="s">
        <v>744</v>
      </c>
      <c r="T505" s="4"/>
      <c r="U505" s="4">
        <v>1</v>
      </c>
      <c r="V505" s="4"/>
      <c r="W505" s="4"/>
      <c r="X505" s="4" t="str">
        <f>IF(SUM(Table1[[#This Row],[o_ghg_inventory ]:[o_support_needed_and_received]])=0,1,"")</f>
        <v/>
      </c>
      <c r="Y505" s="34">
        <v>227273</v>
      </c>
      <c r="Z505" s="34">
        <v>200000</v>
      </c>
      <c r="AA505" s="5">
        <f>Table1[[#This Row],[o_gef_funding]]/SUM(Table1[[#This Row],[o_ghg_inventory ]:[o_undefined]])</f>
        <v>227273</v>
      </c>
      <c r="AB505" s="5">
        <f>Table1[[#This Row],[o_co_financing]]/SUM(Table1[[#This Row],[o_ghg_inventory ]:[o_undefined]])</f>
        <v>200000</v>
      </c>
      <c r="AC505" s="4" t="str" cm="1">
        <f t="array" ref="AC505">IF(Table1[[#This Row],[o_ghg_inventory ]]="",IF(AND(Table1[[#This Row],[o_undefined]:[o_undefined]]=1,Table1[[#This Row],[c_ghg_inventory]]=1),1,""),1)</f>
        <v/>
      </c>
      <c r="AD505" s="4" cm="1">
        <f t="array" ref="AD505">IF(Table1[[#This Row],[o_mitigation ]]="",IF(AND(Table1[[#This Row],[o_undefined]:[o_undefined]]=1,Table1[[#This Row],[c_mitigation]]=1),1,""),1)</f>
        <v>1</v>
      </c>
      <c r="AE505" s="4" t="str" cm="1">
        <f t="array" ref="AE505">IF(Table1[[#This Row],[o_climate_change_impacts_and_adaptation ]]="",IF(AND(Table1[[#This Row],[o_undefined]:[o_undefined]]=1,Table1[[#This Row],[c_climate_change_impacts_and_adaptation]]=1),1,""),1)</f>
        <v/>
      </c>
      <c r="AF505" s="4" t="str" cm="1">
        <f t="array" ref="AF505">IF(Table1[[#This Row],[o_support_needed_and_received]]="",IF(AND(Table1[[#This Row],[o_undefined]:[o_undefined]]=1,Table1[[#This Row],[c_support_needed_and_received]]=1),1,""),1)</f>
        <v/>
      </c>
      <c r="AG505" s="4" t="str">
        <f>IF(SUM(Table1[[#This Row],[com_ghg_inventory]:[com_support_needed_and_received]])=0,1,"")</f>
        <v/>
      </c>
      <c r="AH505" s="4" cm="1">
        <f t="array" ref="AH505">IF(Table1[[#This Row],[com_ghg_inventory]]="",0,IF(Table1[[#This Row],[com_undefined]:[com_undefined]]=1,0,Table1[[#This Row],[o_gef_funding]:[o_gef_funding]]/SUM(Table1[[#This Row],[com_ghg_inventory]:[com_support_needed_and_received]])))</f>
        <v>0</v>
      </c>
      <c r="AI505" s="4" cm="1">
        <f t="array" ref="AI505">IF(Table1[[#This Row],[com_mitigation]]="",0,IF(Table1[[#This Row],[com_undefined]:[com_undefined]]=1,0,Table1[[#This Row],[o_gef_funding]:[o_gef_funding]]/SUM(Table1[[#This Row],[com_ghg_inventory]:[com_support_needed_and_received]])))</f>
        <v>227273</v>
      </c>
      <c r="AJ505" s="4" cm="1">
        <f t="array" ref="AJ505">IF(Table1[[#This Row],[com_climate_change_impacts_and_adaptation]]="",0,IF(Table1[[#This Row],[com_undefined]:[com_undefined]]=1,0,Table1[[#This Row],[o_gef_funding]:[o_gef_funding]]/SUM(Table1[[#This Row],[com_ghg_inventory]:[com_support_needed_and_received]])))</f>
        <v>0</v>
      </c>
      <c r="AK505" s="4" cm="1">
        <f t="array" ref="AK505">IF(Table1[[#This Row],[com_support_needed_and_received]]="",0,IF(Table1[[#This Row],[com_undefined]:[com_undefined]]=1,0,Table1[[#This Row],[o_gef_funding]:[o_gef_funding]]/SUM(Table1[[#This Row],[com_ghg_inventory]:[com_support_needed_and_received]])))</f>
        <v>0</v>
      </c>
      <c r="AL505" s="4">
        <f>IF(Table1[[#This Row],[com_undefined]]=1,Table1[[#This Row],[o_gef_funding]],0)</f>
        <v>0</v>
      </c>
      <c r="AM505" s="4" cm="1">
        <f t="array" ref="AM505">IF(Table1[[#This Row],[com_ghg_inventory]]="",0,IF(Table1[[#This Row],[com_undefined]:[com_undefined]]=1,0,Table1[[#This Row],[o_co_financing]:[o_co_financing]]/SUM(Table1[[#This Row],[com_ghg_inventory]:[com_support_needed_and_received]])))</f>
        <v>0</v>
      </c>
      <c r="AN505" s="4" cm="1">
        <f t="array" ref="AN505">IF(Table1[[#This Row],[com_mitigation]]="",0,IF(Table1[[#This Row],[com_undefined]:[com_undefined]]=1,0,Table1[[#This Row],[o_co_financing]:[o_co_financing]]/SUM(Table1[[#This Row],[com_ghg_inventory]:[com_support_needed_and_received]])))</f>
        <v>200000</v>
      </c>
      <c r="AO505" s="4" cm="1">
        <f t="array" ref="AO505">IF(Table1[[#This Row],[com_climate_change_impacts_and_adaptation]]="",0,IF(Table1[[#This Row],[com_undefined]:[com_undefined]]=1,0,Table1[[#This Row],[o_co_financing]:[o_co_financing]]/SUM(Table1[[#This Row],[com_ghg_inventory]:[com_support_needed_and_received]])))</f>
        <v>0</v>
      </c>
      <c r="AP505" s="4" cm="1">
        <f t="array" ref="AP505">IF(Table1[[#This Row],[com_support_needed_and_received]]="",0,IF(Table1[[#This Row],[com_undefined]:[com_undefined]]=1,0,Table1[[#This Row],[o_co_financing]:[o_co_financing]]/SUM(Table1[[#This Row],[com_ghg_inventory]:[com_support_needed_and_received]])))</f>
        <v>0</v>
      </c>
      <c r="AQ505" s="4">
        <f>IF(Table1[[#This Row],[com_undefined]]=1,Table1[[#This Row],[o_co_financing]],0)</f>
        <v>0</v>
      </c>
      <c r="AR505" s="4" t="str">
        <f>IF(Table1[[#This Row],[o_gef_funding]]=SUM(Table1[[#This Row],[ghg_inventory_gef]:[undefined_gef]]),"Good", "Problem")</f>
        <v>Good</v>
      </c>
      <c r="AS505" s="4" t="str">
        <f>IF(Table1[[#This Row],[o_co_financing]]=SUM(Table1[[#This Row],[ghg_inventory_co_finance]:[undefined_co_finance]]),"Good", "Problem")</f>
        <v>Good</v>
      </c>
    </row>
    <row r="506" spans="1:45">
      <c r="A506" s="2">
        <v>53</v>
      </c>
      <c r="B506" s="3" t="s">
        <v>79</v>
      </c>
      <c r="C506" s="4" t="str">
        <f>VLOOKUP(Table1[[#This Row],[pif_id]], Table7[#All],2,FALSE)</f>
        <v>Africa</v>
      </c>
      <c r="D506" s="4" t="str">
        <f>VLOOKUP(Table1[[#This Row],[pif_id]], Table7[#All],3,FALSE)</f>
        <v>CI</v>
      </c>
      <c r="E506" s="4" t="str">
        <f>VLOOKUP(Table1[[#This Row],[pif_id]], Table7[#All],4,FALSE)</f>
        <v>2016</v>
      </c>
      <c r="F506" s="4" t="e">
        <f>VLOOKUP(Table1[[#This Row],[pif_id]], Table7[#All],5,FALSE)</f>
        <v>#REF!</v>
      </c>
      <c r="G506">
        <v>116</v>
      </c>
      <c r="H506" t="s">
        <v>743</v>
      </c>
      <c r="M506">
        <f>IF(SUM(Table1[[#This Row],[c_ghg_inventory]:[c_support_needed_and_received]])=0,1,"")</f>
        <v>1</v>
      </c>
      <c r="N506" s="6">
        <v>454546</v>
      </c>
      <c r="O506" s="6">
        <v>400000</v>
      </c>
      <c r="P506" s="6">
        <f>N506/SUM(Table1[[#This Row],[c_ghg_inventory]:[c_undefined]])</f>
        <v>454546</v>
      </c>
      <c r="Q506" s="6">
        <f>O506/SUM(Table1[[#This Row],[c_ghg_inventory]:[c_undefined]])</f>
        <v>400000</v>
      </c>
      <c r="R506">
        <v>503</v>
      </c>
      <c r="S506" s="9" t="s">
        <v>745</v>
      </c>
      <c r="T506" s="4"/>
      <c r="U506" s="4"/>
      <c r="V506" s="4"/>
      <c r="W506" s="4"/>
      <c r="X506" s="4">
        <f>IF(SUM(Table1[[#This Row],[o_ghg_inventory ]:[o_support_needed_and_received]])=0,1,"")</f>
        <v>1</v>
      </c>
      <c r="Y506" s="34">
        <v>227273</v>
      </c>
      <c r="Z506" s="34">
        <v>200000</v>
      </c>
      <c r="AA506" s="5">
        <f>Table1[[#This Row],[o_gef_funding]]/SUM(Table1[[#This Row],[o_ghg_inventory ]:[o_undefined]])</f>
        <v>227273</v>
      </c>
      <c r="AB506" s="5">
        <f>Table1[[#This Row],[o_co_financing]]/SUM(Table1[[#This Row],[o_ghg_inventory ]:[o_undefined]])</f>
        <v>200000</v>
      </c>
      <c r="AC506" s="4" t="str" cm="1">
        <f t="array" ref="AC506">IF(Table1[[#This Row],[o_ghg_inventory ]]="",IF(AND(Table1[[#This Row],[o_undefined]:[o_undefined]]=1,Table1[[#This Row],[c_ghg_inventory]]=1),1,""),1)</f>
        <v/>
      </c>
      <c r="AD506" s="4" t="str" cm="1">
        <f t="array" ref="AD506">IF(Table1[[#This Row],[o_mitigation ]]="",IF(AND(Table1[[#This Row],[o_undefined]:[o_undefined]]=1,Table1[[#This Row],[c_mitigation]]=1),1,""),1)</f>
        <v/>
      </c>
      <c r="AE506" s="4" t="str" cm="1">
        <f t="array" ref="AE506">IF(Table1[[#This Row],[o_climate_change_impacts_and_adaptation ]]="",IF(AND(Table1[[#This Row],[o_undefined]:[o_undefined]]=1,Table1[[#This Row],[c_climate_change_impacts_and_adaptation]]=1),1,""),1)</f>
        <v/>
      </c>
      <c r="AF506" s="4" t="str" cm="1">
        <f t="array" ref="AF506">IF(Table1[[#This Row],[o_support_needed_and_received]]="",IF(AND(Table1[[#This Row],[o_undefined]:[o_undefined]]=1,Table1[[#This Row],[c_support_needed_and_received]]=1),1,""),1)</f>
        <v/>
      </c>
      <c r="AG506" s="4">
        <f>IF(SUM(Table1[[#This Row],[com_ghg_inventory]:[com_support_needed_and_received]])=0,1,"")</f>
        <v>1</v>
      </c>
      <c r="AH506" s="4" cm="1">
        <f t="array" ref="AH506">IF(Table1[[#This Row],[com_ghg_inventory]]="",0,IF(Table1[[#This Row],[com_undefined]:[com_undefined]]=1,0,Table1[[#This Row],[o_gef_funding]:[o_gef_funding]]/SUM(Table1[[#This Row],[com_ghg_inventory]:[com_support_needed_and_received]])))</f>
        <v>0</v>
      </c>
      <c r="AI506" s="4" cm="1">
        <f t="array" ref="AI506">IF(Table1[[#This Row],[com_mitigation]]="",0,IF(Table1[[#This Row],[com_undefined]:[com_undefined]]=1,0,Table1[[#This Row],[o_gef_funding]:[o_gef_funding]]/SUM(Table1[[#This Row],[com_ghg_inventory]:[com_support_needed_and_received]])))</f>
        <v>0</v>
      </c>
      <c r="AJ506" s="4" cm="1">
        <f t="array" ref="AJ506">IF(Table1[[#This Row],[com_climate_change_impacts_and_adaptation]]="",0,IF(Table1[[#This Row],[com_undefined]:[com_undefined]]=1,0,Table1[[#This Row],[o_gef_funding]:[o_gef_funding]]/SUM(Table1[[#This Row],[com_ghg_inventory]:[com_support_needed_and_received]])))</f>
        <v>0</v>
      </c>
      <c r="AK506" s="4" cm="1">
        <f t="array" ref="AK506">IF(Table1[[#This Row],[com_support_needed_and_received]]="",0,IF(Table1[[#This Row],[com_undefined]:[com_undefined]]=1,0,Table1[[#This Row],[o_gef_funding]:[o_gef_funding]]/SUM(Table1[[#This Row],[com_ghg_inventory]:[com_support_needed_and_received]])))</f>
        <v>0</v>
      </c>
      <c r="AL506" s="4">
        <f>IF(Table1[[#This Row],[com_undefined]]=1,Table1[[#This Row],[o_gef_funding]],0)</f>
        <v>227273</v>
      </c>
      <c r="AM506" s="4" cm="1">
        <f t="array" ref="AM506">IF(Table1[[#This Row],[com_ghg_inventory]]="",0,IF(Table1[[#This Row],[com_undefined]:[com_undefined]]=1,0,Table1[[#This Row],[o_co_financing]:[o_co_financing]]/SUM(Table1[[#This Row],[com_ghg_inventory]:[com_support_needed_and_received]])))</f>
        <v>0</v>
      </c>
      <c r="AN506" s="4" cm="1">
        <f t="array" ref="AN506">IF(Table1[[#This Row],[com_mitigation]]="",0,IF(Table1[[#This Row],[com_undefined]:[com_undefined]]=1,0,Table1[[#This Row],[o_co_financing]:[o_co_financing]]/SUM(Table1[[#This Row],[com_ghg_inventory]:[com_support_needed_and_received]])))</f>
        <v>0</v>
      </c>
      <c r="AO506" s="4" cm="1">
        <f t="array" ref="AO506">IF(Table1[[#This Row],[com_climate_change_impacts_and_adaptation]]="",0,IF(Table1[[#This Row],[com_undefined]:[com_undefined]]=1,0,Table1[[#This Row],[o_co_financing]:[o_co_financing]]/SUM(Table1[[#This Row],[com_ghg_inventory]:[com_support_needed_and_received]])))</f>
        <v>0</v>
      </c>
      <c r="AP506" s="4" cm="1">
        <f t="array" ref="AP506">IF(Table1[[#This Row],[com_support_needed_and_received]]="",0,IF(Table1[[#This Row],[com_undefined]:[com_undefined]]=1,0,Table1[[#This Row],[o_co_financing]:[o_co_financing]]/SUM(Table1[[#This Row],[com_ghg_inventory]:[com_support_needed_and_received]])))</f>
        <v>0</v>
      </c>
      <c r="AQ506" s="4">
        <f>IF(Table1[[#This Row],[com_undefined]]=1,Table1[[#This Row],[o_co_financing]],0)</f>
        <v>200000</v>
      </c>
      <c r="AR506" s="4" t="str">
        <f>IF(Table1[[#This Row],[o_gef_funding]]=SUM(Table1[[#This Row],[ghg_inventory_gef]:[undefined_gef]]),"Good", "Problem")</f>
        <v>Good</v>
      </c>
      <c r="AS506" s="4" t="str">
        <f>IF(Table1[[#This Row],[o_co_financing]]=SUM(Table1[[#This Row],[ghg_inventory_co_finance]:[undefined_co_finance]]),"Good", "Problem")</f>
        <v>Good</v>
      </c>
    </row>
    <row r="507" spans="1:45">
      <c r="A507" s="2">
        <v>53</v>
      </c>
      <c r="B507" s="3" t="s">
        <v>79</v>
      </c>
      <c r="C507" s="4" t="str">
        <f>VLOOKUP(Table1[[#This Row],[pif_id]], Table7[#All],2,FALSE)</f>
        <v>Africa</v>
      </c>
      <c r="D507" s="4" t="str">
        <f>VLOOKUP(Table1[[#This Row],[pif_id]], Table7[#All],3,FALSE)</f>
        <v>CI</v>
      </c>
      <c r="E507" s="4" t="str">
        <f>VLOOKUP(Table1[[#This Row],[pif_id]], Table7[#All],4,FALSE)</f>
        <v>2016</v>
      </c>
      <c r="F507" s="4" t="e">
        <f>VLOOKUP(Table1[[#This Row],[pif_id]], Table7[#All],5,FALSE)</f>
        <v>#REF!</v>
      </c>
      <c r="G507">
        <v>117</v>
      </c>
      <c r="H507" t="s">
        <v>746</v>
      </c>
      <c r="M507">
        <f>IF(SUM(Table1[[#This Row],[c_ghg_inventory]:[c_support_needed_and_received]])=0,1,"")</f>
        <v>1</v>
      </c>
      <c r="N507" s="6">
        <v>318182</v>
      </c>
      <c r="O507" s="6">
        <v>300000</v>
      </c>
      <c r="P507" s="6">
        <f>N507/SUM(Table1[[#This Row],[c_ghg_inventory]:[c_undefined]])</f>
        <v>318182</v>
      </c>
      <c r="Q507" s="6">
        <f>O507/SUM(Table1[[#This Row],[c_ghg_inventory]:[c_undefined]])</f>
        <v>300000</v>
      </c>
      <c r="R507">
        <v>504</v>
      </c>
      <c r="S507" s="9" t="s">
        <v>747</v>
      </c>
      <c r="T507" s="4"/>
      <c r="U507" s="4"/>
      <c r="V507" s="4"/>
      <c r="W507" s="4"/>
      <c r="X507" s="4">
        <f>IF(SUM(Table1[[#This Row],[o_ghg_inventory ]:[o_support_needed_and_received]])=0,1,"")</f>
        <v>1</v>
      </c>
      <c r="Y507" s="34">
        <v>318182</v>
      </c>
      <c r="Z507" s="34">
        <v>300000</v>
      </c>
      <c r="AA507" s="5">
        <f>Table1[[#This Row],[o_gef_funding]]/SUM(Table1[[#This Row],[o_ghg_inventory ]:[o_undefined]])</f>
        <v>318182</v>
      </c>
      <c r="AB507" s="5">
        <f>Table1[[#This Row],[o_co_financing]]/SUM(Table1[[#This Row],[o_ghg_inventory ]:[o_undefined]])</f>
        <v>300000</v>
      </c>
      <c r="AC507" s="4" t="str" cm="1">
        <f t="array" ref="AC507">IF(Table1[[#This Row],[o_ghg_inventory ]]="",IF(AND(Table1[[#This Row],[o_undefined]:[o_undefined]]=1,Table1[[#This Row],[c_ghg_inventory]]=1),1,""),1)</f>
        <v/>
      </c>
      <c r="AD507" s="4" t="str" cm="1">
        <f t="array" ref="AD507">IF(Table1[[#This Row],[o_mitigation ]]="",IF(AND(Table1[[#This Row],[o_undefined]:[o_undefined]]=1,Table1[[#This Row],[c_mitigation]]=1),1,""),1)</f>
        <v/>
      </c>
      <c r="AE507" s="4" t="str" cm="1">
        <f t="array" ref="AE507">IF(Table1[[#This Row],[o_climate_change_impacts_and_adaptation ]]="",IF(AND(Table1[[#This Row],[o_undefined]:[o_undefined]]=1,Table1[[#This Row],[c_climate_change_impacts_and_adaptation]]=1),1,""),1)</f>
        <v/>
      </c>
      <c r="AF507" s="4" t="str" cm="1">
        <f t="array" ref="AF507">IF(Table1[[#This Row],[o_support_needed_and_received]]="",IF(AND(Table1[[#This Row],[o_undefined]:[o_undefined]]=1,Table1[[#This Row],[c_support_needed_and_received]]=1),1,""),1)</f>
        <v/>
      </c>
      <c r="AG507" s="4">
        <f>IF(SUM(Table1[[#This Row],[com_ghg_inventory]:[com_support_needed_and_received]])=0,1,"")</f>
        <v>1</v>
      </c>
      <c r="AH507" s="4" cm="1">
        <f t="array" ref="AH507">IF(Table1[[#This Row],[com_ghg_inventory]]="",0,IF(Table1[[#This Row],[com_undefined]:[com_undefined]]=1,0,Table1[[#This Row],[o_gef_funding]:[o_gef_funding]]/SUM(Table1[[#This Row],[com_ghg_inventory]:[com_support_needed_and_received]])))</f>
        <v>0</v>
      </c>
      <c r="AI507" s="4" cm="1">
        <f t="array" ref="AI507">IF(Table1[[#This Row],[com_mitigation]]="",0,IF(Table1[[#This Row],[com_undefined]:[com_undefined]]=1,0,Table1[[#This Row],[o_gef_funding]:[o_gef_funding]]/SUM(Table1[[#This Row],[com_ghg_inventory]:[com_support_needed_and_received]])))</f>
        <v>0</v>
      </c>
      <c r="AJ507" s="4" cm="1">
        <f t="array" ref="AJ507">IF(Table1[[#This Row],[com_climate_change_impacts_and_adaptation]]="",0,IF(Table1[[#This Row],[com_undefined]:[com_undefined]]=1,0,Table1[[#This Row],[o_gef_funding]:[o_gef_funding]]/SUM(Table1[[#This Row],[com_ghg_inventory]:[com_support_needed_and_received]])))</f>
        <v>0</v>
      </c>
      <c r="AK507" s="4" cm="1">
        <f t="array" ref="AK507">IF(Table1[[#This Row],[com_support_needed_and_received]]="",0,IF(Table1[[#This Row],[com_undefined]:[com_undefined]]=1,0,Table1[[#This Row],[o_gef_funding]:[o_gef_funding]]/SUM(Table1[[#This Row],[com_ghg_inventory]:[com_support_needed_and_received]])))</f>
        <v>0</v>
      </c>
      <c r="AL507" s="4">
        <f>IF(Table1[[#This Row],[com_undefined]]=1,Table1[[#This Row],[o_gef_funding]],0)</f>
        <v>318182</v>
      </c>
      <c r="AM507" s="4" cm="1">
        <f t="array" ref="AM507">IF(Table1[[#This Row],[com_ghg_inventory]]="",0,IF(Table1[[#This Row],[com_undefined]:[com_undefined]]=1,0,Table1[[#This Row],[o_co_financing]:[o_co_financing]]/SUM(Table1[[#This Row],[com_ghg_inventory]:[com_support_needed_and_received]])))</f>
        <v>0</v>
      </c>
      <c r="AN507" s="4" cm="1">
        <f t="array" ref="AN507">IF(Table1[[#This Row],[com_mitigation]]="",0,IF(Table1[[#This Row],[com_undefined]:[com_undefined]]=1,0,Table1[[#This Row],[o_co_financing]:[o_co_financing]]/SUM(Table1[[#This Row],[com_ghg_inventory]:[com_support_needed_and_received]])))</f>
        <v>0</v>
      </c>
      <c r="AO507" s="4" cm="1">
        <f t="array" ref="AO507">IF(Table1[[#This Row],[com_climate_change_impacts_and_adaptation]]="",0,IF(Table1[[#This Row],[com_undefined]:[com_undefined]]=1,0,Table1[[#This Row],[o_co_financing]:[o_co_financing]]/SUM(Table1[[#This Row],[com_ghg_inventory]:[com_support_needed_and_received]])))</f>
        <v>0</v>
      </c>
      <c r="AP507" s="4" cm="1">
        <f t="array" ref="AP507">IF(Table1[[#This Row],[com_support_needed_and_received]]="",0,IF(Table1[[#This Row],[com_undefined]:[com_undefined]]=1,0,Table1[[#This Row],[o_co_financing]:[o_co_financing]]/SUM(Table1[[#This Row],[com_ghg_inventory]:[com_support_needed_and_received]])))</f>
        <v>0</v>
      </c>
      <c r="AQ507" s="4">
        <f>IF(Table1[[#This Row],[com_undefined]]=1,Table1[[#This Row],[o_co_financing]],0)</f>
        <v>300000</v>
      </c>
      <c r="AR507" s="4" t="str">
        <f>IF(Table1[[#This Row],[o_gef_funding]]=SUM(Table1[[#This Row],[ghg_inventory_gef]:[undefined_gef]]),"Good", "Problem")</f>
        <v>Good</v>
      </c>
      <c r="AS507" s="4" t="str">
        <f>IF(Table1[[#This Row],[o_co_financing]]=SUM(Table1[[#This Row],[ghg_inventory_co_finance]:[undefined_co_finance]]),"Good", "Problem")</f>
        <v>Good</v>
      </c>
    </row>
    <row r="508" spans="1:45">
      <c r="A508" s="2">
        <v>53</v>
      </c>
      <c r="B508" s="3" t="s">
        <v>79</v>
      </c>
      <c r="C508" s="4" t="str">
        <f>VLOOKUP(Table1[[#This Row],[pif_id]], Table7[#All],2,FALSE)</f>
        <v>Africa</v>
      </c>
      <c r="D508" s="4" t="str">
        <f>VLOOKUP(Table1[[#This Row],[pif_id]], Table7[#All],3,FALSE)</f>
        <v>CI</v>
      </c>
      <c r="E508" s="4" t="str">
        <f>VLOOKUP(Table1[[#This Row],[pif_id]], Table7[#All],4,FALSE)</f>
        <v>2016</v>
      </c>
      <c r="F508" s="4" t="e">
        <f>VLOOKUP(Table1[[#This Row],[pif_id]], Table7[#All],5,FALSE)</f>
        <v>#REF!</v>
      </c>
      <c r="G508">
        <v>118</v>
      </c>
      <c r="H508" t="s">
        <v>748</v>
      </c>
      <c r="M508">
        <f>IF(SUM(Table1[[#This Row],[c_ghg_inventory]:[c_support_needed_and_received]])=0,1,"")</f>
        <v>1</v>
      </c>
      <c r="N508" s="6">
        <v>136364</v>
      </c>
      <c r="O508" s="6">
        <v>300000</v>
      </c>
      <c r="P508" s="6">
        <f>N508/SUM(Table1[[#This Row],[c_ghg_inventory]:[c_undefined]])</f>
        <v>136364</v>
      </c>
      <c r="Q508" s="6">
        <f>O508/SUM(Table1[[#This Row],[c_ghg_inventory]:[c_undefined]])</f>
        <v>300000</v>
      </c>
      <c r="R508">
        <v>505</v>
      </c>
      <c r="S508" s="9" t="s">
        <v>749</v>
      </c>
      <c r="T508" s="4"/>
      <c r="U508" s="4"/>
      <c r="V508" s="4"/>
      <c r="W508" s="4"/>
      <c r="X508" s="4">
        <f>IF(SUM(Table1[[#This Row],[o_ghg_inventory ]:[o_support_needed_and_received]])=0,1,"")</f>
        <v>1</v>
      </c>
      <c r="Y508" s="34">
        <v>136364</v>
      </c>
      <c r="Z508" s="34">
        <v>300000</v>
      </c>
      <c r="AA508" s="5">
        <f>Table1[[#This Row],[o_gef_funding]]/SUM(Table1[[#This Row],[o_ghg_inventory ]:[o_undefined]])</f>
        <v>136364</v>
      </c>
      <c r="AB508" s="5">
        <f>Table1[[#This Row],[o_co_financing]]/SUM(Table1[[#This Row],[o_ghg_inventory ]:[o_undefined]])</f>
        <v>300000</v>
      </c>
      <c r="AC508" s="4" t="str" cm="1">
        <f t="array" ref="AC508">IF(Table1[[#This Row],[o_ghg_inventory ]]="",IF(AND(Table1[[#This Row],[o_undefined]:[o_undefined]]=1,Table1[[#This Row],[c_ghg_inventory]]=1),1,""),1)</f>
        <v/>
      </c>
      <c r="AD508" s="4" t="str" cm="1">
        <f t="array" ref="AD508">IF(Table1[[#This Row],[o_mitigation ]]="",IF(AND(Table1[[#This Row],[o_undefined]:[o_undefined]]=1,Table1[[#This Row],[c_mitigation]]=1),1,""),1)</f>
        <v/>
      </c>
      <c r="AE508" s="4" t="str" cm="1">
        <f t="array" ref="AE508">IF(Table1[[#This Row],[o_climate_change_impacts_and_adaptation ]]="",IF(AND(Table1[[#This Row],[o_undefined]:[o_undefined]]=1,Table1[[#This Row],[c_climate_change_impacts_and_adaptation]]=1),1,""),1)</f>
        <v/>
      </c>
      <c r="AF508" s="4" t="str" cm="1">
        <f t="array" ref="AF508">IF(Table1[[#This Row],[o_support_needed_and_received]]="",IF(AND(Table1[[#This Row],[o_undefined]:[o_undefined]]=1,Table1[[#This Row],[c_support_needed_and_received]]=1),1,""),1)</f>
        <v/>
      </c>
      <c r="AG508" s="4">
        <f>IF(SUM(Table1[[#This Row],[com_ghg_inventory]:[com_support_needed_and_received]])=0,1,"")</f>
        <v>1</v>
      </c>
      <c r="AH508" s="4" cm="1">
        <f t="array" ref="AH508">IF(Table1[[#This Row],[com_ghg_inventory]]="",0,IF(Table1[[#This Row],[com_undefined]:[com_undefined]]=1,0,Table1[[#This Row],[o_gef_funding]:[o_gef_funding]]/SUM(Table1[[#This Row],[com_ghg_inventory]:[com_support_needed_and_received]])))</f>
        <v>0</v>
      </c>
      <c r="AI508" s="4" cm="1">
        <f t="array" ref="AI508">IF(Table1[[#This Row],[com_mitigation]]="",0,IF(Table1[[#This Row],[com_undefined]:[com_undefined]]=1,0,Table1[[#This Row],[o_gef_funding]:[o_gef_funding]]/SUM(Table1[[#This Row],[com_ghg_inventory]:[com_support_needed_and_received]])))</f>
        <v>0</v>
      </c>
      <c r="AJ508" s="4" cm="1">
        <f t="array" ref="AJ508">IF(Table1[[#This Row],[com_climate_change_impacts_and_adaptation]]="",0,IF(Table1[[#This Row],[com_undefined]:[com_undefined]]=1,0,Table1[[#This Row],[o_gef_funding]:[o_gef_funding]]/SUM(Table1[[#This Row],[com_ghg_inventory]:[com_support_needed_and_received]])))</f>
        <v>0</v>
      </c>
      <c r="AK508" s="4" cm="1">
        <f t="array" ref="AK508">IF(Table1[[#This Row],[com_support_needed_and_received]]="",0,IF(Table1[[#This Row],[com_undefined]:[com_undefined]]=1,0,Table1[[#This Row],[o_gef_funding]:[o_gef_funding]]/SUM(Table1[[#This Row],[com_ghg_inventory]:[com_support_needed_and_received]])))</f>
        <v>0</v>
      </c>
      <c r="AL508" s="4">
        <f>IF(Table1[[#This Row],[com_undefined]]=1,Table1[[#This Row],[o_gef_funding]],0)</f>
        <v>136364</v>
      </c>
      <c r="AM508" s="4" cm="1">
        <f t="array" ref="AM508">IF(Table1[[#This Row],[com_ghg_inventory]]="",0,IF(Table1[[#This Row],[com_undefined]:[com_undefined]]=1,0,Table1[[#This Row],[o_co_financing]:[o_co_financing]]/SUM(Table1[[#This Row],[com_ghg_inventory]:[com_support_needed_and_received]])))</f>
        <v>0</v>
      </c>
      <c r="AN508" s="4" cm="1">
        <f t="array" ref="AN508">IF(Table1[[#This Row],[com_mitigation]]="",0,IF(Table1[[#This Row],[com_undefined]:[com_undefined]]=1,0,Table1[[#This Row],[o_co_financing]:[o_co_financing]]/SUM(Table1[[#This Row],[com_ghg_inventory]:[com_support_needed_and_received]])))</f>
        <v>0</v>
      </c>
      <c r="AO508" s="4" cm="1">
        <f t="array" ref="AO508">IF(Table1[[#This Row],[com_climate_change_impacts_and_adaptation]]="",0,IF(Table1[[#This Row],[com_undefined]:[com_undefined]]=1,0,Table1[[#This Row],[o_co_financing]:[o_co_financing]]/SUM(Table1[[#This Row],[com_ghg_inventory]:[com_support_needed_and_received]])))</f>
        <v>0</v>
      </c>
      <c r="AP508" s="4" cm="1">
        <f t="array" ref="AP508">IF(Table1[[#This Row],[com_support_needed_and_received]]="",0,IF(Table1[[#This Row],[com_undefined]:[com_undefined]]=1,0,Table1[[#This Row],[o_co_financing]:[o_co_financing]]/SUM(Table1[[#This Row],[com_ghg_inventory]:[com_support_needed_and_received]])))</f>
        <v>0</v>
      </c>
      <c r="AQ508" s="4">
        <f>IF(Table1[[#This Row],[com_undefined]]=1,Table1[[#This Row],[o_co_financing]],0)</f>
        <v>300000</v>
      </c>
      <c r="AR508" s="4" t="str">
        <f>IF(Table1[[#This Row],[o_gef_funding]]=SUM(Table1[[#This Row],[ghg_inventory_gef]:[undefined_gef]]),"Good", "Problem")</f>
        <v>Good</v>
      </c>
      <c r="AS508" s="4" t="str">
        <f>IF(Table1[[#This Row],[o_co_financing]]=SUM(Table1[[#This Row],[ghg_inventory_co_finance]:[undefined_co_finance]]),"Good", "Problem")</f>
        <v>Good</v>
      </c>
    </row>
    <row r="509" spans="1:45">
      <c r="A509" s="7">
        <v>54</v>
      </c>
      <c r="B509" s="8" t="s">
        <v>80</v>
      </c>
      <c r="C509" t="str">
        <f>VLOOKUP(Table1[[#This Row],[pif_id]], Table7[#All],2,FALSE)</f>
        <v>Asia</v>
      </c>
      <c r="D509" t="str">
        <f>VLOOKUP(Table1[[#This Row],[pif_id]], Table7[#All],3,FALSE)</f>
        <v>UNDP</v>
      </c>
      <c r="E509" t="str">
        <f>VLOOKUP(Table1[[#This Row],[pif_id]], Table7[#All],4,FALSE)</f>
        <v>2019</v>
      </c>
      <c r="F509" t="e">
        <f>VLOOKUP(Table1[[#This Row],[pif_id]], Table7[#All],5,FALSE)</f>
        <v>#REF!</v>
      </c>
      <c r="G509">
        <v>119</v>
      </c>
      <c r="H509" t="s">
        <v>750</v>
      </c>
      <c r="M509">
        <f>IF(SUM(Table1[[#This Row],[c_ghg_inventory]:[c_support_needed_and_received]])=0,1,"")</f>
        <v>1</v>
      </c>
      <c r="N509" s="6">
        <v>400000</v>
      </c>
      <c r="O509" s="6">
        <v>200000</v>
      </c>
      <c r="P509" s="6">
        <f>N509/SUM(Table1[[#This Row],[c_ghg_inventory]:[c_undefined]])</f>
        <v>400000</v>
      </c>
      <c r="Q509" s="6">
        <f>O509/SUM(Table1[[#This Row],[c_ghg_inventory]:[c_undefined]])</f>
        <v>200000</v>
      </c>
      <c r="R509">
        <v>506</v>
      </c>
      <c r="S509" s="9" t="s">
        <v>751</v>
      </c>
      <c r="X509">
        <f>IF(SUM(Table1[[#This Row],[o_ghg_inventory ]:[o_support_needed_and_received]])=0,1,"")</f>
        <v>1</v>
      </c>
      <c r="Y509" s="34">
        <v>80000</v>
      </c>
      <c r="Z509" s="34">
        <v>40000</v>
      </c>
      <c r="AA509" s="10">
        <f>Table1[[#This Row],[o_gef_funding]]/SUM(Table1[[#This Row],[o_ghg_inventory ]:[o_undefined]])</f>
        <v>80000</v>
      </c>
      <c r="AB509" s="5">
        <f>Table1[[#This Row],[o_co_financing]]/SUM(Table1[[#This Row],[o_ghg_inventory ]:[o_undefined]])</f>
        <v>40000</v>
      </c>
      <c r="AC509" s="4" t="str" cm="1">
        <f t="array" ref="AC509">IF(Table1[[#This Row],[o_ghg_inventory ]]="",IF(AND(Table1[[#This Row],[o_undefined]:[o_undefined]]=1,Table1[[#This Row],[c_ghg_inventory]]=1),1,""),1)</f>
        <v/>
      </c>
      <c r="AD509" s="4" t="str" cm="1">
        <f t="array" ref="AD509">IF(Table1[[#This Row],[o_mitigation ]]="",IF(AND(Table1[[#This Row],[o_undefined]:[o_undefined]]=1,Table1[[#This Row],[c_mitigation]]=1),1,""),1)</f>
        <v/>
      </c>
      <c r="AE509" s="4" t="str" cm="1">
        <f t="array" ref="AE509">IF(Table1[[#This Row],[o_climate_change_impacts_and_adaptation ]]="",IF(AND(Table1[[#This Row],[o_undefined]:[o_undefined]]=1,Table1[[#This Row],[c_climate_change_impacts_and_adaptation]]=1),1,""),1)</f>
        <v/>
      </c>
      <c r="AF509" s="4" t="str" cm="1">
        <f t="array" ref="AF509">IF(Table1[[#This Row],[o_support_needed_and_received]]="",IF(AND(Table1[[#This Row],[o_undefined]:[o_undefined]]=1,Table1[[#This Row],[c_support_needed_and_received]]=1),1,""),1)</f>
        <v/>
      </c>
      <c r="AG509" s="4">
        <f>IF(SUM(Table1[[#This Row],[com_ghg_inventory]:[com_support_needed_and_received]])=0,1,"")</f>
        <v>1</v>
      </c>
      <c r="AH509" s="4" cm="1">
        <f t="array" ref="AH509">IF(Table1[[#This Row],[com_ghg_inventory]]="",0,IF(Table1[[#This Row],[com_undefined]:[com_undefined]]=1,0,Table1[[#This Row],[o_gef_funding]:[o_gef_funding]]/SUM(Table1[[#This Row],[com_ghg_inventory]:[com_support_needed_and_received]])))</f>
        <v>0</v>
      </c>
      <c r="AI509" s="4" cm="1">
        <f t="array" ref="AI509">IF(Table1[[#This Row],[com_mitigation]]="",0,IF(Table1[[#This Row],[com_undefined]:[com_undefined]]=1,0,Table1[[#This Row],[o_gef_funding]:[o_gef_funding]]/SUM(Table1[[#This Row],[com_ghg_inventory]:[com_support_needed_and_received]])))</f>
        <v>0</v>
      </c>
      <c r="AJ509" s="4" cm="1">
        <f t="array" ref="AJ509">IF(Table1[[#This Row],[com_climate_change_impacts_and_adaptation]]="",0,IF(Table1[[#This Row],[com_undefined]:[com_undefined]]=1,0,Table1[[#This Row],[o_gef_funding]:[o_gef_funding]]/SUM(Table1[[#This Row],[com_ghg_inventory]:[com_support_needed_and_received]])))</f>
        <v>0</v>
      </c>
      <c r="AK509" s="4" cm="1">
        <f t="array" ref="AK509">IF(Table1[[#This Row],[com_support_needed_and_received]]="",0,IF(Table1[[#This Row],[com_undefined]:[com_undefined]]=1,0,Table1[[#This Row],[o_gef_funding]:[o_gef_funding]]/SUM(Table1[[#This Row],[com_ghg_inventory]:[com_support_needed_and_received]])))</f>
        <v>0</v>
      </c>
      <c r="AL509" s="4">
        <f>IF(Table1[[#This Row],[com_undefined]]=1,Table1[[#This Row],[o_gef_funding]],0)</f>
        <v>80000</v>
      </c>
      <c r="AM509" s="4" cm="1">
        <f t="array" ref="AM509">IF(Table1[[#This Row],[com_ghg_inventory]]="",0,IF(Table1[[#This Row],[com_undefined]:[com_undefined]]=1,0,Table1[[#This Row],[o_co_financing]:[o_co_financing]]/SUM(Table1[[#This Row],[com_ghg_inventory]:[com_support_needed_and_received]])))</f>
        <v>0</v>
      </c>
      <c r="AN509" s="4" cm="1">
        <f t="array" ref="AN509">IF(Table1[[#This Row],[com_mitigation]]="",0,IF(Table1[[#This Row],[com_undefined]:[com_undefined]]=1,0,Table1[[#This Row],[o_co_financing]:[o_co_financing]]/SUM(Table1[[#This Row],[com_ghg_inventory]:[com_support_needed_and_received]])))</f>
        <v>0</v>
      </c>
      <c r="AO509" s="4" cm="1">
        <f t="array" ref="AO509">IF(Table1[[#This Row],[com_climate_change_impacts_and_adaptation]]="",0,IF(Table1[[#This Row],[com_undefined]:[com_undefined]]=1,0,Table1[[#This Row],[o_co_financing]:[o_co_financing]]/SUM(Table1[[#This Row],[com_ghg_inventory]:[com_support_needed_and_received]])))</f>
        <v>0</v>
      </c>
      <c r="AP509" s="4" cm="1">
        <f t="array" ref="AP509">IF(Table1[[#This Row],[com_support_needed_and_received]]="",0,IF(Table1[[#This Row],[com_undefined]:[com_undefined]]=1,0,Table1[[#This Row],[o_co_financing]:[o_co_financing]]/SUM(Table1[[#This Row],[com_ghg_inventory]:[com_support_needed_and_received]])))</f>
        <v>0</v>
      </c>
      <c r="AQ509" s="4">
        <f>IF(Table1[[#This Row],[com_undefined]]=1,Table1[[#This Row],[o_co_financing]],0)</f>
        <v>40000</v>
      </c>
      <c r="AR509" s="4" t="str">
        <f>IF(Table1[[#This Row],[o_gef_funding]]=SUM(Table1[[#This Row],[ghg_inventory_gef]:[undefined_gef]]),"Good", "Problem")</f>
        <v>Good</v>
      </c>
      <c r="AS509" s="4" t="str">
        <f>IF(Table1[[#This Row],[o_co_financing]]=SUM(Table1[[#This Row],[ghg_inventory_co_finance]:[undefined_co_finance]]),"Good", "Problem")</f>
        <v>Good</v>
      </c>
    </row>
    <row r="510" spans="1:45">
      <c r="A510" s="7">
        <v>54</v>
      </c>
      <c r="B510" s="8" t="s">
        <v>80</v>
      </c>
      <c r="C510" t="str">
        <f>VLOOKUP(Table1[[#This Row],[pif_id]], Table7[#All],2,FALSE)</f>
        <v>Asia</v>
      </c>
      <c r="D510" t="str">
        <f>VLOOKUP(Table1[[#This Row],[pif_id]], Table7[#All],3,FALSE)</f>
        <v>UNDP</v>
      </c>
      <c r="E510" t="str">
        <f>VLOOKUP(Table1[[#This Row],[pif_id]], Table7[#All],4,FALSE)</f>
        <v>2019</v>
      </c>
      <c r="F510" t="e">
        <f>VLOOKUP(Table1[[#This Row],[pif_id]], Table7[#All],5,FALSE)</f>
        <v>#REF!</v>
      </c>
      <c r="G510">
        <v>119</v>
      </c>
      <c r="H510" t="s">
        <v>750</v>
      </c>
      <c r="M510">
        <f>IF(SUM(Table1[[#This Row],[c_ghg_inventory]:[c_support_needed_and_received]])=0,1,"")</f>
        <v>1</v>
      </c>
      <c r="N510" s="6">
        <v>400000</v>
      </c>
      <c r="O510" s="6">
        <v>200000</v>
      </c>
      <c r="P510" s="6">
        <f>N510/SUM(Table1[[#This Row],[c_ghg_inventory]:[c_undefined]])</f>
        <v>400000</v>
      </c>
      <c r="Q510" s="6">
        <f>O510/SUM(Table1[[#This Row],[c_ghg_inventory]:[c_undefined]])</f>
        <v>200000</v>
      </c>
      <c r="R510">
        <v>507</v>
      </c>
      <c r="S510" s="9" t="s">
        <v>752</v>
      </c>
      <c r="X510">
        <f>IF(SUM(Table1[[#This Row],[o_ghg_inventory ]:[o_support_needed_and_received]])=0,1,"")</f>
        <v>1</v>
      </c>
      <c r="Y510" s="34">
        <v>80000</v>
      </c>
      <c r="Z510" s="34">
        <v>40000</v>
      </c>
      <c r="AA510" s="10">
        <f>Table1[[#This Row],[o_gef_funding]]/SUM(Table1[[#This Row],[o_ghg_inventory ]:[o_undefined]])</f>
        <v>80000</v>
      </c>
      <c r="AB510" s="5">
        <f>Table1[[#This Row],[o_co_financing]]/SUM(Table1[[#This Row],[o_ghg_inventory ]:[o_undefined]])</f>
        <v>40000</v>
      </c>
      <c r="AC510" s="4" t="str" cm="1">
        <f t="array" ref="AC510">IF(Table1[[#This Row],[o_ghg_inventory ]]="",IF(AND(Table1[[#This Row],[o_undefined]:[o_undefined]]=1,Table1[[#This Row],[c_ghg_inventory]]=1),1,""),1)</f>
        <v/>
      </c>
      <c r="AD510" s="4" t="str" cm="1">
        <f t="array" ref="AD510">IF(Table1[[#This Row],[o_mitigation ]]="",IF(AND(Table1[[#This Row],[o_undefined]:[o_undefined]]=1,Table1[[#This Row],[c_mitigation]]=1),1,""),1)</f>
        <v/>
      </c>
      <c r="AE510" s="4" t="str" cm="1">
        <f t="array" ref="AE510">IF(Table1[[#This Row],[o_climate_change_impacts_and_adaptation ]]="",IF(AND(Table1[[#This Row],[o_undefined]:[o_undefined]]=1,Table1[[#This Row],[c_climate_change_impacts_and_adaptation]]=1),1,""),1)</f>
        <v/>
      </c>
      <c r="AF510" s="4" t="str" cm="1">
        <f t="array" ref="AF510">IF(Table1[[#This Row],[o_support_needed_and_received]]="",IF(AND(Table1[[#This Row],[o_undefined]:[o_undefined]]=1,Table1[[#This Row],[c_support_needed_and_received]]=1),1,""),1)</f>
        <v/>
      </c>
      <c r="AG510" s="4">
        <f>IF(SUM(Table1[[#This Row],[com_ghg_inventory]:[com_support_needed_and_received]])=0,1,"")</f>
        <v>1</v>
      </c>
      <c r="AH510" s="4" cm="1">
        <f t="array" ref="AH510">IF(Table1[[#This Row],[com_ghg_inventory]]="",0,IF(Table1[[#This Row],[com_undefined]:[com_undefined]]=1,0,Table1[[#This Row],[o_gef_funding]:[o_gef_funding]]/SUM(Table1[[#This Row],[com_ghg_inventory]:[com_support_needed_and_received]])))</f>
        <v>0</v>
      </c>
      <c r="AI510" s="4" cm="1">
        <f t="array" ref="AI510">IF(Table1[[#This Row],[com_mitigation]]="",0,IF(Table1[[#This Row],[com_undefined]:[com_undefined]]=1,0,Table1[[#This Row],[o_gef_funding]:[o_gef_funding]]/SUM(Table1[[#This Row],[com_ghg_inventory]:[com_support_needed_and_received]])))</f>
        <v>0</v>
      </c>
      <c r="AJ510" s="4" cm="1">
        <f t="array" ref="AJ510">IF(Table1[[#This Row],[com_climate_change_impacts_and_adaptation]]="",0,IF(Table1[[#This Row],[com_undefined]:[com_undefined]]=1,0,Table1[[#This Row],[o_gef_funding]:[o_gef_funding]]/SUM(Table1[[#This Row],[com_ghg_inventory]:[com_support_needed_and_received]])))</f>
        <v>0</v>
      </c>
      <c r="AK510" s="4" cm="1">
        <f t="array" ref="AK510">IF(Table1[[#This Row],[com_support_needed_and_received]]="",0,IF(Table1[[#This Row],[com_undefined]:[com_undefined]]=1,0,Table1[[#This Row],[o_gef_funding]:[o_gef_funding]]/SUM(Table1[[#This Row],[com_ghg_inventory]:[com_support_needed_and_received]])))</f>
        <v>0</v>
      </c>
      <c r="AL510" s="4">
        <f>IF(Table1[[#This Row],[com_undefined]]=1,Table1[[#This Row],[o_gef_funding]],0)</f>
        <v>80000</v>
      </c>
      <c r="AM510" s="4" cm="1">
        <f t="array" ref="AM510">IF(Table1[[#This Row],[com_ghg_inventory]]="",0,IF(Table1[[#This Row],[com_undefined]:[com_undefined]]=1,0,Table1[[#This Row],[o_co_financing]:[o_co_financing]]/SUM(Table1[[#This Row],[com_ghg_inventory]:[com_support_needed_and_received]])))</f>
        <v>0</v>
      </c>
      <c r="AN510" s="4" cm="1">
        <f t="array" ref="AN510">IF(Table1[[#This Row],[com_mitigation]]="",0,IF(Table1[[#This Row],[com_undefined]:[com_undefined]]=1,0,Table1[[#This Row],[o_co_financing]:[o_co_financing]]/SUM(Table1[[#This Row],[com_ghg_inventory]:[com_support_needed_and_received]])))</f>
        <v>0</v>
      </c>
      <c r="AO510" s="4" cm="1">
        <f t="array" ref="AO510">IF(Table1[[#This Row],[com_climate_change_impacts_and_adaptation]]="",0,IF(Table1[[#This Row],[com_undefined]:[com_undefined]]=1,0,Table1[[#This Row],[o_co_financing]:[o_co_financing]]/SUM(Table1[[#This Row],[com_ghg_inventory]:[com_support_needed_and_received]])))</f>
        <v>0</v>
      </c>
      <c r="AP510" s="4" cm="1">
        <f t="array" ref="AP510">IF(Table1[[#This Row],[com_support_needed_and_received]]="",0,IF(Table1[[#This Row],[com_undefined]:[com_undefined]]=1,0,Table1[[#This Row],[o_co_financing]:[o_co_financing]]/SUM(Table1[[#This Row],[com_ghg_inventory]:[com_support_needed_and_received]])))</f>
        <v>0</v>
      </c>
      <c r="AQ510" s="4">
        <f>IF(Table1[[#This Row],[com_undefined]]=1,Table1[[#This Row],[o_co_financing]],0)</f>
        <v>40000</v>
      </c>
      <c r="AR510" s="4" t="str">
        <f>IF(Table1[[#This Row],[o_gef_funding]]=SUM(Table1[[#This Row],[ghg_inventory_gef]:[undefined_gef]]),"Good", "Problem")</f>
        <v>Good</v>
      </c>
      <c r="AS510" s="4" t="str">
        <f>IF(Table1[[#This Row],[o_co_financing]]=SUM(Table1[[#This Row],[ghg_inventory_co_finance]:[undefined_co_finance]]),"Good", "Problem")</f>
        <v>Good</v>
      </c>
    </row>
    <row r="511" spans="1:45">
      <c r="A511" s="7">
        <v>54</v>
      </c>
      <c r="B511" s="8" t="s">
        <v>80</v>
      </c>
      <c r="C511" t="str">
        <f>VLOOKUP(Table1[[#This Row],[pif_id]], Table7[#All],2,FALSE)</f>
        <v>Asia</v>
      </c>
      <c r="D511" t="str">
        <f>VLOOKUP(Table1[[#This Row],[pif_id]], Table7[#All],3,FALSE)</f>
        <v>UNDP</v>
      </c>
      <c r="E511" t="str">
        <f>VLOOKUP(Table1[[#This Row],[pif_id]], Table7[#All],4,FALSE)</f>
        <v>2019</v>
      </c>
      <c r="F511" t="e">
        <f>VLOOKUP(Table1[[#This Row],[pif_id]], Table7[#All],5,FALSE)</f>
        <v>#REF!</v>
      </c>
      <c r="G511">
        <v>119</v>
      </c>
      <c r="H511" t="s">
        <v>750</v>
      </c>
      <c r="M511">
        <f>IF(SUM(Table1[[#This Row],[c_ghg_inventory]:[c_support_needed_and_received]])=0,1,"")</f>
        <v>1</v>
      </c>
      <c r="N511" s="6">
        <v>400000</v>
      </c>
      <c r="O511" s="6">
        <v>200000</v>
      </c>
      <c r="P511" s="6">
        <f>N511/SUM(Table1[[#This Row],[c_ghg_inventory]:[c_undefined]])</f>
        <v>400000</v>
      </c>
      <c r="Q511" s="6">
        <f>O511/SUM(Table1[[#This Row],[c_ghg_inventory]:[c_undefined]])</f>
        <v>200000</v>
      </c>
      <c r="R511">
        <v>508</v>
      </c>
      <c r="S511" s="9" t="s">
        <v>753</v>
      </c>
      <c r="X511">
        <f>IF(SUM(Table1[[#This Row],[o_ghg_inventory ]:[o_support_needed_and_received]])=0,1,"")</f>
        <v>1</v>
      </c>
      <c r="Y511" s="34">
        <v>80000</v>
      </c>
      <c r="Z511" s="34">
        <v>40000</v>
      </c>
      <c r="AA511" s="10">
        <f>Table1[[#This Row],[o_gef_funding]]/SUM(Table1[[#This Row],[o_ghg_inventory ]:[o_undefined]])</f>
        <v>80000</v>
      </c>
      <c r="AB511" s="5">
        <f>Table1[[#This Row],[o_co_financing]]/SUM(Table1[[#This Row],[o_ghg_inventory ]:[o_undefined]])</f>
        <v>40000</v>
      </c>
      <c r="AC511" s="4" t="str" cm="1">
        <f t="array" ref="AC511">IF(Table1[[#This Row],[o_ghg_inventory ]]="",IF(AND(Table1[[#This Row],[o_undefined]:[o_undefined]]=1,Table1[[#This Row],[c_ghg_inventory]]=1),1,""),1)</f>
        <v/>
      </c>
      <c r="AD511" s="4" t="str" cm="1">
        <f t="array" ref="AD511">IF(Table1[[#This Row],[o_mitigation ]]="",IF(AND(Table1[[#This Row],[o_undefined]:[o_undefined]]=1,Table1[[#This Row],[c_mitigation]]=1),1,""),1)</f>
        <v/>
      </c>
      <c r="AE511" s="4" t="str" cm="1">
        <f t="array" ref="AE511">IF(Table1[[#This Row],[o_climate_change_impacts_and_adaptation ]]="",IF(AND(Table1[[#This Row],[o_undefined]:[o_undefined]]=1,Table1[[#This Row],[c_climate_change_impacts_and_adaptation]]=1),1,""),1)</f>
        <v/>
      </c>
      <c r="AF511" s="4" t="str" cm="1">
        <f t="array" ref="AF511">IF(Table1[[#This Row],[o_support_needed_and_received]]="",IF(AND(Table1[[#This Row],[o_undefined]:[o_undefined]]=1,Table1[[#This Row],[c_support_needed_and_received]]=1),1,""),1)</f>
        <v/>
      </c>
      <c r="AG511" s="4">
        <f>IF(SUM(Table1[[#This Row],[com_ghg_inventory]:[com_support_needed_and_received]])=0,1,"")</f>
        <v>1</v>
      </c>
      <c r="AH511" s="4" cm="1">
        <f t="array" ref="AH511">IF(Table1[[#This Row],[com_ghg_inventory]]="",0,IF(Table1[[#This Row],[com_undefined]:[com_undefined]]=1,0,Table1[[#This Row],[o_gef_funding]:[o_gef_funding]]/SUM(Table1[[#This Row],[com_ghg_inventory]:[com_support_needed_and_received]])))</f>
        <v>0</v>
      </c>
      <c r="AI511" s="4" cm="1">
        <f t="array" ref="AI511">IF(Table1[[#This Row],[com_mitigation]]="",0,IF(Table1[[#This Row],[com_undefined]:[com_undefined]]=1,0,Table1[[#This Row],[o_gef_funding]:[o_gef_funding]]/SUM(Table1[[#This Row],[com_ghg_inventory]:[com_support_needed_and_received]])))</f>
        <v>0</v>
      </c>
      <c r="AJ511" s="4" cm="1">
        <f t="array" ref="AJ511">IF(Table1[[#This Row],[com_climate_change_impacts_and_adaptation]]="",0,IF(Table1[[#This Row],[com_undefined]:[com_undefined]]=1,0,Table1[[#This Row],[o_gef_funding]:[o_gef_funding]]/SUM(Table1[[#This Row],[com_ghg_inventory]:[com_support_needed_and_received]])))</f>
        <v>0</v>
      </c>
      <c r="AK511" s="4" cm="1">
        <f t="array" ref="AK511">IF(Table1[[#This Row],[com_support_needed_and_received]]="",0,IF(Table1[[#This Row],[com_undefined]:[com_undefined]]=1,0,Table1[[#This Row],[o_gef_funding]:[o_gef_funding]]/SUM(Table1[[#This Row],[com_ghg_inventory]:[com_support_needed_and_received]])))</f>
        <v>0</v>
      </c>
      <c r="AL511" s="4">
        <f>IF(Table1[[#This Row],[com_undefined]]=1,Table1[[#This Row],[o_gef_funding]],0)</f>
        <v>80000</v>
      </c>
      <c r="AM511" s="4" cm="1">
        <f t="array" ref="AM511">IF(Table1[[#This Row],[com_ghg_inventory]]="",0,IF(Table1[[#This Row],[com_undefined]:[com_undefined]]=1,0,Table1[[#This Row],[o_co_financing]:[o_co_financing]]/SUM(Table1[[#This Row],[com_ghg_inventory]:[com_support_needed_and_received]])))</f>
        <v>0</v>
      </c>
      <c r="AN511" s="4" cm="1">
        <f t="array" ref="AN511">IF(Table1[[#This Row],[com_mitigation]]="",0,IF(Table1[[#This Row],[com_undefined]:[com_undefined]]=1,0,Table1[[#This Row],[o_co_financing]:[o_co_financing]]/SUM(Table1[[#This Row],[com_ghg_inventory]:[com_support_needed_and_received]])))</f>
        <v>0</v>
      </c>
      <c r="AO511" s="4" cm="1">
        <f t="array" ref="AO511">IF(Table1[[#This Row],[com_climate_change_impacts_and_adaptation]]="",0,IF(Table1[[#This Row],[com_undefined]:[com_undefined]]=1,0,Table1[[#This Row],[o_co_financing]:[o_co_financing]]/SUM(Table1[[#This Row],[com_ghg_inventory]:[com_support_needed_and_received]])))</f>
        <v>0</v>
      </c>
      <c r="AP511" s="4" cm="1">
        <f t="array" ref="AP511">IF(Table1[[#This Row],[com_support_needed_and_received]]="",0,IF(Table1[[#This Row],[com_undefined]:[com_undefined]]=1,0,Table1[[#This Row],[o_co_financing]:[o_co_financing]]/SUM(Table1[[#This Row],[com_ghg_inventory]:[com_support_needed_and_received]])))</f>
        <v>0</v>
      </c>
      <c r="AQ511" s="4">
        <f>IF(Table1[[#This Row],[com_undefined]]=1,Table1[[#This Row],[o_co_financing]],0)</f>
        <v>40000</v>
      </c>
      <c r="AR511" s="4" t="str">
        <f>IF(Table1[[#This Row],[o_gef_funding]]=SUM(Table1[[#This Row],[ghg_inventory_gef]:[undefined_gef]]),"Good", "Problem")</f>
        <v>Good</v>
      </c>
      <c r="AS511" s="4" t="str">
        <f>IF(Table1[[#This Row],[o_co_financing]]=SUM(Table1[[#This Row],[ghg_inventory_co_finance]:[undefined_co_finance]]),"Good", "Problem")</f>
        <v>Good</v>
      </c>
    </row>
    <row r="512" spans="1:45">
      <c r="A512" s="7">
        <v>54</v>
      </c>
      <c r="B512" s="8" t="s">
        <v>80</v>
      </c>
      <c r="C512" t="str">
        <f>VLOOKUP(Table1[[#This Row],[pif_id]], Table7[#All],2,FALSE)</f>
        <v>Asia</v>
      </c>
      <c r="D512" t="str">
        <f>VLOOKUP(Table1[[#This Row],[pif_id]], Table7[#All],3,FALSE)</f>
        <v>UNDP</v>
      </c>
      <c r="E512" t="str">
        <f>VLOOKUP(Table1[[#This Row],[pif_id]], Table7[#All],4,FALSE)</f>
        <v>2019</v>
      </c>
      <c r="F512" t="e">
        <f>VLOOKUP(Table1[[#This Row],[pif_id]], Table7[#All],5,FALSE)</f>
        <v>#REF!</v>
      </c>
      <c r="G512">
        <v>119</v>
      </c>
      <c r="H512" t="s">
        <v>750</v>
      </c>
      <c r="M512">
        <f>IF(SUM(Table1[[#This Row],[c_ghg_inventory]:[c_support_needed_and_received]])=0,1,"")</f>
        <v>1</v>
      </c>
      <c r="N512" s="6">
        <v>400000</v>
      </c>
      <c r="O512" s="6">
        <v>200000</v>
      </c>
      <c r="P512" s="6">
        <f>N512/SUM(Table1[[#This Row],[c_ghg_inventory]:[c_undefined]])</f>
        <v>400000</v>
      </c>
      <c r="Q512" s="6">
        <f>O512/SUM(Table1[[#This Row],[c_ghg_inventory]:[c_undefined]])</f>
        <v>200000</v>
      </c>
      <c r="R512">
        <v>509</v>
      </c>
      <c r="S512" s="9" t="s">
        <v>754</v>
      </c>
      <c r="W512">
        <v>1</v>
      </c>
      <c r="X512" t="str">
        <f>IF(SUM(Table1[[#This Row],[o_ghg_inventory ]:[o_support_needed_and_received]])=0,1,"")</f>
        <v/>
      </c>
      <c r="Y512" s="34">
        <v>80000</v>
      </c>
      <c r="Z512" s="34">
        <v>40000</v>
      </c>
      <c r="AA512" s="10">
        <f>Table1[[#This Row],[o_gef_funding]]/SUM(Table1[[#This Row],[o_ghg_inventory ]:[o_undefined]])</f>
        <v>80000</v>
      </c>
      <c r="AB512" s="5">
        <f>Table1[[#This Row],[o_co_financing]]/SUM(Table1[[#This Row],[o_ghg_inventory ]:[o_undefined]])</f>
        <v>40000</v>
      </c>
      <c r="AC512" s="4" t="str" cm="1">
        <f t="array" ref="AC512">IF(Table1[[#This Row],[o_ghg_inventory ]]="",IF(AND(Table1[[#This Row],[o_undefined]:[o_undefined]]=1,Table1[[#This Row],[c_ghg_inventory]]=1),1,""),1)</f>
        <v/>
      </c>
      <c r="AD512" s="4" t="str" cm="1">
        <f t="array" ref="AD512">IF(Table1[[#This Row],[o_mitigation ]]="",IF(AND(Table1[[#This Row],[o_undefined]:[o_undefined]]=1,Table1[[#This Row],[c_mitigation]]=1),1,""),1)</f>
        <v/>
      </c>
      <c r="AE512" s="4" t="str" cm="1">
        <f t="array" ref="AE512">IF(Table1[[#This Row],[o_climate_change_impacts_and_adaptation ]]="",IF(AND(Table1[[#This Row],[o_undefined]:[o_undefined]]=1,Table1[[#This Row],[c_climate_change_impacts_and_adaptation]]=1),1,""),1)</f>
        <v/>
      </c>
      <c r="AF512" s="4" cm="1">
        <f t="array" ref="AF512">IF(Table1[[#This Row],[o_support_needed_and_received]]="",IF(AND(Table1[[#This Row],[o_undefined]:[o_undefined]]=1,Table1[[#This Row],[c_support_needed_and_received]]=1),1,""),1)</f>
        <v>1</v>
      </c>
      <c r="AG512" s="4" t="str">
        <f>IF(SUM(Table1[[#This Row],[com_ghg_inventory]:[com_support_needed_and_received]])=0,1,"")</f>
        <v/>
      </c>
      <c r="AH512" s="4" cm="1">
        <f t="array" ref="AH512">IF(Table1[[#This Row],[com_ghg_inventory]]="",0,IF(Table1[[#This Row],[com_undefined]:[com_undefined]]=1,0,Table1[[#This Row],[o_gef_funding]:[o_gef_funding]]/SUM(Table1[[#This Row],[com_ghg_inventory]:[com_support_needed_and_received]])))</f>
        <v>0</v>
      </c>
      <c r="AI512" s="4" cm="1">
        <f t="array" ref="AI512">IF(Table1[[#This Row],[com_mitigation]]="",0,IF(Table1[[#This Row],[com_undefined]:[com_undefined]]=1,0,Table1[[#This Row],[o_gef_funding]:[o_gef_funding]]/SUM(Table1[[#This Row],[com_ghg_inventory]:[com_support_needed_and_received]])))</f>
        <v>0</v>
      </c>
      <c r="AJ512" s="4" cm="1">
        <f t="array" ref="AJ512">IF(Table1[[#This Row],[com_climate_change_impacts_and_adaptation]]="",0,IF(Table1[[#This Row],[com_undefined]:[com_undefined]]=1,0,Table1[[#This Row],[o_gef_funding]:[o_gef_funding]]/SUM(Table1[[#This Row],[com_ghg_inventory]:[com_support_needed_and_received]])))</f>
        <v>0</v>
      </c>
      <c r="AK512" s="4" cm="1">
        <f t="array" ref="AK512">IF(Table1[[#This Row],[com_support_needed_and_received]]="",0,IF(Table1[[#This Row],[com_undefined]:[com_undefined]]=1,0,Table1[[#This Row],[o_gef_funding]:[o_gef_funding]]/SUM(Table1[[#This Row],[com_ghg_inventory]:[com_support_needed_and_received]])))</f>
        <v>80000</v>
      </c>
      <c r="AL512" s="4">
        <f>IF(Table1[[#This Row],[com_undefined]]=1,Table1[[#This Row],[o_gef_funding]],0)</f>
        <v>0</v>
      </c>
      <c r="AM512" s="4" cm="1">
        <f t="array" ref="AM512">IF(Table1[[#This Row],[com_ghg_inventory]]="",0,IF(Table1[[#This Row],[com_undefined]:[com_undefined]]=1,0,Table1[[#This Row],[o_co_financing]:[o_co_financing]]/SUM(Table1[[#This Row],[com_ghg_inventory]:[com_support_needed_and_received]])))</f>
        <v>0</v>
      </c>
      <c r="AN512" s="4" cm="1">
        <f t="array" ref="AN512">IF(Table1[[#This Row],[com_mitigation]]="",0,IF(Table1[[#This Row],[com_undefined]:[com_undefined]]=1,0,Table1[[#This Row],[o_co_financing]:[o_co_financing]]/SUM(Table1[[#This Row],[com_ghg_inventory]:[com_support_needed_and_received]])))</f>
        <v>0</v>
      </c>
      <c r="AO512" s="4" cm="1">
        <f t="array" ref="AO512">IF(Table1[[#This Row],[com_climate_change_impacts_and_adaptation]]="",0,IF(Table1[[#This Row],[com_undefined]:[com_undefined]]=1,0,Table1[[#This Row],[o_co_financing]:[o_co_financing]]/SUM(Table1[[#This Row],[com_ghg_inventory]:[com_support_needed_and_received]])))</f>
        <v>0</v>
      </c>
      <c r="AP512" s="4" cm="1">
        <f t="array" ref="AP512">IF(Table1[[#This Row],[com_support_needed_and_received]]="",0,IF(Table1[[#This Row],[com_undefined]:[com_undefined]]=1,0,Table1[[#This Row],[o_co_financing]:[o_co_financing]]/SUM(Table1[[#This Row],[com_ghg_inventory]:[com_support_needed_and_received]])))</f>
        <v>40000</v>
      </c>
      <c r="AQ512" s="4">
        <f>IF(Table1[[#This Row],[com_undefined]]=1,Table1[[#This Row],[o_co_financing]],0)</f>
        <v>0</v>
      </c>
      <c r="AR512" s="4" t="str">
        <f>IF(Table1[[#This Row],[o_gef_funding]]=SUM(Table1[[#This Row],[ghg_inventory_gef]:[undefined_gef]]),"Good", "Problem")</f>
        <v>Good</v>
      </c>
      <c r="AS512" s="4" t="str">
        <f>IF(Table1[[#This Row],[o_co_financing]]=SUM(Table1[[#This Row],[ghg_inventory_co_finance]:[undefined_co_finance]]),"Good", "Problem")</f>
        <v>Good</v>
      </c>
    </row>
    <row r="513" spans="1:45">
      <c r="A513" s="7">
        <v>54</v>
      </c>
      <c r="B513" s="8" t="s">
        <v>80</v>
      </c>
      <c r="C513" t="str">
        <f>VLOOKUP(Table1[[#This Row],[pif_id]], Table7[#All],2,FALSE)</f>
        <v>Asia</v>
      </c>
      <c r="D513" t="str">
        <f>VLOOKUP(Table1[[#This Row],[pif_id]], Table7[#All],3,FALSE)</f>
        <v>UNDP</v>
      </c>
      <c r="E513" t="str">
        <f>VLOOKUP(Table1[[#This Row],[pif_id]], Table7[#All],4,FALSE)</f>
        <v>2019</v>
      </c>
      <c r="F513" t="e">
        <f>VLOOKUP(Table1[[#This Row],[pif_id]], Table7[#All],5,FALSE)</f>
        <v>#REF!</v>
      </c>
      <c r="G513">
        <v>119</v>
      </c>
      <c r="H513" t="s">
        <v>750</v>
      </c>
      <c r="M513">
        <f>IF(SUM(Table1[[#This Row],[c_ghg_inventory]:[c_support_needed_and_received]])=0,1,"")</f>
        <v>1</v>
      </c>
      <c r="N513" s="6">
        <v>400000</v>
      </c>
      <c r="O513" s="6">
        <v>200000</v>
      </c>
      <c r="P513" s="6">
        <f>N513/SUM(Table1[[#This Row],[c_ghg_inventory]:[c_undefined]])</f>
        <v>400000</v>
      </c>
      <c r="Q513" s="6">
        <f>O513/SUM(Table1[[#This Row],[c_ghg_inventory]:[c_undefined]])</f>
        <v>200000</v>
      </c>
      <c r="R513">
        <v>510</v>
      </c>
      <c r="S513" s="9" t="s">
        <v>755</v>
      </c>
      <c r="X513">
        <f>IF(SUM(Table1[[#This Row],[o_ghg_inventory ]:[o_support_needed_and_received]])=0,1,"")</f>
        <v>1</v>
      </c>
      <c r="Y513" s="34">
        <v>80000</v>
      </c>
      <c r="Z513" s="34">
        <v>40000</v>
      </c>
      <c r="AA513" s="10">
        <f>Table1[[#This Row],[o_gef_funding]]/SUM(Table1[[#This Row],[o_ghg_inventory ]:[o_undefined]])</f>
        <v>80000</v>
      </c>
      <c r="AB513" s="5">
        <f>Table1[[#This Row],[o_co_financing]]/SUM(Table1[[#This Row],[o_ghg_inventory ]:[o_undefined]])</f>
        <v>40000</v>
      </c>
      <c r="AC513" s="4" t="str" cm="1">
        <f t="array" ref="AC513">IF(Table1[[#This Row],[o_ghg_inventory ]]="",IF(AND(Table1[[#This Row],[o_undefined]:[o_undefined]]=1,Table1[[#This Row],[c_ghg_inventory]]=1),1,""),1)</f>
        <v/>
      </c>
      <c r="AD513" s="4" t="str" cm="1">
        <f t="array" ref="AD513">IF(Table1[[#This Row],[o_mitigation ]]="",IF(AND(Table1[[#This Row],[o_undefined]:[o_undefined]]=1,Table1[[#This Row],[c_mitigation]]=1),1,""),1)</f>
        <v/>
      </c>
      <c r="AE513" s="4" t="str" cm="1">
        <f t="array" ref="AE513">IF(Table1[[#This Row],[o_climate_change_impacts_and_adaptation ]]="",IF(AND(Table1[[#This Row],[o_undefined]:[o_undefined]]=1,Table1[[#This Row],[c_climate_change_impacts_and_adaptation]]=1),1,""),1)</f>
        <v/>
      </c>
      <c r="AF513" s="4" t="str" cm="1">
        <f t="array" ref="AF513">IF(Table1[[#This Row],[o_support_needed_and_received]]="",IF(AND(Table1[[#This Row],[o_undefined]:[o_undefined]]=1,Table1[[#This Row],[c_support_needed_and_received]]=1),1,""),1)</f>
        <v/>
      </c>
      <c r="AG513" s="4">
        <f>IF(SUM(Table1[[#This Row],[com_ghg_inventory]:[com_support_needed_and_received]])=0,1,"")</f>
        <v>1</v>
      </c>
      <c r="AH513" s="4" cm="1">
        <f t="array" ref="AH513">IF(Table1[[#This Row],[com_ghg_inventory]]="",0,IF(Table1[[#This Row],[com_undefined]:[com_undefined]]=1,0,Table1[[#This Row],[o_gef_funding]:[o_gef_funding]]/SUM(Table1[[#This Row],[com_ghg_inventory]:[com_support_needed_and_received]])))</f>
        <v>0</v>
      </c>
      <c r="AI513" s="4" cm="1">
        <f t="array" ref="AI513">IF(Table1[[#This Row],[com_mitigation]]="",0,IF(Table1[[#This Row],[com_undefined]:[com_undefined]]=1,0,Table1[[#This Row],[o_gef_funding]:[o_gef_funding]]/SUM(Table1[[#This Row],[com_ghg_inventory]:[com_support_needed_and_received]])))</f>
        <v>0</v>
      </c>
      <c r="AJ513" s="4" cm="1">
        <f t="array" ref="AJ513">IF(Table1[[#This Row],[com_climate_change_impacts_and_adaptation]]="",0,IF(Table1[[#This Row],[com_undefined]:[com_undefined]]=1,0,Table1[[#This Row],[o_gef_funding]:[o_gef_funding]]/SUM(Table1[[#This Row],[com_ghg_inventory]:[com_support_needed_and_received]])))</f>
        <v>0</v>
      </c>
      <c r="AK513" s="4" cm="1">
        <f t="array" ref="AK513">IF(Table1[[#This Row],[com_support_needed_and_received]]="",0,IF(Table1[[#This Row],[com_undefined]:[com_undefined]]=1,0,Table1[[#This Row],[o_gef_funding]:[o_gef_funding]]/SUM(Table1[[#This Row],[com_ghg_inventory]:[com_support_needed_and_received]])))</f>
        <v>0</v>
      </c>
      <c r="AL513" s="4">
        <f>IF(Table1[[#This Row],[com_undefined]]=1,Table1[[#This Row],[o_gef_funding]],0)</f>
        <v>80000</v>
      </c>
      <c r="AM513" s="4" cm="1">
        <f t="array" ref="AM513">IF(Table1[[#This Row],[com_ghg_inventory]]="",0,IF(Table1[[#This Row],[com_undefined]:[com_undefined]]=1,0,Table1[[#This Row],[o_co_financing]:[o_co_financing]]/SUM(Table1[[#This Row],[com_ghg_inventory]:[com_support_needed_and_received]])))</f>
        <v>0</v>
      </c>
      <c r="AN513" s="4" cm="1">
        <f t="array" ref="AN513">IF(Table1[[#This Row],[com_mitigation]]="",0,IF(Table1[[#This Row],[com_undefined]:[com_undefined]]=1,0,Table1[[#This Row],[o_co_financing]:[o_co_financing]]/SUM(Table1[[#This Row],[com_ghg_inventory]:[com_support_needed_and_received]])))</f>
        <v>0</v>
      </c>
      <c r="AO513" s="4" cm="1">
        <f t="array" ref="AO513">IF(Table1[[#This Row],[com_climate_change_impacts_and_adaptation]]="",0,IF(Table1[[#This Row],[com_undefined]:[com_undefined]]=1,0,Table1[[#This Row],[o_co_financing]:[o_co_financing]]/SUM(Table1[[#This Row],[com_ghg_inventory]:[com_support_needed_and_received]])))</f>
        <v>0</v>
      </c>
      <c r="AP513" s="4" cm="1">
        <f t="array" ref="AP513">IF(Table1[[#This Row],[com_support_needed_and_received]]="",0,IF(Table1[[#This Row],[com_undefined]:[com_undefined]]=1,0,Table1[[#This Row],[o_co_financing]:[o_co_financing]]/SUM(Table1[[#This Row],[com_ghg_inventory]:[com_support_needed_and_received]])))</f>
        <v>0</v>
      </c>
      <c r="AQ513" s="4">
        <f>IF(Table1[[#This Row],[com_undefined]]=1,Table1[[#This Row],[o_co_financing]],0)</f>
        <v>40000</v>
      </c>
      <c r="AR513" s="4" t="str">
        <f>IF(Table1[[#This Row],[o_gef_funding]]=SUM(Table1[[#This Row],[ghg_inventory_gef]:[undefined_gef]]),"Good", "Problem")</f>
        <v>Good</v>
      </c>
      <c r="AS513" s="4" t="str">
        <f>IF(Table1[[#This Row],[o_co_financing]]=SUM(Table1[[#This Row],[ghg_inventory_co_finance]:[undefined_co_finance]]),"Good", "Problem")</f>
        <v>Good</v>
      </c>
    </row>
    <row r="514" spans="1:45">
      <c r="A514" s="7">
        <v>54</v>
      </c>
      <c r="B514" s="8" t="s">
        <v>80</v>
      </c>
      <c r="C514" t="str">
        <f>VLOOKUP(Table1[[#This Row],[pif_id]], Table7[#All],2,FALSE)</f>
        <v>Asia</v>
      </c>
      <c r="D514" t="str">
        <f>VLOOKUP(Table1[[#This Row],[pif_id]], Table7[#All],3,FALSE)</f>
        <v>UNDP</v>
      </c>
      <c r="E514" t="str">
        <f>VLOOKUP(Table1[[#This Row],[pif_id]], Table7[#All],4,FALSE)</f>
        <v>2019</v>
      </c>
      <c r="F514" t="e">
        <f>VLOOKUP(Table1[[#This Row],[pif_id]], Table7[#All],5,FALSE)</f>
        <v>#REF!</v>
      </c>
      <c r="G514">
        <v>120</v>
      </c>
      <c r="H514" t="s">
        <v>756</v>
      </c>
      <c r="I514">
        <v>1</v>
      </c>
      <c r="M514" t="str">
        <f>IF(SUM(Table1[[#This Row],[c_ghg_inventory]:[c_support_needed_and_received]])=0,1,"")</f>
        <v/>
      </c>
      <c r="N514" s="6">
        <v>880000</v>
      </c>
      <c r="O514" s="6">
        <v>450000</v>
      </c>
      <c r="P514" s="6">
        <f>N514/SUM(Table1[[#This Row],[c_ghg_inventory]:[c_undefined]])</f>
        <v>880000</v>
      </c>
      <c r="Q514" s="6">
        <f>O514/SUM(Table1[[#This Row],[c_ghg_inventory]:[c_undefined]])</f>
        <v>450000</v>
      </c>
      <c r="R514">
        <v>511</v>
      </c>
      <c r="S514" s="9" t="s">
        <v>757</v>
      </c>
      <c r="T514">
        <v>1</v>
      </c>
      <c r="X514" t="str">
        <f>IF(SUM(Table1[[#This Row],[o_ghg_inventory ]:[o_support_needed_and_received]])=0,1,"")</f>
        <v/>
      </c>
      <c r="Y514" s="34">
        <v>125714.28571428571</v>
      </c>
      <c r="Z514" s="34">
        <v>64285.714285714283</v>
      </c>
      <c r="AA514" s="10">
        <f>Table1[[#This Row],[o_gef_funding]]/SUM(Table1[[#This Row],[o_ghg_inventory ]:[o_undefined]])</f>
        <v>125714.28571428571</v>
      </c>
      <c r="AB514" s="5">
        <f>Table1[[#This Row],[o_co_financing]]/SUM(Table1[[#This Row],[o_ghg_inventory ]:[o_undefined]])</f>
        <v>64285.714285714283</v>
      </c>
      <c r="AC514" s="4" cm="1">
        <f t="array" ref="AC514">IF(Table1[[#This Row],[o_ghg_inventory ]]="",IF(AND(Table1[[#This Row],[o_undefined]:[o_undefined]]=1,Table1[[#This Row],[c_ghg_inventory]]=1),1,""),1)</f>
        <v>1</v>
      </c>
      <c r="AD514" s="4" t="str" cm="1">
        <f t="array" ref="AD514">IF(Table1[[#This Row],[o_mitigation ]]="",IF(AND(Table1[[#This Row],[o_undefined]:[o_undefined]]=1,Table1[[#This Row],[c_mitigation]]=1),1,""),1)</f>
        <v/>
      </c>
      <c r="AE514" s="4" t="str" cm="1">
        <f t="array" ref="AE514">IF(Table1[[#This Row],[o_climate_change_impacts_and_adaptation ]]="",IF(AND(Table1[[#This Row],[o_undefined]:[o_undefined]]=1,Table1[[#This Row],[c_climate_change_impacts_and_adaptation]]=1),1,""),1)</f>
        <v/>
      </c>
      <c r="AF514" s="4" t="str" cm="1">
        <f t="array" ref="AF514">IF(Table1[[#This Row],[o_support_needed_and_received]]="",IF(AND(Table1[[#This Row],[o_undefined]:[o_undefined]]=1,Table1[[#This Row],[c_support_needed_and_received]]=1),1,""),1)</f>
        <v/>
      </c>
      <c r="AG514" s="4" t="str">
        <f>IF(SUM(Table1[[#This Row],[com_ghg_inventory]:[com_support_needed_and_received]])=0,1,"")</f>
        <v/>
      </c>
      <c r="AH514" s="4" cm="1">
        <f t="array" ref="AH514">IF(Table1[[#This Row],[com_ghg_inventory]]="",0,IF(Table1[[#This Row],[com_undefined]:[com_undefined]]=1,0,Table1[[#This Row],[o_gef_funding]:[o_gef_funding]]/SUM(Table1[[#This Row],[com_ghg_inventory]:[com_support_needed_and_received]])))</f>
        <v>125714.28571428571</v>
      </c>
      <c r="AI514" s="4" cm="1">
        <f t="array" ref="AI514">IF(Table1[[#This Row],[com_mitigation]]="",0,IF(Table1[[#This Row],[com_undefined]:[com_undefined]]=1,0,Table1[[#This Row],[o_gef_funding]:[o_gef_funding]]/SUM(Table1[[#This Row],[com_ghg_inventory]:[com_support_needed_and_received]])))</f>
        <v>0</v>
      </c>
      <c r="AJ514" s="4" cm="1">
        <f t="array" ref="AJ514">IF(Table1[[#This Row],[com_climate_change_impacts_and_adaptation]]="",0,IF(Table1[[#This Row],[com_undefined]:[com_undefined]]=1,0,Table1[[#This Row],[o_gef_funding]:[o_gef_funding]]/SUM(Table1[[#This Row],[com_ghg_inventory]:[com_support_needed_and_received]])))</f>
        <v>0</v>
      </c>
      <c r="AK514" s="4" cm="1">
        <f t="array" ref="AK514">IF(Table1[[#This Row],[com_support_needed_and_received]]="",0,IF(Table1[[#This Row],[com_undefined]:[com_undefined]]=1,0,Table1[[#This Row],[o_gef_funding]:[o_gef_funding]]/SUM(Table1[[#This Row],[com_ghg_inventory]:[com_support_needed_and_received]])))</f>
        <v>0</v>
      </c>
      <c r="AL514" s="4">
        <f>IF(Table1[[#This Row],[com_undefined]]=1,Table1[[#This Row],[o_gef_funding]],0)</f>
        <v>0</v>
      </c>
      <c r="AM514" s="4" cm="1">
        <f t="array" ref="AM514">IF(Table1[[#This Row],[com_ghg_inventory]]="",0,IF(Table1[[#This Row],[com_undefined]:[com_undefined]]=1,0,Table1[[#This Row],[o_co_financing]:[o_co_financing]]/SUM(Table1[[#This Row],[com_ghg_inventory]:[com_support_needed_and_received]])))</f>
        <v>64285.714285714283</v>
      </c>
      <c r="AN514" s="4" cm="1">
        <f t="array" ref="AN514">IF(Table1[[#This Row],[com_mitigation]]="",0,IF(Table1[[#This Row],[com_undefined]:[com_undefined]]=1,0,Table1[[#This Row],[o_co_financing]:[o_co_financing]]/SUM(Table1[[#This Row],[com_ghg_inventory]:[com_support_needed_and_received]])))</f>
        <v>0</v>
      </c>
      <c r="AO514" s="4" cm="1">
        <f t="array" ref="AO514">IF(Table1[[#This Row],[com_climate_change_impacts_and_adaptation]]="",0,IF(Table1[[#This Row],[com_undefined]:[com_undefined]]=1,0,Table1[[#This Row],[o_co_financing]:[o_co_financing]]/SUM(Table1[[#This Row],[com_ghg_inventory]:[com_support_needed_and_received]])))</f>
        <v>0</v>
      </c>
      <c r="AP514" s="4" cm="1">
        <f t="array" ref="AP514">IF(Table1[[#This Row],[com_support_needed_and_received]]="",0,IF(Table1[[#This Row],[com_undefined]:[com_undefined]]=1,0,Table1[[#This Row],[o_co_financing]:[o_co_financing]]/SUM(Table1[[#This Row],[com_ghg_inventory]:[com_support_needed_and_received]])))</f>
        <v>0</v>
      </c>
      <c r="AQ514" s="4">
        <f>IF(Table1[[#This Row],[com_undefined]]=1,Table1[[#This Row],[o_co_financing]],0)</f>
        <v>0</v>
      </c>
      <c r="AR514" s="4" t="str">
        <f>IF(Table1[[#This Row],[o_gef_funding]]=SUM(Table1[[#This Row],[ghg_inventory_gef]:[undefined_gef]]),"Good", "Problem")</f>
        <v>Good</v>
      </c>
      <c r="AS514" s="4" t="str">
        <f>IF(Table1[[#This Row],[o_co_financing]]=SUM(Table1[[#This Row],[ghg_inventory_co_finance]:[undefined_co_finance]]),"Good", "Problem")</f>
        <v>Good</v>
      </c>
    </row>
    <row r="515" spans="1:45">
      <c r="A515" s="7">
        <v>54</v>
      </c>
      <c r="B515" s="8" t="s">
        <v>80</v>
      </c>
      <c r="C515" t="str">
        <f>VLOOKUP(Table1[[#This Row],[pif_id]], Table7[#All],2,FALSE)</f>
        <v>Asia</v>
      </c>
      <c r="D515" t="str">
        <f>VLOOKUP(Table1[[#This Row],[pif_id]], Table7[#All],3,FALSE)</f>
        <v>UNDP</v>
      </c>
      <c r="E515" t="str">
        <f>VLOOKUP(Table1[[#This Row],[pif_id]], Table7[#All],4,FALSE)</f>
        <v>2019</v>
      </c>
      <c r="F515" t="e">
        <f>VLOOKUP(Table1[[#This Row],[pif_id]], Table7[#All],5,FALSE)</f>
        <v>#REF!</v>
      </c>
      <c r="G515">
        <v>120</v>
      </c>
      <c r="H515" t="s">
        <v>756</v>
      </c>
      <c r="I515">
        <v>1</v>
      </c>
      <c r="M515" t="str">
        <f>IF(SUM(Table1[[#This Row],[c_ghg_inventory]:[c_support_needed_and_received]])=0,1,"")</f>
        <v/>
      </c>
      <c r="N515" s="6">
        <v>880000</v>
      </c>
      <c r="O515" s="6">
        <v>450000</v>
      </c>
      <c r="P515" s="6">
        <f>N515/SUM(Table1[[#This Row],[c_ghg_inventory]:[c_undefined]])</f>
        <v>880000</v>
      </c>
      <c r="Q515" s="6">
        <f>O515/SUM(Table1[[#This Row],[c_ghg_inventory]:[c_undefined]])</f>
        <v>450000</v>
      </c>
      <c r="R515">
        <v>512</v>
      </c>
      <c r="S515" s="9" t="s">
        <v>758</v>
      </c>
      <c r="T515">
        <v>1</v>
      </c>
      <c r="X515" t="str">
        <f>IF(SUM(Table1[[#This Row],[o_ghg_inventory ]:[o_support_needed_and_received]])=0,1,"")</f>
        <v/>
      </c>
      <c r="Y515" s="34">
        <v>125714.28571428571</v>
      </c>
      <c r="Z515" s="34">
        <v>64285.714285714283</v>
      </c>
      <c r="AA515" s="10">
        <f>Table1[[#This Row],[o_gef_funding]]/SUM(Table1[[#This Row],[o_ghg_inventory ]:[o_undefined]])</f>
        <v>125714.28571428571</v>
      </c>
      <c r="AB515" s="5">
        <f>Table1[[#This Row],[o_co_financing]]/SUM(Table1[[#This Row],[o_ghg_inventory ]:[o_undefined]])</f>
        <v>64285.714285714283</v>
      </c>
      <c r="AC515" s="4" cm="1">
        <f t="array" ref="AC515">IF(Table1[[#This Row],[o_ghg_inventory ]]="",IF(AND(Table1[[#This Row],[o_undefined]:[o_undefined]]=1,Table1[[#This Row],[c_ghg_inventory]]=1),1,""),1)</f>
        <v>1</v>
      </c>
      <c r="AD515" s="4" t="str" cm="1">
        <f t="array" ref="AD515">IF(Table1[[#This Row],[o_mitigation ]]="",IF(AND(Table1[[#This Row],[o_undefined]:[o_undefined]]=1,Table1[[#This Row],[c_mitigation]]=1),1,""),1)</f>
        <v/>
      </c>
      <c r="AE515" s="4" t="str" cm="1">
        <f t="array" ref="AE515">IF(Table1[[#This Row],[o_climate_change_impacts_and_adaptation ]]="",IF(AND(Table1[[#This Row],[o_undefined]:[o_undefined]]=1,Table1[[#This Row],[c_climate_change_impacts_and_adaptation]]=1),1,""),1)</f>
        <v/>
      </c>
      <c r="AF515" s="4" t="str" cm="1">
        <f t="array" ref="AF515">IF(Table1[[#This Row],[o_support_needed_and_received]]="",IF(AND(Table1[[#This Row],[o_undefined]:[o_undefined]]=1,Table1[[#This Row],[c_support_needed_and_received]]=1),1,""),1)</f>
        <v/>
      </c>
      <c r="AG515" s="4" t="str">
        <f>IF(SUM(Table1[[#This Row],[com_ghg_inventory]:[com_support_needed_and_received]])=0,1,"")</f>
        <v/>
      </c>
      <c r="AH515" s="4" cm="1">
        <f t="array" ref="AH515">IF(Table1[[#This Row],[com_ghg_inventory]]="",0,IF(Table1[[#This Row],[com_undefined]:[com_undefined]]=1,0,Table1[[#This Row],[o_gef_funding]:[o_gef_funding]]/SUM(Table1[[#This Row],[com_ghg_inventory]:[com_support_needed_and_received]])))</f>
        <v>125714.28571428571</v>
      </c>
      <c r="AI515" s="4" cm="1">
        <f t="array" ref="AI515">IF(Table1[[#This Row],[com_mitigation]]="",0,IF(Table1[[#This Row],[com_undefined]:[com_undefined]]=1,0,Table1[[#This Row],[o_gef_funding]:[o_gef_funding]]/SUM(Table1[[#This Row],[com_ghg_inventory]:[com_support_needed_and_received]])))</f>
        <v>0</v>
      </c>
      <c r="AJ515" s="4" cm="1">
        <f t="array" ref="AJ515">IF(Table1[[#This Row],[com_climate_change_impacts_and_adaptation]]="",0,IF(Table1[[#This Row],[com_undefined]:[com_undefined]]=1,0,Table1[[#This Row],[o_gef_funding]:[o_gef_funding]]/SUM(Table1[[#This Row],[com_ghg_inventory]:[com_support_needed_and_received]])))</f>
        <v>0</v>
      </c>
      <c r="AK515" s="4" cm="1">
        <f t="array" ref="AK515">IF(Table1[[#This Row],[com_support_needed_and_received]]="",0,IF(Table1[[#This Row],[com_undefined]:[com_undefined]]=1,0,Table1[[#This Row],[o_gef_funding]:[o_gef_funding]]/SUM(Table1[[#This Row],[com_ghg_inventory]:[com_support_needed_and_received]])))</f>
        <v>0</v>
      </c>
      <c r="AL515" s="4">
        <f>IF(Table1[[#This Row],[com_undefined]]=1,Table1[[#This Row],[o_gef_funding]],0)</f>
        <v>0</v>
      </c>
      <c r="AM515" s="4" cm="1">
        <f t="array" ref="AM515">IF(Table1[[#This Row],[com_ghg_inventory]]="",0,IF(Table1[[#This Row],[com_undefined]:[com_undefined]]=1,0,Table1[[#This Row],[o_co_financing]:[o_co_financing]]/SUM(Table1[[#This Row],[com_ghg_inventory]:[com_support_needed_and_received]])))</f>
        <v>64285.714285714283</v>
      </c>
      <c r="AN515" s="4" cm="1">
        <f t="array" ref="AN515">IF(Table1[[#This Row],[com_mitigation]]="",0,IF(Table1[[#This Row],[com_undefined]:[com_undefined]]=1,0,Table1[[#This Row],[o_co_financing]:[o_co_financing]]/SUM(Table1[[#This Row],[com_ghg_inventory]:[com_support_needed_and_received]])))</f>
        <v>0</v>
      </c>
      <c r="AO515" s="4" cm="1">
        <f t="array" ref="AO515">IF(Table1[[#This Row],[com_climate_change_impacts_and_adaptation]]="",0,IF(Table1[[#This Row],[com_undefined]:[com_undefined]]=1,0,Table1[[#This Row],[o_co_financing]:[o_co_financing]]/SUM(Table1[[#This Row],[com_ghg_inventory]:[com_support_needed_and_received]])))</f>
        <v>0</v>
      </c>
      <c r="AP515" s="4" cm="1">
        <f t="array" ref="AP515">IF(Table1[[#This Row],[com_support_needed_and_received]]="",0,IF(Table1[[#This Row],[com_undefined]:[com_undefined]]=1,0,Table1[[#This Row],[o_co_financing]:[o_co_financing]]/SUM(Table1[[#This Row],[com_ghg_inventory]:[com_support_needed_and_received]])))</f>
        <v>0</v>
      </c>
      <c r="AQ515" s="4">
        <f>IF(Table1[[#This Row],[com_undefined]]=1,Table1[[#This Row],[o_co_financing]],0)</f>
        <v>0</v>
      </c>
      <c r="AR515" s="4" t="str">
        <f>IF(Table1[[#This Row],[o_gef_funding]]=SUM(Table1[[#This Row],[ghg_inventory_gef]:[undefined_gef]]),"Good", "Problem")</f>
        <v>Good</v>
      </c>
      <c r="AS515" s="4" t="str">
        <f>IF(Table1[[#This Row],[o_co_financing]]=SUM(Table1[[#This Row],[ghg_inventory_co_finance]:[undefined_co_finance]]),"Good", "Problem")</f>
        <v>Good</v>
      </c>
    </row>
    <row r="516" spans="1:45">
      <c r="A516" s="7">
        <v>54</v>
      </c>
      <c r="B516" s="8" t="s">
        <v>80</v>
      </c>
      <c r="C516" t="str">
        <f>VLOOKUP(Table1[[#This Row],[pif_id]], Table7[#All],2,FALSE)</f>
        <v>Asia</v>
      </c>
      <c r="D516" t="str">
        <f>VLOOKUP(Table1[[#This Row],[pif_id]], Table7[#All],3,FALSE)</f>
        <v>UNDP</v>
      </c>
      <c r="E516" t="str">
        <f>VLOOKUP(Table1[[#This Row],[pif_id]], Table7[#All],4,FALSE)</f>
        <v>2019</v>
      </c>
      <c r="F516" t="e">
        <f>VLOOKUP(Table1[[#This Row],[pif_id]], Table7[#All],5,FALSE)</f>
        <v>#REF!</v>
      </c>
      <c r="G516">
        <v>120</v>
      </c>
      <c r="H516" t="s">
        <v>756</v>
      </c>
      <c r="I516">
        <v>1</v>
      </c>
      <c r="M516" t="str">
        <f>IF(SUM(Table1[[#This Row],[c_ghg_inventory]:[c_support_needed_and_received]])=0,1,"")</f>
        <v/>
      </c>
      <c r="N516" s="6">
        <v>880000</v>
      </c>
      <c r="O516" s="6">
        <v>450000</v>
      </c>
      <c r="P516" s="6">
        <f>N516/SUM(Table1[[#This Row],[c_ghg_inventory]:[c_undefined]])</f>
        <v>880000</v>
      </c>
      <c r="Q516" s="6">
        <f>O516/SUM(Table1[[#This Row],[c_ghg_inventory]:[c_undefined]])</f>
        <v>450000</v>
      </c>
      <c r="R516">
        <v>513</v>
      </c>
      <c r="S516" s="9" t="s">
        <v>759</v>
      </c>
      <c r="T516">
        <v>1</v>
      </c>
      <c r="X516" t="str">
        <f>IF(SUM(Table1[[#This Row],[o_ghg_inventory ]:[o_support_needed_and_received]])=0,1,"")</f>
        <v/>
      </c>
      <c r="Y516" s="34">
        <v>125714.28571428571</v>
      </c>
      <c r="Z516" s="34">
        <v>64285.714285714283</v>
      </c>
      <c r="AA516" s="10">
        <f>Table1[[#This Row],[o_gef_funding]]/SUM(Table1[[#This Row],[o_ghg_inventory ]:[o_undefined]])</f>
        <v>125714.28571428571</v>
      </c>
      <c r="AB516" s="5">
        <f>Table1[[#This Row],[o_co_financing]]/SUM(Table1[[#This Row],[o_ghg_inventory ]:[o_undefined]])</f>
        <v>64285.714285714283</v>
      </c>
      <c r="AC516" s="4" cm="1">
        <f t="array" ref="AC516">IF(Table1[[#This Row],[o_ghg_inventory ]]="",IF(AND(Table1[[#This Row],[o_undefined]:[o_undefined]]=1,Table1[[#This Row],[c_ghg_inventory]]=1),1,""),1)</f>
        <v>1</v>
      </c>
      <c r="AD516" s="4" t="str" cm="1">
        <f t="array" ref="AD516">IF(Table1[[#This Row],[o_mitigation ]]="",IF(AND(Table1[[#This Row],[o_undefined]:[o_undefined]]=1,Table1[[#This Row],[c_mitigation]]=1),1,""),1)</f>
        <v/>
      </c>
      <c r="AE516" s="4" t="str" cm="1">
        <f t="array" ref="AE516">IF(Table1[[#This Row],[o_climate_change_impacts_and_adaptation ]]="",IF(AND(Table1[[#This Row],[o_undefined]:[o_undefined]]=1,Table1[[#This Row],[c_climate_change_impacts_and_adaptation]]=1),1,""),1)</f>
        <v/>
      </c>
      <c r="AF516" s="4" t="str" cm="1">
        <f t="array" ref="AF516">IF(Table1[[#This Row],[o_support_needed_and_received]]="",IF(AND(Table1[[#This Row],[o_undefined]:[o_undefined]]=1,Table1[[#This Row],[c_support_needed_and_received]]=1),1,""),1)</f>
        <v/>
      </c>
      <c r="AG516" s="4" t="str">
        <f>IF(SUM(Table1[[#This Row],[com_ghg_inventory]:[com_support_needed_and_received]])=0,1,"")</f>
        <v/>
      </c>
      <c r="AH516" s="4" cm="1">
        <f t="array" ref="AH516">IF(Table1[[#This Row],[com_ghg_inventory]]="",0,IF(Table1[[#This Row],[com_undefined]:[com_undefined]]=1,0,Table1[[#This Row],[o_gef_funding]:[o_gef_funding]]/SUM(Table1[[#This Row],[com_ghg_inventory]:[com_support_needed_and_received]])))</f>
        <v>125714.28571428571</v>
      </c>
      <c r="AI516" s="4" cm="1">
        <f t="array" ref="AI516">IF(Table1[[#This Row],[com_mitigation]]="",0,IF(Table1[[#This Row],[com_undefined]:[com_undefined]]=1,0,Table1[[#This Row],[o_gef_funding]:[o_gef_funding]]/SUM(Table1[[#This Row],[com_ghg_inventory]:[com_support_needed_and_received]])))</f>
        <v>0</v>
      </c>
      <c r="AJ516" s="4" cm="1">
        <f t="array" ref="AJ516">IF(Table1[[#This Row],[com_climate_change_impacts_and_adaptation]]="",0,IF(Table1[[#This Row],[com_undefined]:[com_undefined]]=1,0,Table1[[#This Row],[o_gef_funding]:[o_gef_funding]]/SUM(Table1[[#This Row],[com_ghg_inventory]:[com_support_needed_and_received]])))</f>
        <v>0</v>
      </c>
      <c r="AK516" s="4" cm="1">
        <f t="array" ref="AK516">IF(Table1[[#This Row],[com_support_needed_and_received]]="",0,IF(Table1[[#This Row],[com_undefined]:[com_undefined]]=1,0,Table1[[#This Row],[o_gef_funding]:[o_gef_funding]]/SUM(Table1[[#This Row],[com_ghg_inventory]:[com_support_needed_and_received]])))</f>
        <v>0</v>
      </c>
      <c r="AL516" s="4">
        <f>IF(Table1[[#This Row],[com_undefined]]=1,Table1[[#This Row],[o_gef_funding]],0)</f>
        <v>0</v>
      </c>
      <c r="AM516" s="4" cm="1">
        <f t="array" ref="AM516">IF(Table1[[#This Row],[com_ghg_inventory]]="",0,IF(Table1[[#This Row],[com_undefined]:[com_undefined]]=1,0,Table1[[#This Row],[o_co_financing]:[o_co_financing]]/SUM(Table1[[#This Row],[com_ghg_inventory]:[com_support_needed_and_received]])))</f>
        <v>64285.714285714283</v>
      </c>
      <c r="AN516" s="4" cm="1">
        <f t="array" ref="AN516">IF(Table1[[#This Row],[com_mitigation]]="",0,IF(Table1[[#This Row],[com_undefined]:[com_undefined]]=1,0,Table1[[#This Row],[o_co_financing]:[o_co_financing]]/SUM(Table1[[#This Row],[com_ghg_inventory]:[com_support_needed_and_received]])))</f>
        <v>0</v>
      </c>
      <c r="AO516" s="4" cm="1">
        <f t="array" ref="AO516">IF(Table1[[#This Row],[com_climate_change_impacts_and_adaptation]]="",0,IF(Table1[[#This Row],[com_undefined]:[com_undefined]]=1,0,Table1[[#This Row],[o_co_financing]:[o_co_financing]]/SUM(Table1[[#This Row],[com_ghg_inventory]:[com_support_needed_and_received]])))</f>
        <v>0</v>
      </c>
      <c r="AP516" s="4" cm="1">
        <f t="array" ref="AP516">IF(Table1[[#This Row],[com_support_needed_and_received]]="",0,IF(Table1[[#This Row],[com_undefined]:[com_undefined]]=1,0,Table1[[#This Row],[o_co_financing]:[o_co_financing]]/SUM(Table1[[#This Row],[com_ghg_inventory]:[com_support_needed_and_received]])))</f>
        <v>0</v>
      </c>
      <c r="AQ516" s="4">
        <f>IF(Table1[[#This Row],[com_undefined]]=1,Table1[[#This Row],[o_co_financing]],0)</f>
        <v>0</v>
      </c>
      <c r="AR516" s="4" t="str">
        <f>IF(Table1[[#This Row],[o_gef_funding]]=SUM(Table1[[#This Row],[ghg_inventory_gef]:[undefined_gef]]),"Good", "Problem")</f>
        <v>Good</v>
      </c>
      <c r="AS516" s="4" t="str">
        <f>IF(Table1[[#This Row],[o_co_financing]]=SUM(Table1[[#This Row],[ghg_inventory_co_finance]:[undefined_co_finance]]),"Good", "Problem")</f>
        <v>Good</v>
      </c>
    </row>
    <row r="517" spans="1:45">
      <c r="A517" s="7">
        <v>54</v>
      </c>
      <c r="B517" s="8" t="s">
        <v>80</v>
      </c>
      <c r="C517" t="str">
        <f>VLOOKUP(Table1[[#This Row],[pif_id]], Table7[#All],2,FALSE)</f>
        <v>Asia</v>
      </c>
      <c r="D517" t="str">
        <f>VLOOKUP(Table1[[#This Row],[pif_id]], Table7[#All],3,FALSE)</f>
        <v>UNDP</v>
      </c>
      <c r="E517" t="str">
        <f>VLOOKUP(Table1[[#This Row],[pif_id]], Table7[#All],4,FALSE)</f>
        <v>2019</v>
      </c>
      <c r="F517" t="e">
        <f>VLOOKUP(Table1[[#This Row],[pif_id]], Table7[#All],5,FALSE)</f>
        <v>#REF!</v>
      </c>
      <c r="G517">
        <v>120</v>
      </c>
      <c r="H517" t="s">
        <v>756</v>
      </c>
      <c r="I517">
        <v>1</v>
      </c>
      <c r="M517" t="str">
        <f>IF(SUM(Table1[[#This Row],[c_ghg_inventory]:[c_support_needed_and_received]])=0,1,"")</f>
        <v/>
      </c>
      <c r="N517" s="6">
        <v>880000</v>
      </c>
      <c r="O517" s="6">
        <v>450000</v>
      </c>
      <c r="P517" s="6">
        <f>N517/SUM(Table1[[#This Row],[c_ghg_inventory]:[c_undefined]])</f>
        <v>880000</v>
      </c>
      <c r="Q517" s="6">
        <f>O517/SUM(Table1[[#This Row],[c_ghg_inventory]:[c_undefined]])</f>
        <v>450000</v>
      </c>
      <c r="R517">
        <v>514</v>
      </c>
      <c r="S517" s="9" t="s">
        <v>760</v>
      </c>
      <c r="T517">
        <v>1</v>
      </c>
      <c r="X517" t="str">
        <f>IF(SUM(Table1[[#This Row],[o_ghg_inventory ]:[o_support_needed_and_received]])=0,1,"")</f>
        <v/>
      </c>
      <c r="Y517" s="34">
        <v>125714.28571428571</v>
      </c>
      <c r="Z517" s="34">
        <v>64285.714285714283</v>
      </c>
      <c r="AA517" s="10">
        <f>Table1[[#This Row],[o_gef_funding]]/SUM(Table1[[#This Row],[o_ghg_inventory ]:[o_undefined]])</f>
        <v>125714.28571428571</v>
      </c>
      <c r="AB517" s="5">
        <f>Table1[[#This Row],[o_co_financing]]/SUM(Table1[[#This Row],[o_ghg_inventory ]:[o_undefined]])</f>
        <v>64285.714285714283</v>
      </c>
      <c r="AC517" s="4" cm="1">
        <f t="array" ref="AC517">IF(Table1[[#This Row],[o_ghg_inventory ]]="",IF(AND(Table1[[#This Row],[o_undefined]:[o_undefined]]=1,Table1[[#This Row],[c_ghg_inventory]]=1),1,""),1)</f>
        <v>1</v>
      </c>
      <c r="AD517" s="4" t="str" cm="1">
        <f t="array" ref="AD517">IF(Table1[[#This Row],[o_mitigation ]]="",IF(AND(Table1[[#This Row],[o_undefined]:[o_undefined]]=1,Table1[[#This Row],[c_mitigation]]=1),1,""),1)</f>
        <v/>
      </c>
      <c r="AE517" s="4" t="str" cm="1">
        <f t="array" ref="AE517">IF(Table1[[#This Row],[o_climate_change_impacts_and_adaptation ]]="",IF(AND(Table1[[#This Row],[o_undefined]:[o_undefined]]=1,Table1[[#This Row],[c_climate_change_impacts_and_adaptation]]=1),1,""),1)</f>
        <v/>
      </c>
      <c r="AF517" s="4" t="str" cm="1">
        <f t="array" ref="AF517">IF(Table1[[#This Row],[o_support_needed_and_received]]="",IF(AND(Table1[[#This Row],[o_undefined]:[o_undefined]]=1,Table1[[#This Row],[c_support_needed_and_received]]=1),1,""),1)</f>
        <v/>
      </c>
      <c r="AG517" s="4" t="str">
        <f>IF(SUM(Table1[[#This Row],[com_ghg_inventory]:[com_support_needed_and_received]])=0,1,"")</f>
        <v/>
      </c>
      <c r="AH517" s="4" cm="1">
        <f t="array" ref="AH517">IF(Table1[[#This Row],[com_ghg_inventory]]="",0,IF(Table1[[#This Row],[com_undefined]:[com_undefined]]=1,0,Table1[[#This Row],[o_gef_funding]:[o_gef_funding]]/SUM(Table1[[#This Row],[com_ghg_inventory]:[com_support_needed_and_received]])))</f>
        <v>125714.28571428571</v>
      </c>
      <c r="AI517" s="4" cm="1">
        <f t="array" ref="AI517">IF(Table1[[#This Row],[com_mitigation]]="",0,IF(Table1[[#This Row],[com_undefined]:[com_undefined]]=1,0,Table1[[#This Row],[o_gef_funding]:[o_gef_funding]]/SUM(Table1[[#This Row],[com_ghg_inventory]:[com_support_needed_and_received]])))</f>
        <v>0</v>
      </c>
      <c r="AJ517" s="4" cm="1">
        <f t="array" ref="AJ517">IF(Table1[[#This Row],[com_climate_change_impacts_and_adaptation]]="",0,IF(Table1[[#This Row],[com_undefined]:[com_undefined]]=1,0,Table1[[#This Row],[o_gef_funding]:[o_gef_funding]]/SUM(Table1[[#This Row],[com_ghg_inventory]:[com_support_needed_and_received]])))</f>
        <v>0</v>
      </c>
      <c r="AK517" s="4" cm="1">
        <f t="array" ref="AK517">IF(Table1[[#This Row],[com_support_needed_and_received]]="",0,IF(Table1[[#This Row],[com_undefined]:[com_undefined]]=1,0,Table1[[#This Row],[o_gef_funding]:[o_gef_funding]]/SUM(Table1[[#This Row],[com_ghg_inventory]:[com_support_needed_and_received]])))</f>
        <v>0</v>
      </c>
      <c r="AL517" s="4">
        <f>IF(Table1[[#This Row],[com_undefined]]=1,Table1[[#This Row],[o_gef_funding]],0)</f>
        <v>0</v>
      </c>
      <c r="AM517" s="4" cm="1">
        <f t="array" ref="AM517">IF(Table1[[#This Row],[com_ghg_inventory]]="",0,IF(Table1[[#This Row],[com_undefined]:[com_undefined]]=1,0,Table1[[#This Row],[o_co_financing]:[o_co_financing]]/SUM(Table1[[#This Row],[com_ghg_inventory]:[com_support_needed_and_received]])))</f>
        <v>64285.714285714283</v>
      </c>
      <c r="AN517" s="4" cm="1">
        <f t="array" ref="AN517">IF(Table1[[#This Row],[com_mitigation]]="",0,IF(Table1[[#This Row],[com_undefined]:[com_undefined]]=1,0,Table1[[#This Row],[o_co_financing]:[o_co_financing]]/SUM(Table1[[#This Row],[com_ghg_inventory]:[com_support_needed_and_received]])))</f>
        <v>0</v>
      </c>
      <c r="AO517" s="4" cm="1">
        <f t="array" ref="AO517">IF(Table1[[#This Row],[com_climate_change_impacts_and_adaptation]]="",0,IF(Table1[[#This Row],[com_undefined]:[com_undefined]]=1,0,Table1[[#This Row],[o_co_financing]:[o_co_financing]]/SUM(Table1[[#This Row],[com_ghg_inventory]:[com_support_needed_and_received]])))</f>
        <v>0</v>
      </c>
      <c r="AP517" s="4" cm="1">
        <f t="array" ref="AP517">IF(Table1[[#This Row],[com_support_needed_and_received]]="",0,IF(Table1[[#This Row],[com_undefined]:[com_undefined]]=1,0,Table1[[#This Row],[o_co_financing]:[o_co_financing]]/SUM(Table1[[#This Row],[com_ghg_inventory]:[com_support_needed_and_received]])))</f>
        <v>0</v>
      </c>
      <c r="AQ517" s="4">
        <f>IF(Table1[[#This Row],[com_undefined]]=1,Table1[[#This Row],[o_co_financing]],0)</f>
        <v>0</v>
      </c>
      <c r="AR517" s="4" t="str">
        <f>IF(Table1[[#This Row],[o_gef_funding]]=SUM(Table1[[#This Row],[ghg_inventory_gef]:[undefined_gef]]),"Good", "Problem")</f>
        <v>Good</v>
      </c>
      <c r="AS517" s="4" t="str">
        <f>IF(Table1[[#This Row],[o_co_financing]]=SUM(Table1[[#This Row],[ghg_inventory_co_finance]:[undefined_co_finance]]),"Good", "Problem")</f>
        <v>Good</v>
      </c>
    </row>
    <row r="518" spans="1:45">
      <c r="A518" s="7">
        <v>54</v>
      </c>
      <c r="B518" s="8" t="s">
        <v>80</v>
      </c>
      <c r="C518" t="str">
        <f>VLOOKUP(Table1[[#This Row],[pif_id]], Table7[#All],2,FALSE)</f>
        <v>Asia</v>
      </c>
      <c r="D518" t="str">
        <f>VLOOKUP(Table1[[#This Row],[pif_id]], Table7[#All],3,FALSE)</f>
        <v>UNDP</v>
      </c>
      <c r="E518" t="str">
        <f>VLOOKUP(Table1[[#This Row],[pif_id]], Table7[#All],4,FALSE)</f>
        <v>2019</v>
      </c>
      <c r="F518" t="e">
        <f>VLOOKUP(Table1[[#This Row],[pif_id]], Table7[#All],5,FALSE)</f>
        <v>#REF!</v>
      </c>
      <c r="G518">
        <v>120</v>
      </c>
      <c r="H518" t="s">
        <v>756</v>
      </c>
      <c r="I518">
        <v>1</v>
      </c>
      <c r="M518" t="str">
        <f>IF(SUM(Table1[[#This Row],[c_ghg_inventory]:[c_support_needed_and_received]])=0,1,"")</f>
        <v/>
      </c>
      <c r="N518" s="6">
        <v>880000</v>
      </c>
      <c r="O518" s="6">
        <v>450000</v>
      </c>
      <c r="P518" s="6">
        <f>N518/SUM(Table1[[#This Row],[c_ghg_inventory]:[c_undefined]])</f>
        <v>880000</v>
      </c>
      <c r="Q518" s="6">
        <f>O518/SUM(Table1[[#This Row],[c_ghg_inventory]:[c_undefined]])</f>
        <v>450000</v>
      </c>
      <c r="R518">
        <v>515</v>
      </c>
      <c r="S518" s="9" t="s">
        <v>761</v>
      </c>
      <c r="T518">
        <v>1</v>
      </c>
      <c r="X518" t="str">
        <f>IF(SUM(Table1[[#This Row],[o_ghg_inventory ]:[o_support_needed_and_received]])=0,1,"")</f>
        <v/>
      </c>
      <c r="Y518" s="34">
        <v>125714.28571428571</v>
      </c>
      <c r="Z518" s="34">
        <v>64285.714285714283</v>
      </c>
      <c r="AA518" s="10">
        <f>Table1[[#This Row],[o_gef_funding]]/SUM(Table1[[#This Row],[o_ghg_inventory ]:[o_undefined]])</f>
        <v>125714.28571428571</v>
      </c>
      <c r="AB518" s="5">
        <f>Table1[[#This Row],[o_co_financing]]/SUM(Table1[[#This Row],[o_ghg_inventory ]:[o_undefined]])</f>
        <v>64285.714285714283</v>
      </c>
      <c r="AC518" s="4" cm="1">
        <f t="array" ref="AC518">IF(Table1[[#This Row],[o_ghg_inventory ]]="",IF(AND(Table1[[#This Row],[o_undefined]:[o_undefined]]=1,Table1[[#This Row],[c_ghg_inventory]]=1),1,""),1)</f>
        <v>1</v>
      </c>
      <c r="AD518" s="4" t="str" cm="1">
        <f t="array" ref="AD518">IF(Table1[[#This Row],[o_mitigation ]]="",IF(AND(Table1[[#This Row],[o_undefined]:[o_undefined]]=1,Table1[[#This Row],[c_mitigation]]=1),1,""),1)</f>
        <v/>
      </c>
      <c r="AE518" s="4" t="str" cm="1">
        <f t="array" ref="AE518">IF(Table1[[#This Row],[o_climate_change_impacts_and_adaptation ]]="",IF(AND(Table1[[#This Row],[o_undefined]:[o_undefined]]=1,Table1[[#This Row],[c_climate_change_impacts_and_adaptation]]=1),1,""),1)</f>
        <v/>
      </c>
      <c r="AF518" s="4" t="str" cm="1">
        <f t="array" ref="AF518">IF(Table1[[#This Row],[o_support_needed_and_received]]="",IF(AND(Table1[[#This Row],[o_undefined]:[o_undefined]]=1,Table1[[#This Row],[c_support_needed_and_received]]=1),1,""),1)</f>
        <v/>
      </c>
      <c r="AG518" s="4" t="str">
        <f>IF(SUM(Table1[[#This Row],[com_ghg_inventory]:[com_support_needed_and_received]])=0,1,"")</f>
        <v/>
      </c>
      <c r="AH518" s="4" cm="1">
        <f t="array" ref="AH518">IF(Table1[[#This Row],[com_ghg_inventory]]="",0,IF(Table1[[#This Row],[com_undefined]:[com_undefined]]=1,0,Table1[[#This Row],[o_gef_funding]:[o_gef_funding]]/SUM(Table1[[#This Row],[com_ghg_inventory]:[com_support_needed_and_received]])))</f>
        <v>125714.28571428571</v>
      </c>
      <c r="AI518" s="4" cm="1">
        <f t="array" ref="AI518">IF(Table1[[#This Row],[com_mitigation]]="",0,IF(Table1[[#This Row],[com_undefined]:[com_undefined]]=1,0,Table1[[#This Row],[o_gef_funding]:[o_gef_funding]]/SUM(Table1[[#This Row],[com_ghg_inventory]:[com_support_needed_and_received]])))</f>
        <v>0</v>
      </c>
      <c r="AJ518" s="4" cm="1">
        <f t="array" ref="AJ518">IF(Table1[[#This Row],[com_climate_change_impacts_and_adaptation]]="",0,IF(Table1[[#This Row],[com_undefined]:[com_undefined]]=1,0,Table1[[#This Row],[o_gef_funding]:[o_gef_funding]]/SUM(Table1[[#This Row],[com_ghg_inventory]:[com_support_needed_and_received]])))</f>
        <v>0</v>
      </c>
      <c r="AK518" s="4" cm="1">
        <f t="array" ref="AK518">IF(Table1[[#This Row],[com_support_needed_and_received]]="",0,IF(Table1[[#This Row],[com_undefined]:[com_undefined]]=1,0,Table1[[#This Row],[o_gef_funding]:[o_gef_funding]]/SUM(Table1[[#This Row],[com_ghg_inventory]:[com_support_needed_and_received]])))</f>
        <v>0</v>
      </c>
      <c r="AL518" s="4">
        <f>IF(Table1[[#This Row],[com_undefined]]=1,Table1[[#This Row],[o_gef_funding]],0)</f>
        <v>0</v>
      </c>
      <c r="AM518" s="4" cm="1">
        <f t="array" ref="AM518">IF(Table1[[#This Row],[com_ghg_inventory]]="",0,IF(Table1[[#This Row],[com_undefined]:[com_undefined]]=1,0,Table1[[#This Row],[o_co_financing]:[o_co_financing]]/SUM(Table1[[#This Row],[com_ghg_inventory]:[com_support_needed_and_received]])))</f>
        <v>64285.714285714283</v>
      </c>
      <c r="AN518" s="4" cm="1">
        <f t="array" ref="AN518">IF(Table1[[#This Row],[com_mitigation]]="",0,IF(Table1[[#This Row],[com_undefined]:[com_undefined]]=1,0,Table1[[#This Row],[o_co_financing]:[o_co_financing]]/SUM(Table1[[#This Row],[com_ghg_inventory]:[com_support_needed_and_received]])))</f>
        <v>0</v>
      </c>
      <c r="AO518" s="4" cm="1">
        <f t="array" ref="AO518">IF(Table1[[#This Row],[com_climate_change_impacts_and_adaptation]]="",0,IF(Table1[[#This Row],[com_undefined]:[com_undefined]]=1,0,Table1[[#This Row],[o_co_financing]:[o_co_financing]]/SUM(Table1[[#This Row],[com_ghg_inventory]:[com_support_needed_and_received]])))</f>
        <v>0</v>
      </c>
      <c r="AP518" s="4" cm="1">
        <f t="array" ref="AP518">IF(Table1[[#This Row],[com_support_needed_and_received]]="",0,IF(Table1[[#This Row],[com_undefined]:[com_undefined]]=1,0,Table1[[#This Row],[o_co_financing]:[o_co_financing]]/SUM(Table1[[#This Row],[com_ghg_inventory]:[com_support_needed_and_received]])))</f>
        <v>0</v>
      </c>
      <c r="AQ518" s="4">
        <f>IF(Table1[[#This Row],[com_undefined]]=1,Table1[[#This Row],[o_co_financing]],0)</f>
        <v>0</v>
      </c>
      <c r="AR518" s="4" t="str">
        <f>IF(Table1[[#This Row],[o_gef_funding]]=SUM(Table1[[#This Row],[ghg_inventory_gef]:[undefined_gef]]),"Good", "Problem")</f>
        <v>Good</v>
      </c>
      <c r="AS518" s="4" t="str">
        <f>IF(Table1[[#This Row],[o_co_financing]]=SUM(Table1[[#This Row],[ghg_inventory_co_finance]:[undefined_co_finance]]),"Good", "Problem")</f>
        <v>Good</v>
      </c>
    </row>
    <row r="519" spans="1:45">
      <c r="A519" s="7">
        <v>54</v>
      </c>
      <c r="B519" s="8" t="s">
        <v>80</v>
      </c>
      <c r="C519" t="str">
        <f>VLOOKUP(Table1[[#This Row],[pif_id]], Table7[#All],2,FALSE)</f>
        <v>Asia</v>
      </c>
      <c r="D519" t="str">
        <f>VLOOKUP(Table1[[#This Row],[pif_id]], Table7[#All],3,FALSE)</f>
        <v>UNDP</v>
      </c>
      <c r="E519" t="str">
        <f>VLOOKUP(Table1[[#This Row],[pif_id]], Table7[#All],4,FALSE)</f>
        <v>2019</v>
      </c>
      <c r="F519" t="e">
        <f>VLOOKUP(Table1[[#This Row],[pif_id]], Table7[#All],5,FALSE)</f>
        <v>#REF!</v>
      </c>
      <c r="G519">
        <v>120</v>
      </c>
      <c r="H519" t="s">
        <v>756</v>
      </c>
      <c r="I519">
        <v>1</v>
      </c>
      <c r="M519" t="str">
        <f>IF(SUM(Table1[[#This Row],[c_ghg_inventory]:[c_support_needed_and_received]])=0,1,"")</f>
        <v/>
      </c>
      <c r="N519" s="6">
        <v>880000</v>
      </c>
      <c r="O519" s="6">
        <v>450000</v>
      </c>
      <c r="P519" s="6">
        <f>N519/SUM(Table1[[#This Row],[c_ghg_inventory]:[c_undefined]])</f>
        <v>880000</v>
      </c>
      <c r="Q519" s="6">
        <f>O519/SUM(Table1[[#This Row],[c_ghg_inventory]:[c_undefined]])</f>
        <v>450000</v>
      </c>
      <c r="R519">
        <v>516</v>
      </c>
      <c r="S519" s="9" t="s">
        <v>762</v>
      </c>
      <c r="U519">
        <v>1</v>
      </c>
      <c r="X519" t="str">
        <f>IF(SUM(Table1[[#This Row],[o_ghg_inventory ]:[o_support_needed_and_received]])=0,1,"")</f>
        <v/>
      </c>
      <c r="Y519" s="34">
        <v>125714.28571428571</v>
      </c>
      <c r="Z519" s="34">
        <v>64285.714285714283</v>
      </c>
      <c r="AA519" s="10">
        <f>Table1[[#This Row],[o_gef_funding]]/SUM(Table1[[#This Row],[o_ghg_inventory ]:[o_undefined]])</f>
        <v>125714.28571428571</v>
      </c>
      <c r="AB519" s="5">
        <f>Table1[[#This Row],[o_co_financing]]/SUM(Table1[[#This Row],[o_ghg_inventory ]:[o_undefined]])</f>
        <v>64285.714285714283</v>
      </c>
      <c r="AC519" s="4" t="str" cm="1">
        <f t="array" ref="AC519">IF(Table1[[#This Row],[o_ghg_inventory ]]="",IF(AND(Table1[[#This Row],[o_undefined]:[o_undefined]]=1,Table1[[#This Row],[c_ghg_inventory]]=1),1,""),1)</f>
        <v/>
      </c>
      <c r="AD519" s="4" cm="1">
        <f t="array" ref="AD519">IF(Table1[[#This Row],[o_mitigation ]]="",IF(AND(Table1[[#This Row],[o_undefined]:[o_undefined]]=1,Table1[[#This Row],[c_mitigation]]=1),1,""),1)</f>
        <v>1</v>
      </c>
      <c r="AE519" s="4" t="str" cm="1">
        <f t="array" ref="AE519">IF(Table1[[#This Row],[o_climate_change_impacts_and_adaptation ]]="",IF(AND(Table1[[#This Row],[o_undefined]:[o_undefined]]=1,Table1[[#This Row],[c_climate_change_impacts_and_adaptation]]=1),1,""),1)</f>
        <v/>
      </c>
      <c r="AF519" s="4" t="str" cm="1">
        <f t="array" ref="AF519">IF(Table1[[#This Row],[o_support_needed_and_received]]="",IF(AND(Table1[[#This Row],[o_undefined]:[o_undefined]]=1,Table1[[#This Row],[c_support_needed_and_received]]=1),1,""),1)</f>
        <v/>
      </c>
      <c r="AG519" s="4" t="str">
        <f>IF(SUM(Table1[[#This Row],[com_ghg_inventory]:[com_support_needed_and_received]])=0,1,"")</f>
        <v/>
      </c>
      <c r="AH519" s="4" cm="1">
        <f t="array" ref="AH519">IF(Table1[[#This Row],[com_ghg_inventory]]="",0,IF(Table1[[#This Row],[com_undefined]:[com_undefined]]=1,0,Table1[[#This Row],[o_gef_funding]:[o_gef_funding]]/SUM(Table1[[#This Row],[com_ghg_inventory]:[com_support_needed_and_received]])))</f>
        <v>0</v>
      </c>
      <c r="AI519" s="4" cm="1">
        <f t="array" ref="AI519">IF(Table1[[#This Row],[com_mitigation]]="",0,IF(Table1[[#This Row],[com_undefined]:[com_undefined]]=1,0,Table1[[#This Row],[o_gef_funding]:[o_gef_funding]]/SUM(Table1[[#This Row],[com_ghg_inventory]:[com_support_needed_and_received]])))</f>
        <v>125714.28571428571</v>
      </c>
      <c r="AJ519" s="4" cm="1">
        <f t="array" ref="AJ519">IF(Table1[[#This Row],[com_climate_change_impacts_and_adaptation]]="",0,IF(Table1[[#This Row],[com_undefined]:[com_undefined]]=1,0,Table1[[#This Row],[o_gef_funding]:[o_gef_funding]]/SUM(Table1[[#This Row],[com_ghg_inventory]:[com_support_needed_and_received]])))</f>
        <v>0</v>
      </c>
      <c r="AK519" s="4" cm="1">
        <f t="array" ref="AK519">IF(Table1[[#This Row],[com_support_needed_and_received]]="",0,IF(Table1[[#This Row],[com_undefined]:[com_undefined]]=1,0,Table1[[#This Row],[o_gef_funding]:[o_gef_funding]]/SUM(Table1[[#This Row],[com_ghg_inventory]:[com_support_needed_and_received]])))</f>
        <v>0</v>
      </c>
      <c r="AL519" s="4">
        <f>IF(Table1[[#This Row],[com_undefined]]=1,Table1[[#This Row],[o_gef_funding]],0)</f>
        <v>0</v>
      </c>
      <c r="AM519" s="4" cm="1">
        <f t="array" ref="AM519">IF(Table1[[#This Row],[com_ghg_inventory]]="",0,IF(Table1[[#This Row],[com_undefined]:[com_undefined]]=1,0,Table1[[#This Row],[o_co_financing]:[o_co_financing]]/SUM(Table1[[#This Row],[com_ghg_inventory]:[com_support_needed_and_received]])))</f>
        <v>0</v>
      </c>
      <c r="AN519" s="4" cm="1">
        <f t="array" ref="AN519">IF(Table1[[#This Row],[com_mitigation]]="",0,IF(Table1[[#This Row],[com_undefined]:[com_undefined]]=1,0,Table1[[#This Row],[o_co_financing]:[o_co_financing]]/SUM(Table1[[#This Row],[com_ghg_inventory]:[com_support_needed_and_received]])))</f>
        <v>64285.714285714283</v>
      </c>
      <c r="AO519" s="4" cm="1">
        <f t="array" ref="AO519">IF(Table1[[#This Row],[com_climate_change_impacts_and_adaptation]]="",0,IF(Table1[[#This Row],[com_undefined]:[com_undefined]]=1,0,Table1[[#This Row],[o_co_financing]:[o_co_financing]]/SUM(Table1[[#This Row],[com_ghg_inventory]:[com_support_needed_and_received]])))</f>
        <v>0</v>
      </c>
      <c r="AP519" s="4" cm="1">
        <f t="array" ref="AP519">IF(Table1[[#This Row],[com_support_needed_and_received]]="",0,IF(Table1[[#This Row],[com_undefined]:[com_undefined]]=1,0,Table1[[#This Row],[o_co_financing]:[o_co_financing]]/SUM(Table1[[#This Row],[com_ghg_inventory]:[com_support_needed_and_received]])))</f>
        <v>0</v>
      </c>
      <c r="AQ519" s="4">
        <f>IF(Table1[[#This Row],[com_undefined]]=1,Table1[[#This Row],[o_co_financing]],0)</f>
        <v>0</v>
      </c>
      <c r="AR519" s="4" t="str">
        <f>IF(Table1[[#This Row],[o_gef_funding]]=SUM(Table1[[#This Row],[ghg_inventory_gef]:[undefined_gef]]),"Good", "Problem")</f>
        <v>Good</v>
      </c>
      <c r="AS519" s="4" t="str">
        <f>IF(Table1[[#This Row],[o_co_financing]]=SUM(Table1[[#This Row],[ghg_inventory_co_finance]:[undefined_co_finance]]),"Good", "Problem")</f>
        <v>Good</v>
      </c>
    </row>
    <row r="520" spans="1:45">
      <c r="A520" s="7">
        <v>54</v>
      </c>
      <c r="B520" s="8" t="s">
        <v>80</v>
      </c>
      <c r="C520" t="str">
        <f>VLOOKUP(Table1[[#This Row],[pif_id]], Table7[#All],2,FALSE)</f>
        <v>Asia</v>
      </c>
      <c r="D520" t="str">
        <f>VLOOKUP(Table1[[#This Row],[pif_id]], Table7[#All],3,FALSE)</f>
        <v>UNDP</v>
      </c>
      <c r="E520" t="str">
        <f>VLOOKUP(Table1[[#This Row],[pif_id]], Table7[#All],4,FALSE)</f>
        <v>2019</v>
      </c>
      <c r="F520" t="e">
        <f>VLOOKUP(Table1[[#This Row],[pif_id]], Table7[#All],5,FALSE)</f>
        <v>#REF!</v>
      </c>
      <c r="G520">
        <v>120</v>
      </c>
      <c r="H520" t="s">
        <v>756</v>
      </c>
      <c r="I520">
        <v>1</v>
      </c>
      <c r="M520" t="str">
        <f>IF(SUM(Table1[[#This Row],[c_ghg_inventory]:[c_support_needed_and_received]])=0,1,"")</f>
        <v/>
      </c>
      <c r="N520" s="6">
        <v>880000</v>
      </c>
      <c r="O520" s="6">
        <v>450000</v>
      </c>
      <c r="P520" s="6">
        <f>N520/SUM(Table1[[#This Row],[c_ghg_inventory]:[c_undefined]])</f>
        <v>880000</v>
      </c>
      <c r="Q520" s="6">
        <f>O520/SUM(Table1[[#This Row],[c_ghg_inventory]:[c_undefined]])</f>
        <v>450000</v>
      </c>
      <c r="R520">
        <v>517</v>
      </c>
      <c r="S520" s="9" t="s">
        <v>763</v>
      </c>
      <c r="U520">
        <v>1</v>
      </c>
      <c r="X520" t="str">
        <f>IF(SUM(Table1[[#This Row],[o_ghg_inventory ]:[o_support_needed_and_received]])=0,1,"")</f>
        <v/>
      </c>
      <c r="Y520" s="34">
        <v>125714.28571428571</v>
      </c>
      <c r="Z520" s="34">
        <v>64285.714285714283</v>
      </c>
      <c r="AA520" s="10">
        <f>Table1[[#This Row],[o_gef_funding]]/SUM(Table1[[#This Row],[o_ghg_inventory ]:[o_undefined]])</f>
        <v>125714.28571428571</v>
      </c>
      <c r="AB520" s="5">
        <f>Table1[[#This Row],[o_co_financing]]/SUM(Table1[[#This Row],[o_ghg_inventory ]:[o_undefined]])</f>
        <v>64285.714285714283</v>
      </c>
      <c r="AC520" s="4" t="str" cm="1">
        <f t="array" ref="AC520">IF(Table1[[#This Row],[o_ghg_inventory ]]="",IF(AND(Table1[[#This Row],[o_undefined]:[o_undefined]]=1,Table1[[#This Row],[c_ghg_inventory]]=1),1,""),1)</f>
        <v/>
      </c>
      <c r="AD520" s="4" cm="1">
        <f t="array" ref="AD520">IF(Table1[[#This Row],[o_mitigation ]]="",IF(AND(Table1[[#This Row],[o_undefined]:[o_undefined]]=1,Table1[[#This Row],[c_mitigation]]=1),1,""),1)</f>
        <v>1</v>
      </c>
      <c r="AE520" s="4" t="str" cm="1">
        <f t="array" ref="AE520">IF(Table1[[#This Row],[o_climate_change_impacts_and_adaptation ]]="",IF(AND(Table1[[#This Row],[o_undefined]:[o_undefined]]=1,Table1[[#This Row],[c_climate_change_impacts_and_adaptation]]=1),1,""),1)</f>
        <v/>
      </c>
      <c r="AF520" s="4" t="str" cm="1">
        <f t="array" ref="AF520">IF(Table1[[#This Row],[o_support_needed_and_received]]="",IF(AND(Table1[[#This Row],[o_undefined]:[o_undefined]]=1,Table1[[#This Row],[c_support_needed_and_received]]=1),1,""),1)</f>
        <v/>
      </c>
      <c r="AG520" s="4" t="str">
        <f>IF(SUM(Table1[[#This Row],[com_ghg_inventory]:[com_support_needed_and_received]])=0,1,"")</f>
        <v/>
      </c>
      <c r="AH520" s="4" cm="1">
        <f t="array" ref="AH520">IF(Table1[[#This Row],[com_ghg_inventory]]="",0,IF(Table1[[#This Row],[com_undefined]:[com_undefined]]=1,0,Table1[[#This Row],[o_gef_funding]:[o_gef_funding]]/SUM(Table1[[#This Row],[com_ghg_inventory]:[com_support_needed_and_received]])))</f>
        <v>0</v>
      </c>
      <c r="AI520" s="4" cm="1">
        <f t="array" ref="AI520">IF(Table1[[#This Row],[com_mitigation]]="",0,IF(Table1[[#This Row],[com_undefined]:[com_undefined]]=1,0,Table1[[#This Row],[o_gef_funding]:[o_gef_funding]]/SUM(Table1[[#This Row],[com_ghg_inventory]:[com_support_needed_and_received]])))</f>
        <v>125714.28571428571</v>
      </c>
      <c r="AJ520" s="4" cm="1">
        <f t="array" ref="AJ520">IF(Table1[[#This Row],[com_climate_change_impacts_and_adaptation]]="",0,IF(Table1[[#This Row],[com_undefined]:[com_undefined]]=1,0,Table1[[#This Row],[o_gef_funding]:[o_gef_funding]]/SUM(Table1[[#This Row],[com_ghg_inventory]:[com_support_needed_and_received]])))</f>
        <v>0</v>
      </c>
      <c r="AK520" s="4" cm="1">
        <f t="array" ref="AK520">IF(Table1[[#This Row],[com_support_needed_and_received]]="",0,IF(Table1[[#This Row],[com_undefined]:[com_undefined]]=1,0,Table1[[#This Row],[o_gef_funding]:[o_gef_funding]]/SUM(Table1[[#This Row],[com_ghg_inventory]:[com_support_needed_and_received]])))</f>
        <v>0</v>
      </c>
      <c r="AL520" s="4">
        <f>IF(Table1[[#This Row],[com_undefined]]=1,Table1[[#This Row],[o_gef_funding]],0)</f>
        <v>0</v>
      </c>
      <c r="AM520" s="4" cm="1">
        <f t="array" ref="AM520">IF(Table1[[#This Row],[com_ghg_inventory]]="",0,IF(Table1[[#This Row],[com_undefined]:[com_undefined]]=1,0,Table1[[#This Row],[o_co_financing]:[o_co_financing]]/SUM(Table1[[#This Row],[com_ghg_inventory]:[com_support_needed_and_received]])))</f>
        <v>0</v>
      </c>
      <c r="AN520" s="4" cm="1">
        <f t="array" ref="AN520">IF(Table1[[#This Row],[com_mitigation]]="",0,IF(Table1[[#This Row],[com_undefined]:[com_undefined]]=1,0,Table1[[#This Row],[o_co_financing]:[o_co_financing]]/SUM(Table1[[#This Row],[com_ghg_inventory]:[com_support_needed_and_received]])))</f>
        <v>64285.714285714283</v>
      </c>
      <c r="AO520" s="4" cm="1">
        <f t="array" ref="AO520">IF(Table1[[#This Row],[com_climate_change_impacts_and_adaptation]]="",0,IF(Table1[[#This Row],[com_undefined]:[com_undefined]]=1,0,Table1[[#This Row],[o_co_financing]:[o_co_financing]]/SUM(Table1[[#This Row],[com_ghg_inventory]:[com_support_needed_and_received]])))</f>
        <v>0</v>
      </c>
      <c r="AP520" s="4" cm="1">
        <f t="array" ref="AP520">IF(Table1[[#This Row],[com_support_needed_and_received]]="",0,IF(Table1[[#This Row],[com_undefined]:[com_undefined]]=1,0,Table1[[#This Row],[o_co_financing]:[o_co_financing]]/SUM(Table1[[#This Row],[com_ghg_inventory]:[com_support_needed_and_received]])))</f>
        <v>0</v>
      </c>
      <c r="AQ520" s="4">
        <f>IF(Table1[[#This Row],[com_undefined]]=1,Table1[[#This Row],[o_co_financing]],0)</f>
        <v>0</v>
      </c>
      <c r="AR520" s="4" t="str">
        <f>IF(Table1[[#This Row],[o_gef_funding]]=SUM(Table1[[#This Row],[ghg_inventory_gef]:[undefined_gef]]),"Good", "Problem")</f>
        <v>Good</v>
      </c>
      <c r="AS520" s="4" t="str">
        <f>IF(Table1[[#This Row],[o_co_financing]]=SUM(Table1[[#This Row],[ghg_inventory_co_finance]:[undefined_co_finance]]),"Good", "Problem")</f>
        <v>Good</v>
      </c>
    </row>
    <row r="521" spans="1:45">
      <c r="A521" s="7">
        <v>54</v>
      </c>
      <c r="B521" s="8" t="s">
        <v>80</v>
      </c>
      <c r="C521" t="str">
        <f>VLOOKUP(Table1[[#This Row],[pif_id]], Table7[#All],2,FALSE)</f>
        <v>Asia</v>
      </c>
      <c r="D521" t="str">
        <f>VLOOKUP(Table1[[#This Row],[pif_id]], Table7[#All],3,FALSE)</f>
        <v>UNDP</v>
      </c>
      <c r="E521" t="str">
        <f>VLOOKUP(Table1[[#This Row],[pif_id]], Table7[#All],4,FALSE)</f>
        <v>2019</v>
      </c>
      <c r="F521" t="e">
        <f>VLOOKUP(Table1[[#This Row],[pif_id]], Table7[#All],5,FALSE)</f>
        <v>#REF!</v>
      </c>
      <c r="G521">
        <v>121</v>
      </c>
      <c r="H521" t="s">
        <v>764</v>
      </c>
      <c r="J521">
        <v>1</v>
      </c>
      <c r="M521" t="str">
        <f>IF(SUM(Table1[[#This Row],[c_ghg_inventory]:[c_support_needed_and_received]])=0,1,"")</f>
        <v/>
      </c>
      <c r="N521" s="6">
        <v>450000</v>
      </c>
      <c r="O521" s="6">
        <v>250000</v>
      </c>
      <c r="P521" s="6">
        <f>N521/SUM(Table1[[#This Row],[c_ghg_inventory]:[c_undefined]])</f>
        <v>450000</v>
      </c>
      <c r="Q521" s="6">
        <f>O521/SUM(Table1[[#This Row],[c_ghg_inventory]:[c_undefined]])</f>
        <v>250000</v>
      </c>
      <c r="R521">
        <v>518</v>
      </c>
      <c r="S521" s="9" t="s">
        <v>765</v>
      </c>
      <c r="U521">
        <v>1</v>
      </c>
      <c r="X521" t="str">
        <f>IF(SUM(Table1[[#This Row],[o_ghg_inventory ]:[o_support_needed_and_received]])=0,1,"")</f>
        <v/>
      </c>
      <c r="Y521" s="34">
        <v>90000</v>
      </c>
      <c r="Z521" s="34">
        <v>50000</v>
      </c>
      <c r="AA521" s="10">
        <f>Table1[[#This Row],[o_gef_funding]]/SUM(Table1[[#This Row],[o_ghg_inventory ]:[o_undefined]])</f>
        <v>90000</v>
      </c>
      <c r="AB521" s="5">
        <f>Table1[[#This Row],[o_co_financing]]/SUM(Table1[[#This Row],[o_ghg_inventory ]:[o_undefined]])</f>
        <v>50000</v>
      </c>
      <c r="AC521" s="4" t="str" cm="1">
        <f t="array" ref="AC521">IF(Table1[[#This Row],[o_ghg_inventory ]]="",IF(AND(Table1[[#This Row],[o_undefined]:[o_undefined]]=1,Table1[[#This Row],[c_ghg_inventory]]=1),1,""),1)</f>
        <v/>
      </c>
      <c r="AD521" s="4" cm="1">
        <f t="array" ref="AD521">IF(Table1[[#This Row],[o_mitigation ]]="",IF(AND(Table1[[#This Row],[o_undefined]:[o_undefined]]=1,Table1[[#This Row],[c_mitigation]]=1),1,""),1)</f>
        <v>1</v>
      </c>
      <c r="AE521" s="4" t="str" cm="1">
        <f t="array" ref="AE521">IF(Table1[[#This Row],[o_climate_change_impacts_and_adaptation ]]="",IF(AND(Table1[[#This Row],[o_undefined]:[o_undefined]]=1,Table1[[#This Row],[c_climate_change_impacts_and_adaptation]]=1),1,""),1)</f>
        <v/>
      </c>
      <c r="AF521" s="4" t="str" cm="1">
        <f t="array" ref="AF521">IF(Table1[[#This Row],[o_support_needed_and_received]]="",IF(AND(Table1[[#This Row],[o_undefined]:[o_undefined]]=1,Table1[[#This Row],[c_support_needed_and_received]]=1),1,""),1)</f>
        <v/>
      </c>
      <c r="AG521" s="4" t="str">
        <f>IF(SUM(Table1[[#This Row],[com_ghg_inventory]:[com_support_needed_and_received]])=0,1,"")</f>
        <v/>
      </c>
      <c r="AH521" s="4" cm="1">
        <f t="array" ref="AH521">IF(Table1[[#This Row],[com_ghg_inventory]]="",0,IF(Table1[[#This Row],[com_undefined]:[com_undefined]]=1,0,Table1[[#This Row],[o_gef_funding]:[o_gef_funding]]/SUM(Table1[[#This Row],[com_ghg_inventory]:[com_support_needed_and_received]])))</f>
        <v>0</v>
      </c>
      <c r="AI521" s="4" cm="1">
        <f t="array" ref="AI521">IF(Table1[[#This Row],[com_mitigation]]="",0,IF(Table1[[#This Row],[com_undefined]:[com_undefined]]=1,0,Table1[[#This Row],[o_gef_funding]:[o_gef_funding]]/SUM(Table1[[#This Row],[com_ghg_inventory]:[com_support_needed_and_received]])))</f>
        <v>90000</v>
      </c>
      <c r="AJ521" s="4" cm="1">
        <f t="array" ref="AJ521">IF(Table1[[#This Row],[com_climate_change_impacts_and_adaptation]]="",0,IF(Table1[[#This Row],[com_undefined]:[com_undefined]]=1,0,Table1[[#This Row],[o_gef_funding]:[o_gef_funding]]/SUM(Table1[[#This Row],[com_ghg_inventory]:[com_support_needed_and_received]])))</f>
        <v>0</v>
      </c>
      <c r="AK521" s="4" cm="1">
        <f t="array" ref="AK521">IF(Table1[[#This Row],[com_support_needed_and_received]]="",0,IF(Table1[[#This Row],[com_undefined]:[com_undefined]]=1,0,Table1[[#This Row],[o_gef_funding]:[o_gef_funding]]/SUM(Table1[[#This Row],[com_ghg_inventory]:[com_support_needed_and_received]])))</f>
        <v>0</v>
      </c>
      <c r="AL521" s="4">
        <f>IF(Table1[[#This Row],[com_undefined]]=1,Table1[[#This Row],[o_gef_funding]],0)</f>
        <v>0</v>
      </c>
      <c r="AM521" s="4" cm="1">
        <f t="array" ref="AM521">IF(Table1[[#This Row],[com_ghg_inventory]]="",0,IF(Table1[[#This Row],[com_undefined]:[com_undefined]]=1,0,Table1[[#This Row],[o_co_financing]:[o_co_financing]]/SUM(Table1[[#This Row],[com_ghg_inventory]:[com_support_needed_and_received]])))</f>
        <v>0</v>
      </c>
      <c r="AN521" s="4" cm="1">
        <f t="array" ref="AN521">IF(Table1[[#This Row],[com_mitigation]]="",0,IF(Table1[[#This Row],[com_undefined]:[com_undefined]]=1,0,Table1[[#This Row],[o_co_financing]:[o_co_financing]]/SUM(Table1[[#This Row],[com_ghg_inventory]:[com_support_needed_and_received]])))</f>
        <v>50000</v>
      </c>
      <c r="AO521" s="4" cm="1">
        <f t="array" ref="AO521">IF(Table1[[#This Row],[com_climate_change_impacts_and_adaptation]]="",0,IF(Table1[[#This Row],[com_undefined]:[com_undefined]]=1,0,Table1[[#This Row],[o_co_financing]:[o_co_financing]]/SUM(Table1[[#This Row],[com_ghg_inventory]:[com_support_needed_and_received]])))</f>
        <v>0</v>
      </c>
      <c r="AP521" s="4" cm="1">
        <f t="array" ref="AP521">IF(Table1[[#This Row],[com_support_needed_and_received]]="",0,IF(Table1[[#This Row],[com_undefined]:[com_undefined]]=1,0,Table1[[#This Row],[o_co_financing]:[o_co_financing]]/SUM(Table1[[#This Row],[com_ghg_inventory]:[com_support_needed_and_received]])))</f>
        <v>0</v>
      </c>
      <c r="AQ521" s="4">
        <f>IF(Table1[[#This Row],[com_undefined]]=1,Table1[[#This Row],[o_co_financing]],0)</f>
        <v>0</v>
      </c>
      <c r="AR521" s="4" t="str">
        <f>IF(Table1[[#This Row],[o_gef_funding]]=SUM(Table1[[#This Row],[ghg_inventory_gef]:[undefined_gef]]),"Good", "Problem")</f>
        <v>Good</v>
      </c>
      <c r="AS521" s="4" t="str">
        <f>IF(Table1[[#This Row],[o_co_financing]]=SUM(Table1[[#This Row],[ghg_inventory_co_finance]:[undefined_co_finance]]),"Good", "Problem")</f>
        <v>Good</v>
      </c>
    </row>
    <row r="522" spans="1:45">
      <c r="A522" s="7">
        <v>54</v>
      </c>
      <c r="B522" s="8" t="s">
        <v>80</v>
      </c>
      <c r="C522" t="str">
        <f>VLOOKUP(Table1[[#This Row],[pif_id]], Table7[#All],2,FALSE)</f>
        <v>Asia</v>
      </c>
      <c r="D522" t="str">
        <f>VLOOKUP(Table1[[#This Row],[pif_id]], Table7[#All],3,FALSE)</f>
        <v>UNDP</v>
      </c>
      <c r="E522" t="str">
        <f>VLOOKUP(Table1[[#This Row],[pif_id]], Table7[#All],4,FALSE)</f>
        <v>2019</v>
      </c>
      <c r="F522" t="e">
        <f>VLOOKUP(Table1[[#This Row],[pif_id]], Table7[#All],5,FALSE)</f>
        <v>#REF!</v>
      </c>
      <c r="G522">
        <v>121</v>
      </c>
      <c r="H522" t="s">
        <v>764</v>
      </c>
      <c r="J522">
        <v>1</v>
      </c>
      <c r="M522" t="str">
        <f>IF(SUM(Table1[[#This Row],[c_ghg_inventory]:[c_support_needed_and_received]])=0,1,"")</f>
        <v/>
      </c>
      <c r="N522" s="6">
        <v>450000</v>
      </c>
      <c r="O522" s="6">
        <v>250000</v>
      </c>
      <c r="P522" s="6">
        <f>N522/SUM(Table1[[#This Row],[c_ghg_inventory]:[c_undefined]])</f>
        <v>450000</v>
      </c>
      <c r="Q522" s="6">
        <f>O522/SUM(Table1[[#This Row],[c_ghg_inventory]:[c_undefined]])</f>
        <v>250000</v>
      </c>
      <c r="R522">
        <v>519</v>
      </c>
      <c r="S522" s="9" t="s">
        <v>766</v>
      </c>
      <c r="U522">
        <v>1</v>
      </c>
      <c r="X522" t="str">
        <f>IF(SUM(Table1[[#This Row],[o_ghg_inventory ]:[o_support_needed_and_received]])=0,1,"")</f>
        <v/>
      </c>
      <c r="Y522" s="34">
        <v>90000</v>
      </c>
      <c r="Z522" s="34">
        <v>50000</v>
      </c>
      <c r="AA522" s="10">
        <f>Table1[[#This Row],[o_gef_funding]]/SUM(Table1[[#This Row],[o_ghg_inventory ]:[o_undefined]])</f>
        <v>90000</v>
      </c>
      <c r="AB522" s="5">
        <f>Table1[[#This Row],[o_co_financing]]/SUM(Table1[[#This Row],[o_ghg_inventory ]:[o_undefined]])</f>
        <v>50000</v>
      </c>
      <c r="AC522" s="4" t="str" cm="1">
        <f t="array" ref="AC522">IF(Table1[[#This Row],[o_ghg_inventory ]]="",IF(AND(Table1[[#This Row],[o_undefined]:[o_undefined]]=1,Table1[[#This Row],[c_ghg_inventory]]=1),1,""),1)</f>
        <v/>
      </c>
      <c r="AD522" s="4" cm="1">
        <f t="array" ref="AD522">IF(Table1[[#This Row],[o_mitigation ]]="",IF(AND(Table1[[#This Row],[o_undefined]:[o_undefined]]=1,Table1[[#This Row],[c_mitigation]]=1),1,""),1)</f>
        <v>1</v>
      </c>
      <c r="AE522" s="4" t="str" cm="1">
        <f t="array" ref="AE522">IF(Table1[[#This Row],[o_climate_change_impacts_and_adaptation ]]="",IF(AND(Table1[[#This Row],[o_undefined]:[o_undefined]]=1,Table1[[#This Row],[c_climate_change_impacts_and_adaptation]]=1),1,""),1)</f>
        <v/>
      </c>
      <c r="AF522" s="4" t="str" cm="1">
        <f t="array" ref="AF522">IF(Table1[[#This Row],[o_support_needed_and_received]]="",IF(AND(Table1[[#This Row],[o_undefined]:[o_undefined]]=1,Table1[[#This Row],[c_support_needed_and_received]]=1),1,""),1)</f>
        <v/>
      </c>
      <c r="AG522" s="4" t="str">
        <f>IF(SUM(Table1[[#This Row],[com_ghg_inventory]:[com_support_needed_and_received]])=0,1,"")</f>
        <v/>
      </c>
      <c r="AH522" s="4" cm="1">
        <f t="array" ref="AH522">IF(Table1[[#This Row],[com_ghg_inventory]]="",0,IF(Table1[[#This Row],[com_undefined]:[com_undefined]]=1,0,Table1[[#This Row],[o_gef_funding]:[o_gef_funding]]/SUM(Table1[[#This Row],[com_ghg_inventory]:[com_support_needed_and_received]])))</f>
        <v>0</v>
      </c>
      <c r="AI522" s="4" cm="1">
        <f t="array" ref="AI522">IF(Table1[[#This Row],[com_mitigation]]="",0,IF(Table1[[#This Row],[com_undefined]:[com_undefined]]=1,0,Table1[[#This Row],[o_gef_funding]:[o_gef_funding]]/SUM(Table1[[#This Row],[com_ghg_inventory]:[com_support_needed_and_received]])))</f>
        <v>90000</v>
      </c>
      <c r="AJ522" s="4" cm="1">
        <f t="array" ref="AJ522">IF(Table1[[#This Row],[com_climate_change_impacts_and_adaptation]]="",0,IF(Table1[[#This Row],[com_undefined]:[com_undefined]]=1,0,Table1[[#This Row],[o_gef_funding]:[o_gef_funding]]/SUM(Table1[[#This Row],[com_ghg_inventory]:[com_support_needed_and_received]])))</f>
        <v>0</v>
      </c>
      <c r="AK522" s="4" cm="1">
        <f t="array" ref="AK522">IF(Table1[[#This Row],[com_support_needed_and_received]]="",0,IF(Table1[[#This Row],[com_undefined]:[com_undefined]]=1,0,Table1[[#This Row],[o_gef_funding]:[o_gef_funding]]/SUM(Table1[[#This Row],[com_ghg_inventory]:[com_support_needed_and_received]])))</f>
        <v>0</v>
      </c>
      <c r="AL522" s="4">
        <f>IF(Table1[[#This Row],[com_undefined]]=1,Table1[[#This Row],[o_gef_funding]],0)</f>
        <v>0</v>
      </c>
      <c r="AM522" s="4" cm="1">
        <f t="array" ref="AM522">IF(Table1[[#This Row],[com_ghg_inventory]]="",0,IF(Table1[[#This Row],[com_undefined]:[com_undefined]]=1,0,Table1[[#This Row],[o_co_financing]:[o_co_financing]]/SUM(Table1[[#This Row],[com_ghg_inventory]:[com_support_needed_and_received]])))</f>
        <v>0</v>
      </c>
      <c r="AN522" s="4" cm="1">
        <f t="array" ref="AN522">IF(Table1[[#This Row],[com_mitigation]]="",0,IF(Table1[[#This Row],[com_undefined]:[com_undefined]]=1,0,Table1[[#This Row],[o_co_financing]:[o_co_financing]]/SUM(Table1[[#This Row],[com_ghg_inventory]:[com_support_needed_and_received]])))</f>
        <v>50000</v>
      </c>
      <c r="AO522" s="4" cm="1">
        <f t="array" ref="AO522">IF(Table1[[#This Row],[com_climate_change_impacts_and_adaptation]]="",0,IF(Table1[[#This Row],[com_undefined]:[com_undefined]]=1,0,Table1[[#This Row],[o_co_financing]:[o_co_financing]]/SUM(Table1[[#This Row],[com_ghg_inventory]:[com_support_needed_and_received]])))</f>
        <v>0</v>
      </c>
      <c r="AP522" s="4" cm="1">
        <f t="array" ref="AP522">IF(Table1[[#This Row],[com_support_needed_and_received]]="",0,IF(Table1[[#This Row],[com_undefined]:[com_undefined]]=1,0,Table1[[#This Row],[o_co_financing]:[o_co_financing]]/SUM(Table1[[#This Row],[com_ghg_inventory]:[com_support_needed_and_received]])))</f>
        <v>0</v>
      </c>
      <c r="AQ522" s="4">
        <f>IF(Table1[[#This Row],[com_undefined]]=1,Table1[[#This Row],[o_co_financing]],0)</f>
        <v>0</v>
      </c>
      <c r="AR522" s="4" t="str">
        <f>IF(Table1[[#This Row],[o_gef_funding]]=SUM(Table1[[#This Row],[ghg_inventory_gef]:[undefined_gef]]),"Good", "Problem")</f>
        <v>Good</v>
      </c>
      <c r="AS522" s="4" t="str">
        <f>IF(Table1[[#This Row],[o_co_financing]]=SUM(Table1[[#This Row],[ghg_inventory_co_finance]:[undefined_co_finance]]),"Good", "Problem")</f>
        <v>Good</v>
      </c>
    </row>
    <row r="523" spans="1:45">
      <c r="A523" s="7">
        <v>54</v>
      </c>
      <c r="B523" s="8" t="s">
        <v>80</v>
      </c>
      <c r="C523" t="str">
        <f>VLOOKUP(Table1[[#This Row],[pif_id]], Table7[#All],2,FALSE)</f>
        <v>Asia</v>
      </c>
      <c r="D523" t="str">
        <f>VLOOKUP(Table1[[#This Row],[pif_id]], Table7[#All],3,FALSE)</f>
        <v>UNDP</v>
      </c>
      <c r="E523" t="str">
        <f>VLOOKUP(Table1[[#This Row],[pif_id]], Table7[#All],4,FALSE)</f>
        <v>2019</v>
      </c>
      <c r="F523" t="e">
        <f>VLOOKUP(Table1[[#This Row],[pif_id]], Table7[#All],5,FALSE)</f>
        <v>#REF!</v>
      </c>
      <c r="G523">
        <v>121</v>
      </c>
      <c r="H523" t="s">
        <v>764</v>
      </c>
      <c r="J523">
        <v>1</v>
      </c>
      <c r="M523" t="str">
        <f>IF(SUM(Table1[[#This Row],[c_ghg_inventory]:[c_support_needed_and_received]])=0,1,"")</f>
        <v/>
      </c>
      <c r="N523" s="6">
        <v>450000</v>
      </c>
      <c r="O523" s="6">
        <v>250000</v>
      </c>
      <c r="P523" s="6">
        <f>N523/SUM(Table1[[#This Row],[c_ghg_inventory]:[c_undefined]])</f>
        <v>450000</v>
      </c>
      <c r="Q523" s="6">
        <f>O523/SUM(Table1[[#This Row],[c_ghg_inventory]:[c_undefined]])</f>
        <v>250000</v>
      </c>
      <c r="R523">
        <v>520</v>
      </c>
      <c r="S523" s="9" t="s">
        <v>767</v>
      </c>
      <c r="U523">
        <v>1</v>
      </c>
      <c r="X523" t="str">
        <f>IF(SUM(Table1[[#This Row],[o_ghg_inventory ]:[o_support_needed_and_received]])=0,1,"")</f>
        <v/>
      </c>
      <c r="Y523" s="34">
        <v>90000</v>
      </c>
      <c r="Z523" s="34">
        <v>50000</v>
      </c>
      <c r="AA523" s="10">
        <f>Table1[[#This Row],[o_gef_funding]]/SUM(Table1[[#This Row],[o_ghg_inventory ]:[o_undefined]])</f>
        <v>90000</v>
      </c>
      <c r="AB523" s="5">
        <f>Table1[[#This Row],[o_co_financing]]/SUM(Table1[[#This Row],[o_ghg_inventory ]:[o_undefined]])</f>
        <v>50000</v>
      </c>
      <c r="AC523" s="4" t="str" cm="1">
        <f t="array" ref="AC523">IF(Table1[[#This Row],[o_ghg_inventory ]]="",IF(AND(Table1[[#This Row],[o_undefined]:[o_undefined]]=1,Table1[[#This Row],[c_ghg_inventory]]=1),1,""),1)</f>
        <v/>
      </c>
      <c r="AD523" s="4" cm="1">
        <f t="array" ref="AD523">IF(Table1[[#This Row],[o_mitigation ]]="",IF(AND(Table1[[#This Row],[o_undefined]:[o_undefined]]=1,Table1[[#This Row],[c_mitigation]]=1),1,""),1)</f>
        <v>1</v>
      </c>
      <c r="AE523" s="4" t="str" cm="1">
        <f t="array" ref="AE523">IF(Table1[[#This Row],[o_climate_change_impacts_and_adaptation ]]="",IF(AND(Table1[[#This Row],[o_undefined]:[o_undefined]]=1,Table1[[#This Row],[c_climate_change_impacts_and_adaptation]]=1),1,""),1)</f>
        <v/>
      </c>
      <c r="AF523" s="4" t="str" cm="1">
        <f t="array" ref="AF523">IF(Table1[[#This Row],[o_support_needed_and_received]]="",IF(AND(Table1[[#This Row],[o_undefined]:[o_undefined]]=1,Table1[[#This Row],[c_support_needed_and_received]]=1),1,""),1)</f>
        <v/>
      </c>
      <c r="AG523" s="4" t="str">
        <f>IF(SUM(Table1[[#This Row],[com_ghg_inventory]:[com_support_needed_and_received]])=0,1,"")</f>
        <v/>
      </c>
      <c r="AH523" s="4" cm="1">
        <f t="array" ref="AH523">IF(Table1[[#This Row],[com_ghg_inventory]]="",0,IF(Table1[[#This Row],[com_undefined]:[com_undefined]]=1,0,Table1[[#This Row],[o_gef_funding]:[o_gef_funding]]/SUM(Table1[[#This Row],[com_ghg_inventory]:[com_support_needed_and_received]])))</f>
        <v>0</v>
      </c>
      <c r="AI523" s="4" cm="1">
        <f t="array" ref="AI523">IF(Table1[[#This Row],[com_mitigation]]="",0,IF(Table1[[#This Row],[com_undefined]:[com_undefined]]=1,0,Table1[[#This Row],[o_gef_funding]:[o_gef_funding]]/SUM(Table1[[#This Row],[com_ghg_inventory]:[com_support_needed_and_received]])))</f>
        <v>90000</v>
      </c>
      <c r="AJ523" s="4" cm="1">
        <f t="array" ref="AJ523">IF(Table1[[#This Row],[com_climate_change_impacts_and_adaptation]]="",0,IF(Table1[[#This Row],[com_undefined]:[com_undefined]]=1,0,Table1[[#This Row],[o_gef_funding]:[o_gef_funding]]/SUM(Table1[[#This Row],[com_ghg_inventory]:[com_support_needed_and_received]])))</f>
        <v>0</v>
      </c>
      <c r="AK523" s="4" cm="1">
        <f t="array" ref="AK523">IF(Table1[[#This Row],[com_support_needed_and_received]]="",0,IF(Table1[[#This Row],[com_undefined]:[com_undefined]]=1,0,Table1[[#This Row],[o_gef_funding]:[o_gef_funding]]/SUM(Table1[[#This Row],[com_ghg_inventory]:[com_support_needed_and_received]])))</f>
        <v>0</v>
      </c>
      <c r="AL523" s="4">
        <f>IF(Table1[[#This Row],[com_undefined]]=1,Table1[[#This Row],[o_gef_funding]],0)</f>
        <v>0</v>
      </c>
      <c r="AM523" s="4" cm="1">
        <f t="array" ref="AM523">IF(Table1[[#This Row],[com_ghg_inventory]]="",0,IF(Table1[[#This Row],[com_undefined]:[com_undefined]]=1,0,Table1[[#This Row],[o_co_financing]:[o_co_financing]]/SUM(Table1[[#This Row],[com_ghg_inventory]:[com_support_needed_and_received]])))</f>
        <v>0</v>
      </c>
      <c r="AN523" s="4" cm="1">
        <f t="array" ref="AN523">IF(Table1[[#This Row],[com_mitigation]]="",0,IF(Table1[[#This Row],[com_undefined]:[com_undefined]]=1,0,Table1[[#This Row],[o_co_financing]:[o_co_financing]]/SUM(Table1[[#This Row],[com_ghg_inventory]:[com_support_needed_and_received]])))</f>
        <v>50000</v>
      </c>
      <c r="AO523" s="4" cm="1">
        <f t="array" ref="AO523">IF(Table1[[#This Row],[com_climate_change_impacts_and_adaptation]]="",0,IF(Table1[[#This Row],[com_undefined]:[com_undefined]]=1,0,Table1[[#This Row],[o_co_financing]:[o_co_financing]]/SUM(Table1[[#This Row],[com_ghg_inventory]:[com_support_needed_and_received]])))</f>
        <v>0</v>
      </c>
      <c r="AP523" s="4" cm="1">
        <f t="array" ref="AP523">IF(Table1[[#This Row],[com_support_needed_and_received]]="",0,IF(Table1[[#This Row],[com_undefined]:[com_undefined]]=1,0,Table1[[#This Row],[o_co_financing]:[o_co_financing]]/SUM(Table1[[#This Row],[com_ghg_inventory]:[com_support_needed_and_received]])))</f>
        <v>0</v>
      </c>
      <c r="AQ523" s="4">
        <f>IF(Table1[[#This Row],[com_undefined]]=1,Table1[[#This Row],[o_co_financing]],0)</f>
        <v>0</v>
      </c>
      <c r="AR523" s="4" t="str">
        <f>IF(Table1[[#This Row],[o_gef_funding]]=SUM(Table1[[#This Row],[ghg_inventory_gef]:[undefined_gef]]),"Good", "Problem")</f>
        <v>Good</v>
      </c>
      <c r="AS523" s="4" t="str">
        <f>IF(Table1[[#This Row],[o_co_financing]]=SUM(Table1[[#This Row],[ghg_inventory_co_finance]:[undefined_co_finance]]),"Good", "Problem")</f>
        <v>Good</v>
      </c>
    </row>
    <row r="524" spans="1:45">
      <c r="A524" s="7">
        <v>54</v>
      </c>
      <c r="B524" s="8" t="s">
        <v>80</v>
      </c>
      <c r="C524" t="str">
        <f>VLOOKUP(Table1[[#This Row],[pif_id]], Table7[#All],2,FALSE)</f>
        <v>Asia</v>
      </c>
      <c r="D524" t="str">
        <f>VLOOKUP(Table1[[#This Row],[pif_id]], Table7[#All],3,FALSE)</f>
        <v>UNDP</v>
      </c>
      <c r="E524" t="str">
        <f>VLOOKUP(Table1[[#This Row],[pif_id]], Table7[#All],4,FALSE)</f>
        <v>2019</v>
      </c>
      <c r="F524" t="e">
        <f>VLOOKUP(Table1[[#This Row],[pif_id]], Table7[#All],5,FALSE)</f>
        <v>#REF!</v>
      </c>
      <c r="G524">
        <v>121</v>
      </c>
      <c r="H524" t="s">
        <v>764</v>
      </c>
      <c r="J524">
        <v>1</v>
      </c>
      <c r="M524" t="str">
        <f>IF(SUM(Table1[[#This Row],[c_ghg_inventory]:[c_support_needed_and_received]])=0,1,"")</f>
        <v/>
      </c>
      <c r="N524" s="6">
        <v>450000</v>
      </c>
      <c r="O524" s="6">
        <v>250000</v>
      </c>
      <c r="P524" s="6">
        <f>N524/SUM(Table1[[#This Row],[c_ghg_inventory]:[c_undefined]])</f>
        <v>450000</v>
      </c>
      <c r="Q524" s="6">
        <f>O524/SUM(Table1[[#This Row],[c_ghg_inventory]:[c_undefined]])</f>
        <v>250000</v>
      </c>
      <c r="R524">
        <v>521</v>
      </c>
      <c r="S524" s="9" t="s">
        <v>768</v>
      </c>
      <c r="U524">
        <v>1</v>
      </c>
      <c r="X524" t="str">
        <f>IF(SUM(Table1[[#This Row],[o_ghg_inventory ]:[o_support_needed_and_received]])=0,1,"")</f>
        <v/>
      </c>
      <c r="Y524" s="34">
        <v>90000</v>
      </c>
      <c r="Z524" s="34">
        <v>50000</v>
      </c>
      <c r="AA524" s="10">
        <f>Table1[[#This Row],[o_gef_funding]]/SUM(Table1[[#This Row],[o_ghg_inventory ]:[o_undefined]])</f>
        <v>90000</v>
      </c>
      <c r="AB524" s="5">
        <f>Table1[[#This Row],[o_co_financing]]/SUM(Table1[[#This Row],[o_ghg_inventory ]:[o_undefined]])</f>
        <v>50000</v>
      </c>
      <c r="AC524" s="4" t="str" cm="1">
        <f t="array" ref="AC524">IF(Table1[[#This Row],[o_ghg_inventory ]]="",IF(AND(Table1[[#This Row],[o_undefined]:[o_undefined]]=1,Table1[[#This Row],[c_ghg_inventory]]=1),1,""),1)</f>
        <v/>
      </c>
      <c r="AD524" s="4" cm="1">
        <f t="array" ref="AD524">IF(Table1[[#This Row],[o_mitigation ]]="",IF(AND(Table1[[#This Row],[o_undefined]:[o_undefined]]=1,Table1[[#This Row],[c_mitigation]]=1),1,""),1)</f>
        <v>1</v>
      </c>
      <c r="AE524" s="4" t="str" cm="1">
        <f t="array" ref="AE524">IF(Table1[[#This Row],[o_climate_change_impacts_and_adaptation ]]="",IF(AND(Table1[[#This Row],[o_undefined]:[o_undefined]]=1,Table1[[#This Row],[c_climate_change_impacts_and_adaptation]]=1),1,""),1)</f>
        <v/>
      </c>
      <c r="AF524" s="4" t="str" cm="1">
        <f t="array" ref="AF524">IF(Table1[[#This Row],[o_support_needed_and_received]]="",IF(AND(Table1[[#This Row],[o_undefined]:[o_undefined]]=1,Table1[[#This Row],[c_support_needed_and_received]]=1),1,""),1)</f>
        <v/>
      </c>
      <c r="AG524" s="4" t="str">
        <f>IF(SUM(Table1[[#This Row],[com_ghg_inventory]:[com_support_needed_and_received]])=0,1,"")</f>
        <v/>
      </c>
      <c r="AH524" s="4" cm="1">
        <f t="array" ref="AH524">IF(Table1[[#This Row],[com_ghg_inventory]]="",0,IF(Table1[[#This Row],[com_undefined]:[com_undefined]]=1,0,Table1[[#This Row],[o_gef_funding]:[o_gef_funding]]/SUM(Table1[[#This Row],[com_ghg_inventory]:[com_support_needed_and_received]])))</f>
        <v>0</v>
      </c>
      <c r="AI524" s="4" cm="1">
        <f t="array" ref="AI524">IF(Table1[[#This Row],[com_mitigation]]="",0,IF(Table1[[#This Row],[com_undefined]:[com_undefined]]=1,0,Table1[[#This Row],[o_gef_funding]:[o_gef_funding]]/SUM(Table1[[#This Row],[com_ghg_inventory]:[com_support_needed_and_received]])))</f>
        <v>90000</v>
      </c>
      <c r="AJ524" s="4" cm="1">
        <f t="array" ref="AJ524">IF(Table1[[#This Row],[com_climate_change_impacts_and_adaptation]]="",0,IF(Table1[[#This Row],[com_undefined]:[com_undefined]]=1,0,Table1[[#This Row],[o_gef_funding]:[o_gef_funding]]/SUM(Table1[[#This Row],[com_ghg_inventory]:[com_support_needed_and_received]])))</f>
        <v>0</v>
      </c>
      <c r="AK524" s="4" cm="1">
        <f t="array" ref="AK524">IF(Table1[[#This Row],[com_support_needed_and_received]]="",0,IF(Table1[[#This Row],[com_undefined]:[com_undefined]]=1,0,Table1[[#This Row],[o_gef_funding]:[o_gef_funding]]/SUM(Table1[[#This Row],[com_ghg_inventory]:[com_support_needed_and_received]])))</f>
        <v>0</v>
      </c>
      <c r="AL524" s="4">
        <f>IF(Table1[[#This Row],[com_undefined]]=1,Table1[[#This Row],[o_gef_funding]],0)</f>
        <v>0</v>
      </c>
      <c r="AM524" s="4" cm="1">
        <f t="array" ref="AM524">IF(Table1[[#This Row],[com_ghg_inventory]]="",0,IF(Table1[[#This Row],[com_undefined]:[com_undefined]]=1,0,Table1[[#This Row],[o_co_financing]:[o_co_financing]]/SUM(Table1[[#This Row],[com_ghg_inventory]:[com_support_needed_and_received]])))</f>
        <v>0</v>
      </c>
      <c r="AN524" s="4" cm="1">
        <f t="array" ref="AN524">IF(Table1[[#This Row],[com_mitigation]]="",0,IF(Table1[[#This Row],[com_undefined]:[com_undefined]]=1,0,Table1[[#This Row],[o_co_financing]:[o_co_financing]]/SUM(Table1[[#This Row],[com_ghg_inventory]:[com_support_needed_and_received]])))</f>
        <v>50000</v>
      </c>
      <c r="AO524" s="4" cm="1">
        <f t="array" ref="AO524">IF(Table1[[#This Row],[com_climate_change_impacts_and_adaptation]]="",0,IF(Table1[[#This Row],[com_undefined]:[com_undefined]]=1,0,Table1[[#This Row],[o_co_financing]:[o_co_financing]]/SUM(Table1[[#This Row],[com_ghg_inventory]:[com_support_needed_and_received]])))</f>
        <v>0</v>
      </c>
      <c r="AP524" s="4" cm="1">
        <f t="array" ref="AP524">IF(Table1[[#This Row],[com_support_needed_and_received]]="",0,IF(Table1[[#This Row],[com_undefined]:[com_undefined]]=1,0,Table1[[#This Row],[o_co_financing]:[o_co_financing]]/SUM(Table1[[#This Row],[com_ghg_inventory]:[com_support_needed_and_received]])))</f>
        <v>0</v>
      </c>
      <c r="AQ524" s="4">
        <f>IF(Table1[[#This Row],[com_undefined]]=1,Table1[[#This Row],[o_co_financing]],0)</f>
        <v>0</v>
      </c>
      <c r="AR524" s="4" t="str">
        <f>IF(Table1[[#This Row],[o_gef_funding]]=SUM(Table1[[#This Row],[ghg_inventory_gef]:[undefined_gef]]),"Good", "Problem")</f>
        <v>Good</v>
      </c>
      <c r="AS524" s="4" t="str">
        <f>IF(Table1[[#This Row],[o_co_financing]]=SUM(Table1[[#This Row],[ghg_inventory_co_finance]:[undefined_co_finance]]),"Good", "Problem")</f>
        <v>Good</v>
      </c>
    </row>
    <row r="525" spans="1:45">
      <c r="A525" s="7">
        <v>54</v>
      </c>
      <c r="B525" s="8" t="s">
        <v>80</v>
      </c>
      <c r="C525" t="str">
        <f>VLOOKUP(Table1[[#This Row],[pif_id]], Table7[#All],2,FALSE)</f>
        <v>Asia</v>
      </c>
      <c r="D525" t="str">
        <f>VLOOKUP(Table1[[#This Row],[pif_id]], Table7[#All],3,FALSE)</f>
        <v>UNDP</v>
      </c>
      <c r="E525" t="str">
        <f>VLOOKUP(Table1[[#This Row],[pif_id]], Table7[#All],4,FALSE)</f>
        <v>2019</v>
      </c>
      <c r="F525" t="e">
        <f>VLOOKUP(Table1[[#This Row],[pif_id]], Table7[#All],5,FALSE)</f>
        <v>#REF!</v>
      </c>
      <c r="G525">
        <v>121</v>
      </c>
      <c r="H525" t="s">
        <v>764</v>
      </c>
      <c r="J525">
        <v>1</v>
      </c>
      <c r="M525" t="str">
        <f>IF(SUM(Table1[[#This Row],[c_ghg_inventory]:[c_support_needed_and_received]])=0,1,"")</f>
        <v/>
      </c>
      <c r="N525" s="6">
        <v>450000</v>
      </c>
      <c r="O525" s="6">
        <v>250000</v>
      </c>
      <c r="P525" s="6">
        <f>N525/SUM(Table1[[#This Row],[c_ghg_inventory]:[c_undefined]])</f>
        <v>450000</v>
      </c>
      <c r="Q525" s="6">
        <f>O525/SUM(Table1[[#This Row],[c_ghg_inventory]:[c_undefined]])</f>
        <v>250000</v>
      </c>
      <c r="R525">
        <v>522</v>
      </c>
      <c r="S525" s="9" t="s">
        <v>769</v>
      </c>
      <c r="X525">
        <f>IF(SUM(Table1[[#This Row],[o_ghg_inventory ]:[o_support_needed_and_received]])=0,1,"")</f>
        <v>1</v>
      </c>
      <c r="Y525" s="34">
        <v>90000</v>
      </c>
      <c r="Z525" s="34">
        <v>50000</v>
      </c>
      <c r="AA525" s="10">
        <f>Table1[[#This Row],[o_gef_funding]]/SUM(Table1[[#This Row],[o_ghg_inventory ]:[o_undefined]])</f>
        <v>90000</v>
      </c>
      <c r="AB525" s="5">
        <f>Table1[[#This Row],[o_co_financing]]/SUM(Table1[[#This Row],[o_ghg_inventory ]:[o_undefined]])</f>
        <v>50000</v>
      </c>
      <c r="AC525" s="4" t="str" cm="1">
        <f t="array" ref="AC525">IF(Table1[[#This Row],[o_ghg_inventory ]]="",IF(AND(Table1[[#This Row],[o_undefined]:[o_undefined]]=1,Table1[[#This Row],[c_ghg_inventory]]=1),1,""),1)</f>
        <v/>
      </c>
      <c r="AD525" s="4" cm="1">
        <f t="array" ref="AD525">IF(Table1[[#This Row],[o_mitigation ]]="",IF(AND(Table1[[#This Row],[o_undefined]:[o_undefined]]=1,Table1[[#This Row],[c_mitigation]]=1),1,""),1)</f>
        <v>1</v>
      </c>
      <c r="AE525" s="4" t="str" cm="1">
        <f t="array" ref="AE525">IF(Table1[[#This Row],[o_climate_change_impacts_and_adaptation ]]="",IF(AND(Table1[[#This Row],[o_undefined]:[o_undefined]]=1,Table1[[#This Row],[c_climate_change_impacts_and_adaptation]]=1),1,""),1)</f>
        <v/>
      </c>
      <c r="AF525" s="4" t="str" cm="1">
        <f t="array" ref="AF525">IF(Table1[[#This Row],[o_support_needed_and_received]]="",IF(AND(Table1[[#This Row],[o_undefined]:[o_undefined]]=1,Table1[[#This Row],[c_support_needed_and_received]]=1),1,""),1)</f>
        <v/>
      </c>
      <c r="AG525" s="4" t="str">
        <f>IF(SUM(Table1[[#This Row],[com_ghg_inventory]:[com_support_needed_and_received]])=0,1,"")</f>
        <v/>
      </c>
      <c r="AH525" s="4" cm="1">
        <f t="array" ref="AH525">IF(Table1[[#This Row],[com_ghg_inventory]]="",0,IF(Table1[[#This Row],[com_undefined]:[com_undefined]]=1,0,Table1[[#This Row],[o_gef_funding]:[o_gef_funding]]/SUM(Table1[[#This Row],[com_ghg_inventory]:[com_support_needed_and_received]])))</f>
        <v>0</v>
      </c>
      <c r="AI525" s="4" cm="1">
        <f t="array" ref="AI525">IF(Table1[[#This Row],[com_mitigation]]="",0,IF(Table1[[#This Row],[com_undefined]:[com_undefined]]=1,0,Table1[[#This Row],[o_gef_funding]:[o_gef_funding]]/SUM(Table1[[#This Row],[com_ghg_inventory]:[com_support_needed_and_received]])))</f>
        <v>90000</v>
      </c>
      <c r="AJ525" s="4" cm="1">
        <f t="array" ref="AJ525">IF(Table1[[#This Row],[com_climate_change_impacts_and_adaptation]]="",0,IF(Table1[[#This Row],[com_undefined]:[com_undefined]]=1,0,Table1[[#This Row],[o_gef_funding]:[o_gef_funding]]/SUM(Table1[[#This Row],[com_ghg_inventory]:[com_support_needed_and_received]])))</f>
        <v>0</v>
      </c>
      <c r="AK525" s="4" cm="1">
        <f t="array" ref="AK525">IF(Table1[[#This Row],[com_support_needed_and_received]]="",0,IF(Table1[[#This Row],[com_undefined]:[com_undefined]]=1,0,Table1[[#This Row],[o_gef_funding]:[o_gef_funding]]/SUM(Table1[[#This Row],[com_ghg_inventory]:[com_support_needed_and_received]])))</f>
        <v>0</v>
      </c>
      <c r="AL525" s="4">
        <f>IF(Table1[[#This Row],[com_undefined]]=1,Table1[[#This Row],[o_gef_funding]],0)</f>
        <v>0</v>
      </c>
      <c r="AM525" s="4" cm="1">
        <f t="array" ref="AM525">IF(Table1[[#This Row],[com_ghg_inventory]]="",0,IF(Table1[[#This Row],[com_undefined]:[com_undefined]]=1,0,Table1[[#This Row],[o_co_financing]:[o_co_financing]]/SUM(Table1[[#This Row],[com_ghg_inventory]:[com_support_needed_and_received]])))</f>
        <v>0</v>
      </c>
      <c r="AN525" s="4" cm="1">
        <f t="array" ref="AN525">IF(Table1[[#This Row],[com_mitigation]]="",0,IF(Table1[[#This Row],[com_undefined]:[com_undefined]]=1,0,Table1[[#This Row],[o_co_financing]:[o_co_financing]]/SUM(Table1[[#This Row],[com_ghg_inventory]:[com_support_needed_and_received]])))</f>
        <v>50000</v>
      </c>
      <c r="AO525" s="4" cm="1">
        <f t="array" ref="AO525">IF(Table1[[#This Row],[com_climate_change_impacts_and_adaptation]]="",0,IF(Table1[[#This Row],[com_undefined]:[com_undefined]]=1,0,Table1[[#This Row],[o_co_financing]:[o_co_financing]]/SUM(Table1[[#This Row],[com_ghg_inventory]:[com_support_needed_and_received]])))</f>
        <v>0</v>
      </c>
      <c r="AP525" s="4" cm="1">
        <f t="array" ref="AP525">IF(Table1[[#This Row],[com_support_needed_and_received]]="",0,IF(Table1[[#This Row],[com_undefined]:[com_undefined]]=1,0,Table1[[#This Row],[o_co_financing]:[o_co_financing]]/SUM(Table1[[#This Row],[com_ghg_inventory]:[com_support_needed_and_received]])))</f>
        <v>0</v>
      </c>
      <c r="AQ525" s="4">
        <f>IF(Table1[[#This Row],[com_undefined]]=1,Table1[[#This Row],[o_co_financing]],0)</f>
        <v>0</v>
      </c>
      <c r="AR525" s="4" t="str">
        <f>IF(Table1[[#This Row],[o_gef_funding]]=SUM(Table1[[#This Row],[ghg_inventory_gef]:[undefined_gef]]),"Good", "Problem")</f>
        <v>Good</v>
      </c>
      <c r="AS525" s="4" t="str">
        <f>IF(Table1[[#This Row],[o_co_financing]]=SUM(Table1[[#This Row],[ghg_inventory_co_finance]:[undefined_co_finance]]),"Good", "Problem")</f>
        <v>Good</v>
      </c>
    </row>
    <row r="526" spans="1:45">
      <c r="A526" s="2">
        <v>55</v>
      </c>
      <c r="B526" s="8" t="s">
        <v>81</v>
      </c>
      <c r="C526" t="str">
        <f>VLOOKUP(Table1[[#This Row],[pif_id]], Table7[#All],2,FALSE)</f>
        <v>Asia</v>
      </c>
      <c r="D526" t="str">
        <f>VLOOKUP(Table1[[#This Row],[pif_id]], Table7[#All],3,FALSE)</f>
        <v>UNDP</v>
      </c>
      <c r="E526" t="str">
        <f>VLOOKUP(Table1[[#This Row],[pif_id]], Table7[#All],4,FALSE)</f>
        <v>2019</v>
      </c>
      <c r="F526" t="e">
        <f>VLOOKUP(Table1[[#This Row],[pif_id]], Table7[#All],5,FALSE)</f>
        <v>#REF!</v>
      </c>
      <c r="G526">
        <v>122</v>
      </c>
      <c r="H526" t="s">
        <v>770</v>
      </c>
      <c r="M526">
        <f>IF(SUM(Table1[[#This Row],[c_ghg_inventory]:[c_support_needed_and_received]])=0,1,"")</f>
        <v>1</v>
      </c>
      <c r="N526" s="6">
        <v>775000</v>
      </c>
      <c r="O526" s="6">
        <v>380000</v>
      </c>
      <c r="P526" s="6">
        <f>N526/SUM(Table1[[#This Row],[c_ghg_inventory]:[c_undefined]])</f>
        <v>775000</v>
      </c>
      <c r="Q526" s="6">
        <f>O526/SUM(Table1[[#This Row],[c_ghg_inventory]:[c_undefined]])</f>
        <v>380000</v>
      </c>
      <c r="R526">
        <v>523</v>
      </c>
      <c r="S526" t="s">
        <v>771</v>
      </c>
      <c r="X526" s="4">
        <f>IF(SUM(Table1[[#This Row],[o_ghg_inventory ]:[o_support_needed_and_received]])=0,1,"")</f>
        <v>1</v>
      </c>
      <c r="Y526" s="34">
        <v>220000</v>
      </c>
      <c r="Z526" s="34">
        <v>100000</v>
      </c>
      <c r="AA526" s="5">
        <f>Table1[[#This Row],[o_gef_funding]]/SUM(Table1[[#This Row],[o_ghg_inventory ]:[o_undefined]])</f>
        <v>220000</v>
      </c>
      <c r="AB526" s="5">
        <f>Table1[[#This Row],[o_co_financing]]/SUM(Table1[[#This Row],[o_ghg_inventory ]:[o_undefined]])</f>
        <v>100000</v>
      </c>
      <c r="AC526" s="4" t="str" cm="1">
        <f t="array" ref="AC526">IF(Table1[[#This Row],[o_ghg_inventory ]]="",IF(AND(Table1[[#This Row],[o_undefined]:[o_undefined]]=1,Table1[[#This Row],[c_ghg_inventory]]=1),1,""),1)</f>
        <v/>
      </c>
      <c r="AD526" s="4" t="str" cm="1">
        <f t="array" ref="AD526">IF(Table1[[#This Row],[o_mitigation ]]="",IF(AND(Table1[[#This Row],[o_undefined]:[o_undefined]]=1,Table1[[#This Row],[c_mitigation]]=1),1,""),1)</f>
        <v/>
      </c>
      <c r="AE526" s="4" t="str" cm="1">
        <f t="array" ref="AE526">IF(Table1[[#This Row],[o_climate_change_impacts_and_adaptation ]]="",IF(AND(Table1[[#This Row],[o_undefined]:[o_undefined]]=1,Table1[[#This Row],[c_climate_change_impacts_and_adaptation]]=1),1,""),1)</f>
        <v/>
      </c>
      <c r="AF526" s="4" t="str" cm="1">
        <f t="array" ref="AF526">IF(Table1[[#This Row],[o_support_needed_and_received]]="",IF(AND(Table1[[#This Row],[o_undefined]:[o_undefined]]=1,Table1[[#This Row],[c_support_needed_and_received]]=1),1,""),1)</f>
        <v/>
      </c>
      <c r="AG526" s="4">
        <f>IF(SUM(Table1[[#This Row],[com_ghg_inventory]:[com_support_needed_and_received]])=0,1,"")</f>
        <v>1</v>
      </c>
      <c r="AH526" s="4" cm="1">
        <f t="array" ref="AH526">IF(Table1[[#This Row],[com_ghg_inventory]]="",0,IF(Table1[[#This Row],[com_undefined]:[com_undefined]]=1,0,Table1[[#This Row],[o_gef_funding]:[o_gef_funding]]/SUM(Table1[[#This Row],[com_ghg_inventory]:[com_support_needed_and_received]])))</f>
        <v>0</v>
      </c>
      <c r="AI526" s="4" cm="1">
        <f t="array" ref="AI526">IF(Table1[[#This Row],[com_mitigation]]="",0,IF(Table1[[#This Row],[com_undefined]:[com_undefined]]=1,0,Table1[[#This Row],[o_gef_funding]:[o_gef_funding]]/SUM(Table1[[#This Row],[com_ghg_inventory]:[com_support_needed_and_received]])))</f>
        <v>0</v>
      </c>
      <c r="AJ526" s="4" cm="1">
        <f t="array" ref="AJ526">IF(Table1[[#This Row],[com_climate_change_impacts_and_adaptation]]="",0,IF(Table1[[#This Row],[com_undefined]:[com_undefined]]=1,0,Table1[[#This Row],[o_gef_funding]:[o_gef_funding]]/SUM(Table1[[#This Row],[com_ghg_inventory]:[com_support_needed_and_received]])))</f>
        <v>0</v>
      </c>
      <c r="AK526" s="4" cm="1">
        <f t="array" ref="AK526">IF(Table1[[#This Row],[com_support_needed_and_received]]="",0,IF(Table1[[#This Row],[com_undefined]:[com_undefined]]=1,0,Table1[[#This Row],[o_gef_funding]:[o_gef_funding]]/SUM(Table1[[#This Row],[com_ghg_inventory]:[com_support_needed_and_received]])))</f>
        <v>0</v>
      </c>
      <c r="AL526" s="4">
        <f>IF(Table1[[#This Row],[com_undefined]]=1,Table1[[#This Row],[o_gef_funding]],0)</f>
        <v>220000</v>
      </c>
      <c r="AM526" s="4" cm="1">
        <f t="array" ref="AM526">IF(Table1[[#This Row],[com_ghg_inventory]]="",0,IF(Table1[[#This Row],[com_undefined]:[com_undefined]]=1,0,Table1[[#This Row],[o_co_financing]:[o_co_financing]]/SUM(Table1[[#This Row],[com_ghg_inventory]:[com_support_needed_and_received]])))</f>
        <v>0</v>
      </c>
      <c r="AN526" s="4" cm="1">
        <f t="array" ref="AN526">IF(Table1[[#This Row],[com_mitigation]]="",0,IF(Table1[[#This Row],[com_undefined]:[com_undefined]]=1,0,Table1[[#This Row],[o_co_financing]:[o_co_financing]]/SUM(Table1[[#This Row],[com_ghg_inventory]:[com_support_needed_and_received]])))</f>
        <v>0</v>
      </c>
      <c r="AO526" s="4" cm="1">
        <f t="array" ref="AO526">IF(Table1[[#This Row],[com_climate_change_impacts_and_adaptation]]="",0,IF(Table1[[#This Row],[com_undefined]:[com_undefined]]=1,0,Table1[[#This Row],[o_co_financing]:[o_co_financing]]/SUM(Table1[[#This Row],[com_ghg_inventory]:[com_support_needed_and_received]])))</f>
        <v>0</v>
      </c>
      <c r="AP526" s="4" cm="1">
        <f t="array" ref="AP526">IF(Table1[[#This Row],[com_support_needed_and_received]]="",0,IF(Table1[[#This Row],[com_undefined]:[com_undefined]]=1,0,Table1[[#This Row],[o_co_financing]:[o_co_financing]]/SUM(Table1[[#This Row],[com_ghg_inventory]:[com_support_needed_and_received]])))</f>
        <v>0</v>
      </c>
      <c r="AQ526" s="4">
        <f>IF(Table1[[#This Row],[com_undefined]]=1,Table1[[#This Row],[o_co_financing]],0)</f>
        <v>100000</v>
      </c>
      <c r="AR526" s="4" t="str">
        <f>IF(Table1[[#This Row],[o_gef_funding]]=SUM(Table1[[#This Row],[ghg_inventory_gef]:[undefined_gef]]),"Good", "Problem")</f>
        <v>Good</v>
      </c>
      <c r="AS526" s="4" t="str">
        <f>IF(Table1[[#This Row],[o_co_financing]]=SUM(Table1[[#This Row],[ghg_inventory_co_finance]:[undefined_co_finance]]),"Good", "Problem")</f>
        <v>Good</v>
      </c>
    </row>
    <row r="527" spans="1:45">
      <c r="A527" s="2">
        <v>55</v>
      </c>
      <c r="B527" s="8" t="s">
        <v>81</v>
      </c>
      <c r="C527" t="str">
        <f>VLOOKUP(Table1[[#This Row],[pif_id]], Table7[#All],2,FALSE)</f>
        <v>Asia</v>
      </c>
      <c r="D527" t="str">
        <f>VLOOKUP(Table1[[#This Row],[pif_id]], Table7[#All],3,FALSE)</f>
        <v>UNDP</v>
      </c>
      <c r="E527" t="str">
        <f>VLOOKUP(Table1[[#This Row],[pif_id]], Table7[#All],4,FALSE)</f>
        <v>2019</v>
      </c>
      <c r="F527" t="e">
        <f>VLOOKUP(Table1[[#This Row],[pif_id]], Table7[#All],5,FALSE)</f>
        <v>#REF!</v>
      </c>
      <c r="G527">
        <v>122</v>
      </c>
      <c r="H527" t="s">
        <v>770</v>
      </c>
      <c r="M527">
        <f>IF(SUM(Table1[[#This Row],[c_ghg_inventory]:[c_support_needed_and_received]])=0,1,"")</f>
        <v>1</v>
      </c>
      <c r="N527" s="6">
        <v>775000</v>
      </c>
      <c r="O527" s="6">
        <v>380000</v>
      </c>
      <c r="P527" s="6">
        <f>N527/SUM(Table1[[#This Row],[c_ghg_inventory]:[c_undefined]])</f>
        <v>775000</v>
      </c>
      <c r="Q527" s="6">
        <f>O527/SUM(Table1[[#This Row],[c_ghg_inventory]:[c_undefined]])</f>
        <v>380000</v>
      </c>
      <c r="R527">
        <v>524</v>
      </c>
      <c r="S527" t="s">
        <v>772</v>
      </c>
      <c r="X527" s="4">
        <f>IF(SUM(Table1[[#This Row],[o_ghg_inventory ]:[o_support_needed_and_received]])=0,1,"")</f>
        <v>1</v>
      </c>
      <c r="Y527" s="34">
        <v>75000</v>
      </c>
      <c r="Z527" s="34">
        <v>30000</v>
      </c>
      <c r="AA527" s="5">
        <f>Table1[[#This Row],[o_gef_funding]]/SUM(Table1[[#This Row],[o_ghg_inventory ]:[o_undefined]])</f>
        <v>75000</v>
      </c>
      <c r="AB527" s="5">
        <f>Table1[[#This Row],[o_co_financing]]/SUM(Table1[[#This Row],[o_ghg_inventory ]:[o_undefined]])</f>
        <v>30000</v>
      </c>
      <c r="AC527" s="4" t="str" cm="1">
        <f t="array" ref="AC527">IF(Table1[[#This Row],[o_ghg_inventory ]]="",IF(AND(Table1[[#This Row],[o_undefined]:[o_undefined]]=1,Table1[[#This Row],[c_ghg_inventory]]=1),1,""),1)</f>
        <v/>
      </c>
      <c r="AD527" s="4" t="str" cm="1">
        <f t="array" ref="AD527">IF(Table1[[#This Row],[o_mitigation ]]="",IF(AND(Table1[[#This Row],[o_undefined]:[o_undefined]]=1,Table1[[#This Row],[c_mitigation]]=1),1,""),1)</f>
        <v/>
      </c>
      <c r="AE527" s="4" t="str" cm="1">
        <f t="array" ref="AE527">IF(Table1[[#This Row],[o_climate_change_impacts_and_adaptation ]]="",IF(AND(Table1[[#This Row],[o_undefined]:[o_undefined]]=1,Table1[[#This Row],[c_climate_change_impacts_and_adaptation]]=1),1,""),1)</f>
        <v/>
      </c>
      <c r="AF527" s="4" t="str" cm="1">
        <f t="array" ref="AF527">IF(Table1[[#This Row],[o_support_needed_and_received]]="",IF(AND(Table1[[#This Row],[o_undefined]:[o_undefined]]=1,Table1[[#This Row],[c_support_needed_and_received]]=1),1,""),1)</f>
        <v/>
      </c>
      <c r="AG527" s="4">
        <f>IF(SUM(Table1[[#This Row],[com_ghg_inventory]:[com_support_needed_and_received]])=0,1,"")</f>
        <v>1</v>
      </c>
      <c r="AH527" s="4" cm="1">
        <f t="array" ref="AH527">IF(Table1[[#This Row],[com_ghg_inventory]]="",0,IF(Table1[[#This Row],[com_undefined]:[com_undefined]]=1,0,Table1[[#This Row],[o_gef_funding]:[o_gef_funding]]/SUM(Table1[[#This Row],[com_ghg_inventory]:[com_support_needed_and_received]])))</f>
        <v>0</v>
      </c>
      <c r="AI527" s="4" cm="1">
        <f t="array" ref="AI527">IF(Table1[[#This Row],[com_mitigation]]="",0,IF(Table1[[#This Row],[com_undefined]:[com_undefined]]=1,0,Table1[[#This Row],[o_gef_funding]:[o_gef_funding]]/SUM(Table1[[#This Row],[com_ghg_inventory]:[com_support_needed_and_received]])))</f>
        <v>0</v>
      </c>
      <c r="AJ527" s="4" cm="1">
        <f t="array" ref="AJ527">IF(Table1[[#This Row],[com_climate_change_impacts_and_adaptation]]="",0,IF(Table1[[#This Row],[com_undefined]:[com_undefined]]=1,0,Table1[[#This Row],[o_gef_funding]:[o_gef_funding]]/SUM(Table1[[#This Row],[com_ghg_inventory]:[com_support_needed_and_received]])))</f>
        <v>0</v>
      </c>
      <c r="AK527" s="4" cm="1">
        <f t="array" ref="AK527">IF(Table1[[#This Row],[com_support_needed_and_received]]="",0,IF(Table1[[#This Row],[com_undefined]:[com_undefined]]=1,0,Table1[[#This Row],[o_gef_funding]:[o_gef_funding]]/SUM(Table1[[#This Row],[com_ghg_inventory]:[com_support_needed_and_received]])))</f>
        <v>0</v>
      </c>
      <c r="AL527" s="4">
        <f>IF(Table1[[#This Row],[com_undefined]]=1,Table1[[#This Row],[o_gef_funding]],0)</f>
        <v>75000</v>
      </c>
      <c r="AM527" s="4" cm="1">
        <f t="array" ref="AM527">IF(Table1[[#This Row],[com_ghg_inventory]]="",0,IF(Table1[[#This Row],[com_undefined]:[com_undefined]]=1,0,Table1[[#This Row],[o_co_financing]:[o_co_financing]]/SUM(Table1[[#This Row],[com_ghg_inventory]:[com_support_needed_and_received]])))</f>
        <v>0</v>
      </c>
      <c r="AN527" s="4" cm="1">
        <f t="array" ref="AN527">IF(Table1[[#This Row],[com_mitigation]]="",0,IF(Table1[[#This Row],[com_undefined]:[com_undefined]]=1,0,Table1[[#This Row],[o_co_financing]:[o_co_financing]]/SUM(Table1[[#This Row],[com_ghg_inventory]:[com_support_needed_and_received]])))</f>
        <v>0</v>
      </c>
      <c r="AO527" s="4" cm="1">
        <f t="array" ref="AO527">IF(Table1[[#This Row],[com_climate_change_impacts_and_adaptation]]="",0,IF(Table1[[#This Row],[com_undefined]:[com_undefined]]=1,0,Table1[[#This Row],[o_co_financing]:[o_co_financing]]/SUM(Table1[[#This Row],[com_ghg_inventory]:[com_support_needed_and_received]])))</f>
        <v>0</v>
      </c>
      <c r="AP527" s="4" cm="1">
        <f t="array" ref="AP527">IF(Table1[[#This Row],[com_support_needed_and_received]]="",0,IF(Table1[[#This Row],[com_undefined]:[com_undefined]]=1,0,Table1[[#This Row],[o_co_financing]:[o_co_financing]]/SUM(Table1[[#This Row],[com_ghg_inventory]:[com_support_needed_and_received]])))</f>
        <v>0</v>
      </c>
      <c r="AQ527" s="4">
        <f>IF(Table1[[#This Row],[com_undefined]]=1,Table1[[#This Row],[o_co_financing]],0)</f>
        <v>30000</v>
      </c>
      <c r="AR527" s="4" t="str">
        <f>IF(Table1[[#This Row],[o_gef_funding]]=SUM(Table1[[#This Row],[ghg_inventory_gef]:[undefined_gef]]),"Good", "Problem")</f>
        <v>Good</v>
      </c>
      <c r="AS527" s="4" t="str">
        <f>IF(Table1[[#This Row],[o_co_financing]]=SUM(Table1[[#This Row],[ghg_inventory_co_finance]:[undefined_co_finance]]),"Good", "Problem")</f>
        <v>Good</v>
      </c>
    </row>
    <row r="528" spans="1:45">
      <c r="A528" s="2">
        <v>55</v>
      </c>
      <c r="B528" s="8" t="s">
        <v>81</v>
      </c>
      <c r="C528" t="str">
        <f>VLOOKUP(Table1[[#This Row],[pif_id]], Table7[#All],2,FALSE)</f>
        <v>Asia</v>
      </c>
      <c r="D528" t="str">
        <f>VLOOKUP(Table1[[#This Row],[pif_id]], Table7[#All],3,FALSE)</f>
        <v>UNDP</v>
      </c>
      <c r="E528" t="str">
        <f>VLOOKUP(Table1[[#This Row],[pif_id]], Table7[#All],4,FALSE)</f>
        <v>2019</v>
      </c>
      <c r="F528" t="e">
        <f>VLOOKUP(Table1[[#This Row],[pif_id]], Table7[#All],5,FALSE)</f>
        <v>#REF!</v>
      </c>
      <c r="G528">
        <v>122</v>
      </c>
      <c r="H528" t="s">
        <v>770</v>
      </c>
      <c r="M528">
        <f>IF(SUM(Table1[[#This Row],[c_ghg_inventory]:[c_support_needed_and_received]])=0,1,"")</f>
        <v>1</v>
      </c>
      <c r="N528" s="6">
        <v>775000</v>
      </c>
      <c r="O528" s="6">
        <v>380000</v>
      </c>
      <c r="P528" s="6">
        <f>N528/SUM(Table1[[#This Row],[c_ghg_inventory]:[c_undefined]])</f>
        <v>775000</v>
      </c>
      <c r="Q528" s="6">
        <f>O528/SUM(Table1[[#This Row],[c_ghg_inventory]:[c_undefined]])</f>
        <v>380000</v>
      </c>
      <c r="R528">
        <v>525</v>
      </c>
      <c r="S528" t="s">
        <v>773</v>
      </c>
      <c r="U528">
        <v>1</v>
      </c>
      <c r="X528" s="4" t="str">
        <f>IF(SUM(Table1[[#This Row],[o_ghg_inventory ]:[o_support_needed_and_received]])=0,1,"")</f>
        <v/>
      </c>
      <c r="Y528" s="34">
        <v>100000</v>
      </c>
      <c r="Z528" s="34">
        <v>140000</v>
      </c>
      <c r="AA528" s="5">
        <f>Table1[[#This Row],[o_gef_funding]]/SUM(Table1[[#This Row],[o_ghg_inventory ]:[o_undefined]])</f>
        <v>100000</v>
      </c>
      <c r="AB528" s="5">
        <f>Table1[[#This Row],[o_co_financing]]/SUM(Table1[[#This Row],[o_ghg_inventory ]:[o_undefined]])</f>
        <v>140000</v>
      </c>
      <c r="AC528" s="4" t="str" cm="1">
        <f t="array" ref="AC528">IF(Table1[[#This Row],[o_ghg_inventory ]]="",IF(AND(Table1[[#This Row],[o_undefined]:[o_undefined]]=1,Table1[[#This Row],[c_ghg_inventory]]=1),1,""),1)</f>
        <v/>
      </c>
      <c r="AD528" s="4" cm="1">
        <f t="array" ref="AD528">IF(Table1[[#This Row],[o_mitigation ]]="",IF(AND(Table1[[#This Row],[o_undefined]:[o_undefined]]=1,Table1[[#This Row],[c_mitigation]]=1),1,""),1)</f>
        <v>1</v>
      </c>
      <c r="AE528" s="4" t="str" cm="1">
        <f t="array" ref="AE528">IF(Table1[[#This Row],[o_climate_change_impacts_and_adaptation ]]="",IF(AND(Table1[[#This Row],[o_undefined]:[o_undefined]]=1,Table1[[#This Row],[c_climate_change_impacts_and_adaptation]]=1),1,""),1)</f>
        <v/>
      </c>
      <c r="AF528" s="4" t="str" cm="1">
        <f t="array" ref="AF528">IF(Table1[[#This Row],[o_support_needed_and_received]]="",IF(AND(Table1[[#This Row],[o_undefined]:[o_undefined]]=1,Table1[[#This Row],[c_support_needed_and_received]]=1),1,""),1)</f>
        <v/>
      </c>
      <c r="AG528" s="4" t="str">
        <f>IF(SUM(Table1[[#This Row],[com_ghg_inventory]:[com_support_needed_and_received]])=0,1,"")</f>
        <v/>
      </c>
      <c r="AH528" s="4" cm="1">
        <f t="array" ref="AH528">IF(Table1[[#This Row],[com_ghg_inventory]]="",0,IF(Table1[[#This Row],[com_undefined]:[com_undefined]]=1,0,Table1[[#This Row],[o_gef_funding]:[o_gef_funding]]/SUM(Table1[[#This Row],[com_ghg_inventory]:[com_support_needed_and_received]])))</f>
        <v>0</v>
      </c>
      <c r="AI528" s="4" cm="1">
        <f t="array" ref="AI528">IF(Table1[[#This Row],[com_mitigation]]="",0,IF(Table1[[#This Row],[com_undefined]:[com_undefined]]=1,0,Table1[[#This Row],[o_gef_funding]:[o_gef_funding]]/SUM(Table1[[#This Row],[com_ghg_inventory]:[com_support_needed_and_received]])))</f>
        <v>100000</v>
      </c>
      <c r="AJ528" s="4" cm="1">
        <f t="array" ref="AJ528">IF(Table1[[#This Row],[com_climate_change_impacts_and_adaptation]]="",0,IF(Table1[[#This Row],[com_undefined]:[com_undefined]]=1,0,Table1[[#This Row],[o_gef_funding]:[o_gef_funding]]/SUM(Table1[[#This Row],[com_ghg_inventory]:[com_support_needed_and_received]])))</f>
        <v>0</v>
      </c>
      <c r="AK528" s="4" cm="1">
        <f t="array" ref="AK528">IF(Table1[[#This Row],[com_support_needed_and_received]]="",0,IF(Table1[[#This Row],[com_undefined]:[com_undefined]]=1,0,Table1[[#This Row],[o_gef_funding]:[o_gef_funding]]/SUM(Table1[[#This Row],[com_ghg_inventory]:[com_support_needed_and_received]])))</f>
        <v>0</v>
      </c>
      <c r="AL528" s="4">
        <f>IF(Table1[[#This Row],[com_undefined]]=1,Table1[[#This Row],[o_gef_funding]],0)</f>
        <v>0</v>
      </c>
      <c r="AM528" s="4" cm="1">
        <f t="array" ref="AM528">IF(Table1[[#This Row],[com_ghg_inventory]]="",0,IF(Table1[[#This Row],[com_undefined]:[com_undefined]]=1,0,Table1[[#This Row],[o_co_financing]:[o_co_financing]]/SUM(Table1[[#This Row],[com_ghg_inventory]:[com_support_needed_and_received]])))</f>
        <v>0</v>
      </c>
      <c r="AN528" s="4" cm="1">
        <f t="array" ref="AN528">IF(Table1[[#This Row],[com_mitigation]]="",0,IF(Table1[[#This Row],[com_undefined]:[com_undefined]]=1,0,Table1[[#This Row],[o_co_financing]:[o_co_financing]]/SUM(Table1[[#This Row],[com_ghg_inventory]:[com_support_needed_and_received]])))</f>
        <v>140000</v>
      </c>
      <c r="AO528" s="4" cm="1">
        <f t="array" ref="AO528">IF(Table1[[#This Row],[com_climate_change_impacts_and_adaptation]]="",0,IF(Table1[[#This Row],[com_undefined]:[com_undefined]]=1,0,Table1[[#This Row],[o_co_financing]:[o_co_financing]]/SUM(Table1[[#This Row],[com_ghg_inventory]:[com_support_needed_and_received]])))</f>
        <v>0</v>
      </c>
      <c r="AP528" s="4" cm="1">
        <f t="array" ref="AP528">IF(Table1[[#This Row],[com_support_needed_and_received]]="",0,IF(Table1[[#This Row],[com_undefined]:[com_undefined]]=1,0,Table1[[#This Row],[o_co_financing]:[o_co_financing]]/SUM(Table1[[#This Row],[com_ghg_inventory]:[com_support_needed_and_received]])))</f>
        <v>0</v>
      </c>
      <c r="AQ528" s="4">
        <f>IF(Table1[[#This Row],[com_undefined]]=1,Table1[[#This Row],[o_co_financing]],0)</f>
        <v>0</v>
      </c>
      <c r="AR528" s="4" t="str">
        <f>IF(Table1[[#This Row],[o_gef_funding]]=SUM(Table1[[#This Row],[ghg_inventory_gef]:[undefined_gef]]),"Good", "Problem")</f>
        <v>Good</v>
      </c>
      <c r="AS528" s="4" t="str">
        <f>IF(Table1[[#This Row],[o_co_financing]]=SUM(Table1[[#This Row],[ghg_inventory_co_finance]:[undefined_co_finance]]),"Good", "Problem")</f>
        <v>Good</v>
      </c>
    </row>
    <row r="529" spans="1:45">
      <c r="A529" s="2">
        <v>55</v>
      </c>
      <c r="B529" s="8" t="s">
        <v>81</v>
      </c>
      <c r="C529" t="str">
        <f>VLOOKUP(Table1[[#This Row],[pif_id]], Table7[#All],2,FALSE)</f>
        <v>Asia</v>
      </c>
      <c r="D529" t="str">
        <f>VLOOKUP(Table1[[#This Row],[pif_id]], Table7[#All],3,FALSE)</f>
        <v>UNDP</v>
      </c>
      <c r="E529" t="str">
        <f>VLOOKUP(Table1[[#This Row],[pif_id]], Table7[#All],4,FALSE)</f>
        <v>2019</v>
      </c>
      <c r="F529" t="e">
        <f>VLOOKUP(Table1[[#This Row],[pif_id]], Table7[#All],5,FALSE)</f>
        <v>#REF!</v>
      </c>
      <c r="G529">
        <v>122</v>
      </c>
      <c r="H529" t="s">
        <v>770</v>
      </c>
      <c r="M529">
        <f>IF(SUM(Table1[[#This Row],[c_ghg_inventory]:[c_support_needed_and_received]])=0,1,"")</f>
        <v>1</v>
      </c>
      <c r="N529" s="6">
        <v>775000</v>
      </c>
      <c r="O529" s="6">
        <v>380000</v>
      </c>
      <c r="P529" s="6">
        <f>N529/SUM(Table1[[#This Row],[c_ghg_inventory]:[c_undefined]])</f>
        <v>775000</v>
      </c>
      <c r="Q529" s="6">
        <f>O529/SUM(Table1[[#This Row],[c_ghg_inventory]:[c_undefined]])</f>
        <v>380000</v>
      </c>
      <c r="R529">
        <v>526</v>
      </c>
      <c r="S529" t="s">
        <v>774</v>
      </c>
      <c r="X529" s="4">
        <f>IF(SUM(Table1[[#This Row],[o_ghg_inventory ]:[o_support_needed_and_received]])=0,1,"")</f>
        <v>1</v>
      </c>
      <c r="Y529" s="34">
        <v>120000</v>
      </c>
      <c r="Z529" s="34">
        <v>50000</v>
      </c>
      <c r="AA529" s="5">
        <f>Table1[[#This Row],[o_gef_funding]]/SUM(Table1[[#This Row],[o_ghg_inventory ]:[o_undefined]])</f>
        <v>120000</v>
      </c>
      <c r="AB529" s="5">
        <f>Table1[[#This Row],[o_co_financing]]/SUM(Table1[[#This Row],[o_ghg_inventory ]:[o_undefined]])</f>
        <v>50000</v>
      </c>
      <c r="AC529" s="4" t="str" cm="1">
        <f t="array" ref="AC529">IF(Table1[[#This Row],[o_ghg_inventory ]]="",IF(AND(Table1[[#This Row],[o_undefined]:[o_undefined]]=1,Table1[[#This Row],[c_ghg_inventory]]=1),1,""),1)</f>
        <v/>
      </c>
      <c r="AD529" s="4" t="str" cm="1">
        <f t="array" ref="AD529">IF(Table1[[#This Row],[o_mitigation ]]="",IF(AND(Table1[[#This Row],[o_undefined]:[o_undefined]]=1,Table1[[#This Row],[c_mitigation]]=1),1,""),1)</f>
        <v/>
      </c>
      <c r="AE529" s="4" t="str" cm="1">
        <f t="array" ref="AE529">IF(Table1[[#This Row],[o_climate_change_impacts_and_adaptation ]]="",IF(AND(Table1[[#This Row],[o_undefined]:[o_undefined]]=1,Table1[[#This Row],[c_climate_change_impacts_and_adaptation]]=1),1,""),1)</f>
        <v/>
      </c>
      <c r="AF529" s="4" t="str" cm="1">
        <f t="array" ref="AF529">IF(Table1[[#This Row],[o_support_needed_and_received]]="",IF(AND(Table1[[#This Row],[o_undefined]:[o_undefined]]=1,Table1[[#This Row],[c_support_needed_and_received]]=1),1,""),1)</f>
        <v/>
      </c>
      <c r="AG529" s="4">
        <f>IF(SUM(Table1[[#This Row],[com_ghg_inventory]:[com_support_needed_and_received]])=0,1,"")</f>
        <v>1</v>
      </c>
      <c r="AH529" s="4" cm="1">
        <f t="array" ref="AH529">IF(Table1[[#This Row],[com_ghg_inventory]]="",0,IF(Table1[[#This Row],[com_undefined]:[com_undefined]]=1,0,Table1[[#This Row],[o_gef_funding]:[o_gef_funding]]/SUM(Table1[[#This Row],[com_ghg_inventory]:[com_support_needed_and_received]])))</f>
        <v>0</v>
      </c>
      <c r="AI529" s="4" cm="1">
        <f t="array" ref="AI529">IF(Table1[[#This Row],[com_mitigation]]="",0,IF(Table1[[#This Row],[com_undefined]:[com_undefined]]=1,0,Table1[[#This Row],[o_gef_funding]:[o_gef_funding]]/SUM(Table1[[#This Row],[com_ghg_inventory]:[com_support_needed_and_received]])))</f>
        <v>0</v>
      </c>
      <c r="AJ529" s="4" cm="1">
        <f t="array" ref="AJ529">IF(Table1[[#This Row],[com_climate_change_impacts_and_adaptation]]="",0,IF(Table1[[#This Row],[com_undefined]:[com_undefined]]=1,0,Table1[[#This Row],[o_gef_funding]:[o_gef_funding]]/SUM(Table1[[#This Row],[com_ghg_inventory]:[com_support_needed_and_received]])))</f>
        <v>0</v>
      </c>
      <c r="AK529" s="4" cm="1">
        <f t="array" ref="AK529">IF(Table1[[#This Row],[com_support_needed_and_received]]="",0,IF(Table1[[#This Row],[com_undefined]:[com_undefined]]=1,0,Table1[[#This Row],[o_gef_funding]:[o_gef_funding]]/SUM(Table1[[#This Row],[com_ghg_inventory]:[com_support_needed_and_received]])))</f>
        <v>0</v>
      </c>
      <c r="AL529" s="4">
        <f>IF(Table1[[#This Row],[com_undefined]]=1,Table1[[#This Row],[o_gef_funding]],0)</f>
        <v>120000</v>
      </c>
      <c r="AM529" s="4" cm="1">
        <f t="array" ref="AM529">IF(Table1[[#This Row],[com_ghg_inventory]]="",0,IF(Table1[[#This Row],[com_undefined]:[com_undefined]]=1,0,Table1[[#This Row],[o_co_financing]:[o_co_financing]]/SUM(Table1[[#This Row],[com_ghg_inventory]:[com_support_needed_and_received]])))</f>
        <v>0</v>
      </c>
      <c r="AN529" s="4" cm="1">
        <f t="array" ref="AN529">IF(Table1[[#This Row],[com_mitigation]]="",0,IF(Table1[[#This Row],[com_undefined]:[com_undefined]]=1,0,Table1[[#This Row],[o_co_financing]:[o_co_financing]]/SUM(Table1[[#This Row],[com_ghg_inventory]:[com_support_needed_and_received]])))</f>
        <v>0</v>
      </c>
      <c r="AO529" s="4" cm="1">
        <f t="array" ref="AO529">IF(Table1[[#This Row],[com_climate_change_impacts_and_adaptation]]="",0,IF(Table1[[#This Row],[com_undefined]:[com_undefined]]=1,0,Table1[[#This Row],[o_co_financing]:[o_co_financing]]/SUM(Table1[[#This Row],[com_ghg_inventory]:[com_support_needed_and_received]])))</f>
        <v>0</v>
      </c>
      <c r="AP529" s="4" cm="1">
        <f t="array" ref="AP529">IF(Table1[[#This Row],[com_support_needed_and_received]]="",0,IF(Table1[[#This Row],[com_undefined]:[com_undefined]]=1,0,Table1[[#This Row],[o_co_financing]:[o_co_financing]]/SUM(Table1[[#This Row],[com_ghg_inventory]:[com_support_needed_and_received]])))</f>
        <v>0</v>
      </c>
      <c r="AQ529" s="4">
        <f>IF(Table1[[#This Row],[com_undefined]]=1,Table1[[#This Row],[o_co_financing]],0)</f>
        <v>50000</v>
      </c>
      <c r="AR529" s="4" t="str">
        <f>IF(Table1[[#This Row],[o_gef_funding]]=SUM(Table1[[#This Row],[ghg_inventory_gef]:[undefined_gef]]),"Good", "Problem")</f>
        <v>Good</v>
      </c>
      <c r="AS529" s="4" t="str">
        <f>IF(Table1[[#This Row],[o_co_financing]]=SUM(Table1[[#This Row],[ghg_inventory_co_finance]:[undefined_co_finance]]),"Good", "Problem")</f>
        <v>Good</v>
      </c>
    </row>
    <row r="530" spans="1:45">
      <c r="A530" s="2">
        <v>55</v>
      </c>
      <c r="B530" s="8" t="s">
        <v>81</v>
      </c>
      <c r="C530" t="str">
        <f>VLOOKUP(Table1[[#This Row],[pif_id]], Table7[#All],2,FALSE)</f>
        <v>Asia</v>
      </c>
      <c r="D530" t="str">
        <f>VLOOKUP(Table1[[#This Row],[pif_id]], Table7[#All],3,FALSE)</f>
        <v>UNDP</v>
      </c>
      <c r="E530" t="str">
        <f>VLOOKUP(Table1[[#This Row],[pif_id]], Table7[#All],4,FALSE)</f>
        <v>2019</v>
      </c>
      <c r="F530" t="e">
        <f>VLOOKUP(Table1[[#This Row],[pif_id]], Table7[#All],5,FALSE)</f>
        <v>#REF!</v>
      </c>
      <c r="G530">
        <v>122</v>
      </c>
      <c r="H530" t="s">
        <v>770</v>
      </c>
      <c r="M530">
        <f>IF(SUM(Table1[[#This Row],[c_ghg_inventory]:[c_support_needed_and_received]])=0,1,"")</f>
        <v>1</v>
      </c>
      <c r="N530" s="6">
        <v>775000</v>
      </c>
      <c r="O530" s="6">
        <v>380000</v>
      </c>
      <c r="P530" s="6">
        <f>N530/SUM(Table1[[#This Row],[c_ghg_inventory]:[c_undefined]])</f>
        <v>775000</v>
      </c>
      <c r="Q530" s="6">
        <f>O530/SUM(Table1[[#This Row],[c_ghg_inventory]:[c_undefined]])</f>
        <v>380000</v>
      </c>
      <c r="R530">
        <v>527</v>
      </c>
      <c r="S530" t="s">
        <v>775</v>
      </c>
      <c r="X530" s="4">
        <f>IF(SUM(Table1[[#This Row],[o_ghg_inventory ]:[o_support_needed_and_received]])=0,1,"")</f>
        <v>1</v>
      </c>
      <c r="Y530" s="34">
        <v>260000</v>
      </c>
      <c r="Z530" s="34">
        <v>60000</v>
      </c>
      <c r="AA530" s="5">
        <f>Table1[[#This Row],[o_gef_funding]]/SUM(Table1[[#This Row],[o_ghg_inventory ]:[o_undefined]])</f>
        <v>260000</v>
      </c>
      <c r="AB530" s="5">
        <f>Table1[[#This Row],[o_co_financing]]/SUM(Table1[[#This Row],[o_ghg_inventory ]:[o_undefined]])</f>
        <v>60000</v>
      </c>
      <c r="AC530" s="4" t="str" cm="1">
        <f t="array" ref="AC530">IF(Table1[[#This Row],[o_ghg_inventory ]]="",IF(AND(Table1[[#This Row],[o_undefined]:[o_undefined]]=1,Table1[[#This Row],[c_ghg_inventory]]=1),1,""),1)</f>
        <v/>
      </c>
      <c r="AD530" s="4" t="str" cm="1">
        <f t="array" ref="AD530">IF(Table1[[#This Row],[o_mitigation ]]="",IF(AND(Table1[[#This Row],[o_undefined]:[o_undefined]]=1,Table1[[#This Row],[c_mitigation]]=1),1,""),1)</f>
        <v/>
      </c>
      <c r="AE530" s="4" t="str" cm="1">
        <f t="array" ref="AE530">IF(Table1[[#This Row],[o_climate_change_impacts_and_adaptation ]]="",IF(AND(Table1[[#This Row],[o_undefined]:[o_undefined]]=1,Table1[[#This Row],[c_climate_change_impacts_and_adaptation]]=1),1,""),1)</f>
        <v/>
      </c>
      <c r="AF530" s="4" t="str" cm="1">
        <f t="array" ref="AF530">IF(Table1[[#This Row],[o_support_needed_and_received]]="",IF(AND(Table1[[#This Row],[o_undefined]:[o_undefined]]=1,Table1[[#This Row],[c_support_needed_and_received]]=1),1,""),1)</f>
        <v/>
      </c>
      <c r="AG530" s="4">
        <f>IF(SUM(Table1[[#This Row],[com_ghg_inventory]:[com_support_needed_and_received]])=0,1,"")</f>
        <v>1</v>
      </c>
      <c r="AH530" s="4" cm="1">
        <f t="array" ref="AH530">IF(Table1[[#This Row],[com_ghg_inventory]]="",0,IF(Table1[[#This Row],[com_undefined]:[com_undefined]]=1,0,Table1[[#This Row],[o_gef_funding]:[o_gef_funding]]/SUM(Table1[[#This Row],[com_ghg_inventory]:[com_support_needed_and_received]])))</f>
        <v>0</v>
      </c>
      <c r="AI530" s="4" cm="1">
        <f t="array" ref="AI530">IF(Table1[[#This Row],[com_mitigation]]="",0,IF(Table1[[#This Row],[com_undefined]:[com_undefined]]=1,0,Table1[[#This Row],[o_gef_funding]:[o_gef_funding]]/SUM(Table1[[#This Row],[com_ghg_inventory]:[com_support_needed_and_received]])))</f>
        <v>0</v>
      </c>
      <c r="AJ530" s="4" cm="1">
        <f t="array" ref="AJ530">IF(Table1[[#This Row],[com_climate_change_impacts_and_adaptation]]="",0,IF(Table1[[#This Row],[com_undefined]:[com_undefined]]=1,0,Table1[[#This Row],[o_gef_funding]:[o_gef_funding]]/SUM(Table1[[#This Row],[com_ghg_inventory]:[com_support_needed_and_received]])))</f>
        <v>0</v>
      </c>
      <c r="AK530" s="4" cm="1">
        <f t="array" ref="AK530">IF(Table1[[#This Row],[com_support_needed_and_received]]="",0,IF(Table1[[#This Row],[com_undefined]:[com_undefined]]=1,0,Table1[[#This Row],[o_gef_funding]:[o_gef_funding]]/SUM(Table1[[#This Row],[com_ghg_inventory]:[com_support_needed_and_received]])))</f>
        <v>0</v>
      </c>
      <c r="AL530" s="4">
        <f>IF(Table1[[#This Row],[com_undefined]]=1,Table1[[#This Row],[o_gef_funding]],0)</f>
        <v>260000</v>
      </c>
      <c r="AM530" s="4" cm="1">
        <f t="array" ref="AM530">IF(Table1[[#This Row],[com_ghg_inventory]]="",0,IF(Table1[[#This Row],[com_undefined]:[com_undefined]]=1,0,Table1[[#This Row],[o_co_financing]:[o_co_financing]]/SUM(Table1[[#This Row],[com_ghg_inventory]:[com_support_needed_and_received]])))</f>
        <v>0</v>
      </c>
      <c r="AN530" s="4" cm="1">
        <f t="array" ref="AN530">IF(Table1[[#This Row],[com_mitigation]]="",0,IF(Table1[[#This Row],[com_undefined]:[com_undefined]]=1,0,Table1[[#This Row],[o_co_financing]:[o_co_financing]]/SUM(Table1[[#This Row],[com_ghg_inventory]:[com_support_needed_and_received]])))</f>
        <v>0</v>
      </c>
      <c r="AO530" s="4" cm="1">
        <f t="array" ref="AO530">IF(Table1[[#This Row],[com_climate_change_impacts_and_adaptation]]="",0,IF(Table1[[#This Row],[com_undefined]:[com_undefined]]=1,0,Table1[[#This Row],[o_co_financing]:[o_co_financing]]/SUM(Table1[[#This Row],[com_ghg_inventory]:[com_support_needed_and_received]])))</f>
        <v>0</v>
      </c>
      <c r="AP530" s="4" cm="1">
        <f t="array" ref="AP530">IF(Table1[[#This Row],[com_support_needed_and_received]]="",0,IF(Table1[[#This Row],[com_undefined]:[com_undefined]]=1,0,Table1[[#This Row],[o_co_financing]:[o_co_financing]]/SUM(Table1[[#This Row],[com_ghg_inventory]:[com_support_needed_and_received]])))</f>
        <v>0</v>
      </c>
      <c r="AQ530" s="4">
        <f>IF(Table1[[#This Row],[com_undefined]]=1,Table1[[#This Row],[o_co_financing]],0)</f>
        <v>60000</v>
      </c>
      <c r="AR530" s="4" t="str">
        <f>IF(Table1[[#This Row],[o_gef_funding]]=SUM(Table1[[#This Row],[ghg_inventory_gef]:[undefined_gef]]),"Good", "Problem")</f>
        <v>Good</v>
      </c>
      <c r="AS530" s="4" t="str">
        <f>IF(Table1[[#This Row],[o_co_financing]]=SUM(Table1[[#This Row],[ghg_inventory_co_finance]:[undefined_co_finance]]),"Good", "Problem")</f>
        <v>Good</v>
      </c>
    </row>
    <row r="531" spans="1:45">
      <c r="A531" s="2">
        <v>55</v>
      </c>
      <c r="B531" s="8" t="s">
        <v>81</v>
      </c>
      <c r="C531" t="str">
        <f>VLOOKUP(Table1[[#This Row],[pif_id]], Table7[#All],2,FALSE)</f>
        <v>Asia</v>
      </c>
      <c r="D531" t="str">
        <f>VLOOKUP(Table1[[#This Row],[pif_id]], Table7[#All],3,FALSE)</f>
        <v>UNDP</v>
      </c>
      <c r="E531" t="str">
        <f>VLOOKUP(Table1[[#This Row],[pif_id]], Table7[#All],4,FALSE)</f>
        <v>2019</v>
      </c>
      <c r="F531" t="e">
        <f>VLOOKUP(Table1[[#This Row],[pif_id]], Table7[#All],5,FALSE)</f>
        <v>#REF!</v>
      </c>
      <c r="G531">
        <v>123</v>
      </c>
      <c r="H531" t="s">
        <v>776</v>
      </c>
      <c r="M531">
        <f>IF(SUM(Table1[[#This Row],[c_ghg_inventory]:[c_support_needed_and_received]])=0,1,"")</f>
        <v>1</v>
      </c>
      <c r="N531" s="6">
        <v>1837000</v>
      </c>
      <c r="O531" s="6">
        <v>580000</v>
      </c>
      <c r="P531" s="6">
        <f>N531/SUM(Table1[[#This Row],[c_ghg_inventory]:[c_undefined]])</f>
        <v>1837000</v>
      </c>
      <c r="Q531" s="6">
        <f>O531/SUM(Table1[[#This Row],[c_ghg_inventory]:[c_undefined]])</f>
        <v>580000</v>
      </c>
      <c r="R531">
        <v>528</v>
      </c>
      <c r="S531" t="s">
        <v>777</v>
      </c>
      <c r="T531">
        <v>1</v>
      </c>
      <c r="X531" s="4" t="str">
        <f>IF(SUM(Table1[[#This Row],[o_ghg_inventory ]:[o_support_needed_and_received]])=0,1,"")</f>
        <v/>
      </c>
      <c r="Y531" s="34">
        <v>50000</v>
      </c>
      <c r="Z531" s="34">
        <v>0</v>
      </c>
      <c r="AA531" s="5">
        <f>Table1[[#This Row],[o_gef_funding]]/SUM(Table1[[#This Row],[o_ghg_inventory ]:[o_undefined]])</f>
        <v>50000</v>
      </c>
      <c r="AB531" s="5">
        <f>Table1[[#This Row],[o_co_financing]]/SUM(Table1[[#This Row],[o_ghg_inventory ]:[o_undefined]])</f>
        <v>0</v>
      </c>
      <c r="AC531" s="4" cm="1">
        <f t="array" ref="AC531">IF(Table1[[#This Row],[o_ghg_inventory ]]="",IF(AND(Table1[[#This Row],[o_undefined]:[o_undefined]]=1,Table1[[#This Row],[c_ghg_inventory]]=1),1,""),1)</f>
        <v>1</v>
      </c>
      <c r="AD531" s="4" t="str" cm="1">
        <f t="array" ref="AD531">IF(Table1[[#This Row],[o_mitigation ]]="",IF(AND(Table1[[#This Row],[o_undefined]:[o_undefined]]=1,Table1[[#This Row],[c_mitigation]]=1),1,""),1)</f>
        <v/>
      </c>
      <c r="AE531" s="4" t="str" cm="1">
        <f t="array" ref="AE531">IF(Table1[[#This Row],[o_climate_change_impacts_and_adaptation ]]="",IF(AND(Table1[[#This Row],[o_undefined]:[o_undefined]]=1,Table1[[#This Row],[c_climate_change_impacts_and_adaptation]]=1),1,""),1)</f>
        <v/>
      </c>
      <c r="AF531" s="4" t="str" cm="1">
        <f t="array" ref="AF531">IF(Table1[[#This Row],[o_support_needed_and_received]]="",IF(AND(Table1[[#This Row],[o_undefined]:[o_undefined]]=1,Table1[[#This Row],[c_support_needed_and_received]]=1),1,""),1)</f>
        <v/>
      </c>
      <c r="AG531" s="4" t="str">
        <f>IF(SUM(Table1[[#This Row],[com_ghg_inventory]:[com_support_needed_and_received]])=0,1,"")</f>
        <v/>
      </c>
      <c r="AH531" s="4" cm="1">
        <f t="array" ref="AH531">IF(Table1[[#This Row],[com_ghg_inventory]]="",0,IF(Table1[[#This Row],[com_undefined]:[com_undefined]]=1,0,Table1[[#This Row],[o_gef_funding]:[o_gef_funding]]/SUM(Table1[[#This Row],[com_ghg_inventory]:[com_support_needed_and_received]])))</f>
        <v>50000</v>
      </c>
      <c r="AI531" s="4" cm="1">
        <f t="array" ref="AI531">IF(Table1[[#This Row],[com_mitigation]]="",0,IF(Table1[[#This Row],[com_undefined]:[com_undefined]]=1,0,Table1[[#This Row],[o_gef_funding]:[o_gef_funding]]/SUM(Table1[[#This Row],[com_ghg_inventory]:[com_support_needed_and_received]])))</f>
        <v>0</v>
      </c>
      <c r="AJ531" s="4" cm="1">
        <f t="array" ref="AJ531">IF(Table1[[#This Row],[com_climate_change_impacts_and_adaptation]]="",0,IF(Table1[[#This Row],[com_undefined]:[com_undefined]]=1,0,Table1[[#This Row],[o_gef_funding]:[o_gef_funding]]/SUM(Table1[[#This Row],[com_ghg_inventory]:[com_support_needed_and_received]])))</f>
        <v>0</v>
      </c>
      <c r="AK531" s="4" cm="1">
        <f t="array" ref="AK531">IF(Table1[[#This Row],[com_support_needed_and_received]]="",0,IF(Table1[[#This Row],[com_undefined]:[com_undefined]]=1,0,Table1[[#This Row],[o_gef_funding]:[o_gef_funding]]/SUM(Table1[[#This Row],[com_ghg_inventory]:[com_support_needed_and_received]])))</f>
        <v>0</v>
      </c>
      <c r="AL531" s="4">
        <f>IF(Table1[[#This Row],[com_undefined]]=1,Table1[[#This Row],[o_gef_funding]],0)</f>
        <v>0</v>
      </c>
      <c r="AM531" s="4" cm="1">
        <f t="array" ref="AM531">IF(Table1[[#This Row],[com_ghg_inventory]]="",0,IF(Table1[[#This Row],[com_undefined]:[com_undefined]]=1,0,Table1[[#This Row],[o_co_financing]:[o_co_financing]]/SUM(Table1[[#This Row],[com_ghg_inventory]:[com_support_needed_and_received]])))</f>
        <v>0</v>
      </c>
      <c r="AN531" s="4" cm="1">
        <f t="array" ref="AN531">IF(Table1[[#This Row],[com_mitigation]]="",0,IF(Table1[[#This Row],[com_undefined]:[com_undefined]]=1,0,Table1[[#This Row],[o_co_financing]:[o_co_financing]]/SUM(Table1[[#This Row],[com_ghg_inventory]:[com_support_needed_and_received]])))</f>
        <v>0</v>
      </c>
      <c r="AO531" s="4" cm="1">
        <f t="array" ref="AO531">IF(Table1[[#This Row],[com_climate_change_impacts_and_adaptation]]="",0,IF(Table1[[#This Row],[com_undefined]:[com_undefined]]=1,0,Table1[[#This Row],[o_co_financing]:[o_co_financing]]/SUM(Table1[[#This Row],[com_ghg_inventory]:[com_support_needed_and_received]])))</f>
        <v>0</v>
      </c>
      <c r="AP531" s="4" cm="1">
        <f t="array" ref="AP531">IF(Table1[[#This Row],[com_support_needed_and_received]]="",0,IF(Table1[[#This Row],[com_undefined]:[com_undefined]]=1,0,Table1[[#This Row],[o_co_financing]:[o_co_financing]]/SUM(Table1[[#This Row],[com_ghg_inventory]:[com_support_needed_and_received]])))</f>
        <v>0</v>
      </c>
      <c r="AQ531" s="4">
        <f>IF(Table1[[#This Row],[com_undefined]]=1,Table1[[#This Row],[o_co_financing]],0)</f>
        <v>0</v>
      </c>
      <c r="AR531" s="4" t="str">
        <f>IF(Table1[[#This Row],[o_gef_funding]]=SUM(Table1[[#This Row],[ghg_inventory_gef]:[undefined_gef]]),"Good", "Problem")</f>
        <v>Good</v>
      </c>
      <c r="AS531" s="4" t="str">
        <f>IF(Table1[[#This Row],[o_co_financing]]=SUM(Table1[[#This Row],[ghg_inventory_co_finance]:[undefined_co_finance]]),"Good", "Problem")</f>
        <v>Good</v>
      </c>
    </row>
    <row r="532" spans="1:45">
      <c r="A532" s="2">
        <v>55</v>
      </c>
      <c r="B532" s="8" t="s">
        <v>81</v>
      </c>
      <c r="C532" t="str">
        <f>VLOOKUP(Table1[[#This Row],[pif_id]], Table7[#All],2,FALSE)</f>
        <v>Asia</v>
      </c>
      <c r="D532" t="str">
        <f>VLOOKUP(Table1[[#This Row],[pif_id]], Table7[#All],3,FALSE)</f>
        <v>UNDP</v>
      </c>
      <c r="E532" t="str">
        <f>VLOOKUP(Table1[[#This Row],[pif_id]], Table7[#All],4,FALSE)</f>
        <v>2019</v>
      </c>
      <c r="F532" t="e">
        <f>VLOOKUP(Table1[[#This Row],[pif_id]], Table7[#All],5,FALSE)</f>
        <v>#REF!</v>
      </c>
      <c r="G532">
        <v>123</v>
      </c>
      <c r="H532" t="s">
        <v>776</v>
      </c>
      <c r="M532">
        <f>IF(SUM(Table1[[#This Row],[c_ghg_inventory]:[c_support_needed_and_received]])=0,1,"")</f>
        <v>1</v>
      </c>
      <c r="N532" s="6">
        <v>1837000</v>
      </c>
      <c r="O532" s="6">
        <v>580000</v>
      </c>
      <c r="P532" s="6">
        <f>N532/SUM(Table1[[#This Row],[c_ghg_inventory]:[c_undefined]])</f>
        <v>1837000</v>
      </c>
      <c r="Q532" s="6">
        <f>O532/SUM(Table1[[#This Row],[c_ghg_inventory]:[c_undefined]])</f>
        <v>580000</v>
      </c>
      <c r="R532">
        <v>529</v>
      </c>
      <c r="S532" t="s">
        <v>778</v>
      </c>
      <c r="T532">
        <v>1</v>
      </c>
      <c r="X532" s="4" t="str">
        <f>IF(SUM(Table1[[#This Row],[o_ghg_inventory ]:[o_support_needed_and_received]])=0,1,"")</f>
        <v/>
      </c>
      <c r="Y532" s="34">
        <v>100000</v>
      </c>
      <c r="Z532" s="34">
        <v>150000</v>
      </c>
      <c r="AA532" s="5">
        <f>Table1[[#This Row],[o_gef_funding]]/SUM(Table1[[#This Row],[o_ghg_inventory ]:[o_undefined]])</f>
        <v>100000</v>
      </c>
      <c r="AB532" s="5">
        <f>Table1[[#This Row],[o_co_financing]]/SUM(Table1[[#This Row],[o_ghg_inventory ]:[o_undefined]])</f>
        <v>150000</v>
      </c>
      <c r="AC532" s="4" cm="1">
        <f t="array" ref="AC532">IF(Table1[[#This Row],[o_ghg_inventory ]]="",IF(AND(Table1[[#This Row],[o_undefined]:[o_undefined]]=1,Table1[[#This Row],[c_ghg_inventory]]=1),1,""),1)</f>
        <v>1</v>
      </c>
      <c r="AD532" s="4" t="str" cm="1">
        <f t="array" ref="AD532">IF(Table1[[#This Row],[o_mitigation ]]="",IF(AND(Table1[[#This Row],[o_undefined]:[o_undefined]]=1,Table1[[#This Row],[c_mitigation]]=1),1,""),1)</f>
        <v/>
      </c>
      <c r="AE532" s="4" t="str" cm="1">
        <f t="array" ref="AE532">IF(Table1[[#This Row],[o_climate_change_impacts_and_adaptation ]]="",IF(AND(Table1[[#This Row],[o_undefined]:[o_undefined]]=1,Table1[[#This Row],[c_climate_change_impacts_and_adaptation]]=1),1,""),1)</f>
        <v/>
      </c>
      <c r="AF532" s="4" t="str" cm="1">
        <f t="array" ref="AF532">IF(Table1[[#This Row],[o_support_needed_and_received]]="",IF(AND(Table1[[#This Row],[o_undefined]:[o_undefined]]=1,Table1[[#This Row],[c_support_needed_and_received]]=1),1,""),1)</f>
        <v/>
      </c>
      <c r="AG532" s="4" t="str">
        <f>IF(SUM(Table1[[#This Row],[com_ghg_inventory]:[com_support_needed_and_received]])=0,1,"")</f>
        <v/>
      </c>
      <c r="AH532" s="4" cm="1">
        <f t="array" ref="AH532">IF(Table1[[#This Row],[com_ghg_inventory]]="",0,IF(Table1[[#This Row],[com_undefined]:[com_undefined]]=1,0,Table1[[#This Row],[o_gef_funding]:[o_gef_funding]]/SUM(Table1[[#This Row],[com_ghg_inventory]:[com_support_needed_and_received]])))</f>
        <v>100000</v>
      </c>
      <c r="AI532" s="4" cm="1">
        <f t="array" ref="AI532">IF(Table1[[#This Row],[com_mitigation]]="",0,IF(Table1[[#This Row],[com_undefined]:[com_undefined]]=1,0,Table1[[#This Row],[o_gef_funding]:[o_gef_funding]]/SUM(Table1[[#This Row],[com_ghg_inventory]:[com_support_needed_and_received]])))</f>
        <v>0</v>
      </c>
      <c r="AJ532" s="4" cm="1">
        <f t="array" ref="AJ532">IF(Table1[[#This Row],[com_climate_change_impacts_and_adaptation]]="",0,IF(Table1[[#This Row],[com_undefined]:[com_undefined]]=1,0,Table1[[#This Row],[o_gef_funding]:[o_gef_funding]]/SUM(Table1[[#This Row],[com_ghg_inventory]:[com_support_needed_and_received]])))</f>
        <v>0</v>
      </c>
      <c r="AK532" s="4" cm="1">
        <f t="array" ref="AK532">IF(Table1[[#This Row],[com_support_needed_and_received]]="",0,IF(Table1[[#This Row],[com_undefined]:[com_undefined]]=1,0,Table1[[#This Row],[o_gef_funding]:[o_gef_funding]]/SUM(Table1[[#This Row],[com_ghg_inventory]:[com_support_needed_and_received]])))</f>
        <v>0</v>
      </c>
      <c r="AL532" s="4">
        <f>IF(Table1[[#This Row],[com_undefined]]=1,Table1[[#This Row],[o_gef_funding]],0)</f>
        <v>0</v>
      </c>
      <c r="AM532" s="4" cm="1">
        <f t="array" ref="AM532">IF(Table1[[#This Row],[com_ghg_inventory]]="",0,IF(Table1[[#This Row],[com_undefined]:[com_undefined]]=1,0,Table1[[#This Row],[o_co_financing]:[o_co_financing]]/SUM(Table1[[#This Row],[com_ghg_inventory]:[com_support_needed_and_received]])))</f>
        <v>150000</v>
      </c>
      <c r="AN532" s="4" cm="1">
        <f t="array" ref="AN532">IF(Table1[[#This Row],[com_mitigation]]="",0,IF(Table1[[#This Row],[com_undefined]:[com_undefined]]=1,0,Table1[[#This Row],[o_co_financing]:[o_co_financing]]/SUM(Table1[[#This Row],[com_ghg_inventory]:[com_support_needed_and_received]])))</f>
        <v>0</v>
      </c>
      <c r="AO532" s="4" cm="1">
        <f t="array" ref="AO532">IF(Table1[[#This Row],[com_climate_change_impacts_and_adaptation]]="",0,IF(Table1[[#This Row],[com_undefined]:[com_undefined]]=1,0,Table1[[#This Row],[o_co_financing]:[o_co_financing]]/SUM(Table1[[#This Row],[com_ghg_inventory]:[com_support_needed_and_received]])))</f>
        <v>0</v>
      </c>
      <c r="AP532" s="4" cm="1">
        <f t="array" ref="AP532">IF(Table1[[#This Row],[com_support_needed_and_received]]="",0,IF(Table1[[#This Row],[com_undefined]:[com_undefined]]=1,0,Table1[[#This Row],[o_co_financing]:[o_co_financing]]/SUM(Table1[[#This Row],[com_ghg_inventory]:[com_support_needed_and_received]])))</f>
        <v>0</v>
      </c>
      <c r="AQ532" s="4">
        <f>IF(Table1[[#This Row],[com_undefined]]=1,Table1[[#This Row],[o_co_financing]],0)</f>
        <v>0</v>
      </c>
      <c r="AR532" s="4" t="str">
        <f>IF(Table1[[#This Row],[o_gef_funding]]=SUM(Table1[[#This Row],[ghg_inventory_gef]:[undefined_gef]]),"Good", "Problem")</f>
        <v>Good</v>
      </c>
      <c r="AS532" s="4" t="str">
        <f>IF(Table1[[#This Row],[o_co_financing]]=SUM(Table1[[#This Row],[ghg_inventory_co_finance]:[undefined_co_finance]]),"Good", "Problem")</f>
        <v>Good</v>
      </c>
    </row>
    <row r="533" spans="1:45">
      <c r="A533" s="2">
        <v>55</v>
      </c>
      <c r="B533" s="8" t="s">
        <v>81</v>
      </c>
      <c r="C533" t="str">
        <f>VLOOKUP(Table1[[#This Row],[pif_id]], Table7[#All],2,FALSE)</f>
        <v>Asia</v>
      </c>
      <c r="D533" t="str">
        <f>VLOOKUP(Table1[[#This Row],[pif_id]], Table7[#All],3,FALSE)</f>
        <v>UNDP</v>
      </c>
      <c r="E533" t="str">
        <f>VLOOKUP(Table1[[#This Row],[pif_id]], Table7[#All],4,FALSE)</f>
        <v>2019</v>
      </c>
      <c r="F533" t="e">
        <f>VLOOKUP(Table1[[#This Row],[pif_id]], Table7[#All],5,FALSE)</f>
        <v>#REF!</v>
      </c>
      <c r="G533">
        <v>123</v>
      </c>
      <c r="H533" t="s">
        <v>776</v>
      </c>
      <c r="M533">
        <f>IF(SUM(Table1[[#This Row],[c_ghg_inventory]:[c_support_needed_and_received]])=0,1,"")</f>
        <v>1</v>
      </c>
      <c r="N533" s="6">
        <v>1837000</v>
      </c>
      <c r="O533" s="6">
        <v>580000</v>
      </c>
      <c r="P533" s="6">
        <f>N533/SUM(Table1[[#This Row],[c_ghg_inventory]:[c_undefined]])</f>
        <v>1837000</v>
      </c>
      <c r="Q533" s="6">
        <f>O533/SUM(Table1[[#This Row],[c_ghg_inventory]:[c_undefined]])</f>
        <v>580000</v>
      </c>
      <c r="R533">
        <v>530</v>
      </c>
      <c r="S533" t="s">
        <v>779</v>
      </c>
      <c r="T533">
        <v>1</v>
      </c>
      <c r="X533" s="4" t="str">
        <f>IF(SUM(Table1[[#This Row],[o_ghg_inventory ]:[o_support_needed_and_received]])=0,1,"")</f>
        <v/>
      </c>
      <c r="Y533" s="34">
        <v>200000</v>
      </c>
      <c r="Z533" s="34">
        <v>50000</v>
      </c>
      <c r="AA533" s="5">
        <f>Table1[[#This Row],[o_gef_funding]]/SUM(Table1[[#This Row],[o_ghg_inventory ]:[o_undefined]])</f>
        <v>200000</v>
      </c>
      <c r="AB533" s="5">
        <f>Table1[[#This Row],[o_co_financing]]/SUM(Table1[[#This Row],[o_ghg_inventory ]:[o_undefined]])</f>
        <v>50000</v>
      </c>
      <c r="AC533" s="4" cm="1">
        <f t="array" ref="AC533">IF(Table1[[#This Row],[o_ghg_inventory ]]="",IF(AND(Table1[[#This Row],[o_undefined]:[o_undefined]]=1,Table1[[#This Row],[c_ghg_inventory]]=1),1,""),1)</f>
        <v>1</v>
      </c>
      <c r="AD533" s="4" t="str" cm="1">
        <f t="array" ref="AD533">IF(Table1[[#This Row],[o_mitigation ]]="",IF(AND(Table1[[#This Row],[o_undefined]:[o_undefined]]=1,Table1[[#This Row],[c_mitigation]]=1),1,""),1)</f>
        <v/>
      </c>
      <c r="AE533" s="4" t="str" cm="1">
        <f t="array" ref="AE533">IF(Table1[[#This Row],[o_climate_change_impacts_and_adaptation ]]="",IF(AND(Table1[[#This Row],[o_undefined]:[o_undefined]]=1,Table1[[#This Row],[c_climate_change_impacts_and_adaptation]]=1),1,""),1)</f>
        <v/>
      </c>
      <c r="AF533" s="4" t="str" cm="1">
        <f t="array" ref="AF533">IF(Table1[[#This Row],[o_support_needed_and_received]]="",IF(AND(Table1[[#This Row],[o_undefined]:[o_undefined]]=1,Table1[[#This Row],[c_support_needed_and_received]]=1),1,""),1)</f>
        <v/>
      </c>
      <c r="AG533" s="4" t="str">
        <f>IF(SUM(Table1[[#This Row],[com_ghg_inventory]:[com_support_needed_and_received]])=0,1,"")</f>
        <v/>
      </c>
      <c r="AH533" s="4" cm="1">
        <f t="array" ref="AH533">IF(Table1[[#This Row],[com_ghg_inventory]]="",0,IF(Table1[[#This Row],[com_undefined]:[com_undefined]]=1,0,Table1[[#This Row],[o_gef_funding]:[o_gef_funding]]/SUM(Table1[[#This Row],[com_ghg_inventory]:[com_support_needed_and_received]])))</f>
        <v>200000</v>
      </c>
      <c r="AI533" s="4" cm="1">
        <f t="array" ref="AI533">IF(Table1[[#This Row],[com_mitigation]]="",0,IF(Table1[[#This Row],[com_undefined]:[com_undefined]]=1,0,Table1[[#This Row],[o_gef_funding]:[o_gef_funding]]/SUM(Table1[[#This Row],[com_ghg_inventory]:[com_support_needed_and_received]])))</f>
        <v>0</v>
      </c>
      <c r="AJ533" s="4" cm="1">
        <f t="array" ref="AJ533">IF(Table1[[#This Row],[com_climate_change_impacts_and_adaptation]]="",0,IF(Table1[[#This Row],[com_undefined]:[com_undefined]]=1,0,Table1[[#This Row],[o_gef_funding]:[o_gef_funding]]/SUM(Table1[[#This Row],[com_ghg_inventory]:[com_support_needed_and_received]])))</f>
        <v>0</v>
      </c>
      <c r="AK533" s="4" cm="1">
        <f t="array" ref="AK533">IF(Table1[[#This Row],[com_support_needed_and_received]]="",0,IF(Table1[[#This Row],[com_undefined]:[com_undefined]]=1,0,Table1[[#This Row],[o_gef_funding]:[o_gef_funding]]/SUM(Table1[[#This Row],[com_ghg_inventory]:[com_support_needed_and_received]])))</f>
        <v>0</v>
      </c>
      <c r="AL533" s="4">
        <f>IF(Table1[[#This Row],[com_undefined]]=1,Table1[[#This Row],[o_gef_funding]],0)</f>
        <v>0</v>
      </c>
      <c r="AM533" s="4" cm="1">
        <f t="array" ref="AM533">IF(Table1[[#This Row],[com_ghg_inventory]]="",0,IF(Table1[[#This Row],[com_undefined]:[com_undefined]]=1,0,Table1[[#This Row],[o_co_financing]:[o_co_financing]]/SUM(Table1[[#This Row],[com_ghg_inventory]:[com_support_needed_and_received]])))</f>
        <v>50000</v>
      </c>
      <c r="AN533" s="4" cm="1">
        <f t="array" ref="AN533">IF(Table1[[#This Row],[com_mitigation]]="",0,IF(Table1[[#This Row],[com_undefined]:[com_undefined]]=1,0,Table1[[#This Row],[o_co_financing]:[o_co_financing]]/SUM(Table1[[#This Row],[com_ghg_inventory]:[com_support_needed_and_received]])))</f>
        <v>0</v>
      </c>
      <c r="AO533" s="4" cm="1">
        <f t="array" ref="AO533">IF(Table1[[#This Row],[com_climate_change_impacts_and_adaptation]]="",0,IF(Table1[[#This Row],[com_undefined]:[com_undefined]]=1,0,Table1[[#This Row],[o_co_financing]:[o_co_financing]]/SUM(Table1[[#This Row],[com_ghg_inventory]:[com_support_needed_and_received]])))</f>
        <v>0</v>
      </c>
      <c r="AP533" s="4" cm="1">
        <f t="array" ref="AP533">IF(Table1[[#This Row],[com_support_needed_and_received]]="",0,IF(Table1[[#This Row],[com_undefined]:[com_undefined]]=1,0,Table1[[#This Row],[o_co_financing]:[o_co_financing]]/SUM(Table1[[#This Row],[com_ghg_inventory]:[com_support_needed_and_received]])))</f>
        <v>0</v>
      </c>
      <c r="AQ533" s="4">
        <f>IF(Table1[[#This Row],[com_undefined]]=1,Table1[[#This Row],[o_co_financing]],0)</f>
        <v>0</v>
      </c>
      <c r="AR533" s="4" t="str">
        <f>IF(Table1[[#This Row],[o_gef_funding]]=SUM(Table1[[#This Row],[ghg_inventory_gef]:[undefined_gef]]),"Good", "Problem")</f>
        <v>Good</v>
      </c>
      <c r="AS533" s="4" t="str">
        <f>IF(Table1[[#This Row],[o_co_financing]]=SUM(Table1[[#This Row],[ghg_inventory_co_finance]:[undefined_co_finance]]),"Good", "Problem")</f>
        <v>Good</v>
      </c>
    </row>
    <row r="534" spans="1:45">
      <c r="A534" s="2">
        <v>55</v>
      </c>
      <c r="B534" s="8" t="s">
        <v>81</v>
      </c>
      <c r="C534" t="str">
        <f>VLOOKUP(Table1[[#This Row],[pif_id]], Table7[#All],2,FALSE)</f>
        <v>Asia</v>
      </c>
      <c r="D534" t="str">
        <f>VLOOKUP(Table1[[#This Row],[pif_id]], Table7[#All],3,FALSE)</f>
        <v>UNDP</v>
      </c>
      <c r="E534" t="str">
        <f>VLOOKUP(Table1[[#This Row],[pif_id]], Table7[#All],4,FALSE)</f>
        <v>2019</v>
      </c>
      <c r="F534" t="e">
        <f>VLOOKUP(Table1[[#This Row],[pif_id]], Table7[#All],5,FALSE)</f>
        <v>#REF!</v>
      </c>
      <c r="G534">
        <v>123</v>
      </c>
      <c r="H534" t="s">
        <v>776</v>
      </c>
      <c r="M534">
        <f>IF(SUM(Table1[[#This Row],[c_ghg_inventory]:[c_support_needed_and_received]])=0,1,"")</f>
        <v>1</v>
      </c>
      <c r="N534" s="6">
        <v>1837000</v>
      </c>
      <c r="O534" s="6">
        <v>580000</v>
      </c>
      <c r="P534" s="6">
        <f>N534/SUM(Table1[[#This Row],[c_ghg_inventory]:[c_undefined]])</f>
        <v>1837000</v>
      </c>
      <c r="Q534" s="6">
        <f>O534/SUM(Table1[[#This Row],[c_ghg_inventory]:[c_undefined]])</f>
        <v>580000</v>
      </c>
      <c r="R534">
        <v>531</v>
      </c>
      <c r="S534" t="s">
        <v>780</v>
      </c>
      <c r="T534">
        <v>1</v>
      </c>
      <c r="X534" s="4" t="str">
        <f>IF(SUM(Table1[[#This Row],[o_ghg_inventory ]:[o_support_needed_and_received]])=0,1,"")</f>
        <v/>
      </c>
      <c r="Y534" s="34">
        <v>150000</v>
      </c>
      <c r="Z534" s="34">
        <v>50000</v>
      </c>
      <c r="AA534" s="5">
        <f>Table1[[#This Row],[o_gef_funding]]/SUM(Table1[[#This Row],[o_ghg_inventory ]:[o_undefined]])</f>
        <v>150000</v>
      </c>
      <c r="AB534" s="5">
        <f>Table1[[#This Row],[o_co_financing]]/SUM(Table1[[#This Row],[o_ghg_inventory ]:[o_undefined]])</f>
        <v>50000</v>
      </c>
      <c r="AC534" s="4" cm="1">
        <f t="array" ref="AC534">IF(Table1[[#This Row],[o_ghg_inventory ]]="",IF(AND(Table1[[#This Row],[o_undefined]:[o_undefined]]=1,Table1[[#This Row],[c_ghg_inventory]]=1),1,""),1)</f>
        <v>1</v>
      </c>
      <c r="AD534" s="4" t="str" cm="1">
        <f t="array" ref="AD534">IF(Table1[[#This Row],[o_mitigation ]]="",IF(AND(Table1[[#This Row],[o_undefined]:[o_undefined]]=1,Table1[[#This Row],[c_mitigation]]=1),1,""),1)</f>
        <v/>
      </c>
      <c r="AE534" s="4" t="str" cm="1">
        <f t="array" ref="AE534">IF(Table1[[#This Row],[o_climate_change_impacts_and_adaptation ]]="",IF(AND(Table1[[#This Row],[o_undefined]:[o_undefined]]=1,Table1[[#This Row],[c_climate_change_impacts_and_adaptation]]=1),1,""),1)</f>
        <v/>
      </c>
      <c r="AF534" s="4" t="str" cm="1">
        <f t="array" ref="AF534">IF(Table1[[#This Row],[o_support_needed_and_received]]="",IF(AND(Table1[[#This Row],[o_undefined]:[o_undefined]]=1,Table1[[#This Row],[c_support_needed_and_received]]=1),1,""),1)</f>
        <v/>
      </c>
      <c r="AG534" s="4" t="str">
        <f>IF(SUM(Table1[[#This Row],[com_ghg_inventory]:[com_support_needed_and_received]])=0,1,"")</f>
        <v/>
      </c>
      <c r="AH534" s="4" cm="1">
        <f t="array" ref="AH534">IF(Table1[[#This Row],[com_ghg_inventory]]="",0,IF(Table1[[#This Row],[com_undefined]:[com_undefined]]=1,0,Table1[[#This Row],[o_gef_funding]:[o_gef_funding]]/SUM(Table1[[#This Row],[com_ghg_inventory]:[com_support_needed_and_received]])))</f>
        <v>150000</v>
      </c>
      <c r="AI534" s="4" cm="1">
        <f t="array" ref="AI534">IF(Table1[[#This Row],[com_mitigation]]="",0,IF(Table1[[#This Row],[com_undefined]:[com_undefined]]=1,0,Table1[[#This Row],[o_gef_funding]:[o_gef_funding]]/SUM(Table1[[#This Row],[com_ghg_inventory]:[com_support_needed_and_received]])))</f>
        <v>0</v>
      </c>
      <c r="AJ534" s="4" cm="1">
        <f t="array" ref="AJ534">IF(Table1[[#This Row],[com_climate_change_impacts_and_adaptation]]="",0,IF(Table1[[#This Row],[com_undefined]:[com_undefined]]=1,0,Table1[[#This Row],[o_gef_funding]:[o_gef_funding]]/SUM(Table1[[#This Row],[com_ghg_inventory]:[com_support_needed_and_received]])))</f>
        <v>0</v>
      </c>
      <c r="AK534" s="4" cm="1">
        <f t="array" ref="AK534">IF(Table1[[#This Row],[com_support_needed_and_received]]="",0,IF(Table1[[#This Row],[com_undefined]:[com_undefined]]=1,0,Table1[[#This Row],[o_gef_funding]:[o_gef_funding]]/SUM(Table1[[#This Row],[com_ghg_inventory]:[com_support_needed_and_received]])))</f>
        <v>0</v>
      </c>
      <c r="AL534" s="4">
        <f>IF(Table1[[#This Row],[com_undefined]]=1,Table1[[#This Row],[o_gef_funding]],0)</f>
        <v>0</v>
      </c>
      <c r="AM534" s="4" cm="1">
        <f t="array" ref="AM534">IF(Table1[[#This Row],[com_ghg_inventory]]="",0,IF(Table1[[#This Row],[com_undefined]:[com_undefined]]=1,0,Table1[[#This Row],[o_co_financing]:[o_co_financing]]/SUM(Table1[[#This Row],[com_ghg_inventory]:[com_support_needed_and_received]])))</f>
        <v>50000</v>
      </c>
      <c r="AN534" s="4" cm="1">
        <f t="array" ref="AN534">IF(Table1[[#This Row],[com_mitigation]]="",0,IF(Table1[[#This Row],[com_undefined]:[com_undefined]]=1,0,Table1[[#This Row],[o_co_financing]:[o_co_financing]]/SUM(Table1[[#This Row],[com_ghg_inventory]:[com_support_needed_and_received]])))</f>
        <v>0</v>
      </c>
      <c r="AO534" s="4" cm="1">
        <f t="array" ref="AO534">IF(Table1[[#This Row],[com_climate_change_impacts_and_adaptation]]="",0,IF(Table1[[#This Row],[com_undefined]:[com_undefined]]=1,0,Table1[[#This Row],[o_co_financing]:[o_co_financing]]/SUM(Table1[[#This Row],[com_ghg_inventory]:[com_support_needed_and_received]])))</f>
        <v>0</v>
      </c>
      <c r="AP534" s="4" cm="1">
        <f t="array" ref="AP534">IF(Table1[[#This Row],[com_support_needed_and_received]]="",0,IF(Table1[[#This Row],[com_undefined]:[com_undefined]]=1,0,Table1[[#This Row],[o_co_financing]:[o_co_financing]]/SUM(Table1[[#This Row],[com_ghg_inventory]:[com_support_needed_and_received]])))</f>
        <v>0</v>
      </c>
      <c r="AQ534" s="4">
        <f>IF(Table1[[#This Row],[com_undefined]]=1,Table1[[#This Row],[o_co_financing]],0)</f>
        <v>0</v>
      </c>
      <c r="AR534" s="4" t="str">
        <f>IF(Table1[[#This Row],[o_gef_funding]]=SUM(Table1[[#This Row],[ghg_inventory_gef]:[undefined_gef]]),"Good", "Problem")</f>
        <v>Good</v>
      </c>
      <c r="AS534" s="4" t="str">
        <f>IF(Table1[[#This Row],[o_co_financing]]=SUM(Table1[[#This Row],[ghg_inventory_co_finance]:[undefined_co_finance]]),"Good", "Problem")</f>
        <v>Good</v>
      </c>
    </row>
    <row r="535" spans="1:45">
      <c r="A535" s="2">
        <v>55</v>
      </c>
      <c r="B535" s="8" t="s">
        <v>81</v>
      </c>
      <c r="C535" t="str">
        <f>VLOOKUP(Table1[[#This Row],[pif_id]], Table7[#All],2,FALSE)</f>
        <v>Asia</v>
      </c>
      <c r="D535" t="str">
        <f>VLOOKUP(Table1[[#This Row],[pif_id]], Table7[#All],3,FALSE)</f>
        <v>UNDP</v>
      </c>
      <c r="E535" t="str">
        <f>VLOOKUP(Table1[[#This Row],[pif_id]], Table7[#All],4,FALSE)</f>
        <v>2019</v>
      </c>
      <c r="F535" t="e">
        <f>VLOOKUP(Table1[[#This Row],[pif_id]], Table7[#All],5,FALSE)</f>
        <v>#REF!</v>
      </c>
      <c r="G535">
        <v>123</v>
      </c>
      <c r="H535" t="s">
        <v>776</v>
      </c>
      <c r="M535">
        <f>IF(SUM(Table1[[#This Row],[c_ghg_inventory]:[c_support_needed_and_received]])=0,1,"")</f>
        <v>1</v>
      </c>
      <c r="N535" s="6">
        <v>1837000</v>
      </c>
      <c r="O535" s="6">
        <v>580000</v>
      </c>
      <c r="P535" s="6">
        <f>N535/SUM(Table1[[#This Row],[c_ghg_inventory]:[c_undefined]])</f>
        <v>1837000</v>
      </c>
      <c r="Q535" s="6">
        <f>O535/SUM(Table1[[#This Row],[c_ghg_inventory]:[c_undefined]])</f>
        <v>580000</v>
      </c>
      <c r="R535">
        <v>532</v>
      </c>
      <c r="S535" t="s">
        <v>781</v>
      </c>
      <c r="T535">
        <v>1</v>
      </c>
      <c r="X535" s="4" t="str">
        <f>IF(SUM(Table1[[#This Row],[o_ghg_inventory ]:[o_support_needed_and_received]])=0,1,"")</f>
        <v/>
      </c>
      <c r="Y535" s="34">
        <v>152000</v>
      </c>
      <c r="Z535" s="34">
        <v>50000</v>
      </c>
      <c r="AA535" s="5">
        <f>Table1[[#This Row],[o_gef_funding]]/SUM(Table1[[#This Row],[o_ghg_inventory ]:[o_undefined]])</f>
        <v>152000</v>
      </c>
      <c r="AB535" s="5">
        <f>Table1[[#This Row],[o_co_financing]]/SUM(Table1[[#This Row],[o_ghg_inventory ]:[o_undefined]])</f>
        <v>50000</v>
      </c>
      <c r="AC535" s="4" cm="1">
        <f t="array" ref="AC535">IF(Table1[[#This Row],[o_ghg_inventory ]]="",IF(AND(Table1[[#This Row],[o_undefined]:[o_undefined]]=1,Table1[[#This Row],[c_ghg_inventory]]=1),1,""),1)</f>
        <v>1</v>
      </c>
      <c r="AD535" s="4" t="str" cm="1">
        <f t="array" ref="AD535">IF(Table1[[#This Row],[o_mitigation ]]="",IF(AND(Table1[[#This Row],[o_undefined]:[o_undefined]]=1,Table1[[#This Row],[c_mitigation]]=1),1,""),1)</f>
        <v/>
      </c>
      <c r="AE535" s="4" t="str" cm="1">
        <f t="array" ref="AE535">IF(Table1[[#This Row],[o_climate_change_impacts_and_adaptation ]]="",IF(AND(Table1[[#This Row],[o_undefined]:[o_undefined]]=1,Table1[[#This Row],[c_climate_change_impacts_and_adaptation]]=1),1,""),1)</f>
        <v/>
      </c>
      <c r="AF535" s="4" t="str" cm="1">
        <f t="array" ref="AF535">IF(Table1[[#This Row],[o_support_needed_and_received]]="",IF(AND(Table1[[#This Row],[o_undefined]:[o_undefined]]=1,Table1[[#This Row],[c_support_needed_and_received]]=1),1,""),1)</f>
        <v/>
      </c>
      <c r="AG535" s="4" t="str">
        <f>IF(SUM(Table1[[#This Row],[com_ghg_inventory]:[com_support_needed_and_received]])=0,1,"")</f>
        <v/>
      </c>
      <c r="AH535" s="4" cm="1">
        <f t="array" ref="AH535">IF(Table1[[#This Row],[com_ghg_inventory]]="",0,IF(Table1[[#This Row],[com_undefined]:[com_undefined]]=1,0,Table1[[#This Row],[o_gef_funding]:[o_gef_funding]]/SUM(Table1[[#This Row],[com_ghg_inventory]:[com_support_needed_and_received]])))</f>
        <v>152000</v>
      </c>
      <c r="AI535" s="4" cm="1">
        <f t="array" ref="AI535">IF(Table1[[#This Row],[com_mitigation]]="",0,IF(Table1[[#This Row],[com_undefined]:[com_undefined]]=1,0,Table1[[#This Row],[o_gef_funding]:[o_gef_funding]]/SUM(Table1[[#This Row],[com_ghg_inventory]:[com_support_needed_and_received]])))</f>
        <v>0</v>
      </c>
      <c r="AJ535" s="4" cm="1">
        <f t="array" ref="AJ535">IF(Table1[[#This Row],[com_climate_change_impacts_and_adaptation]]="",0,IF(Table1[[#This Row],[com_undefined]:[com_undefined]]=1,0,Table1[[#This Row],[o_gef_funding]:[o_gef_funding]]/SUM(Table1[[#This Row],[com_ghg_inventory]:[com_support_needed_and_received]])))</f>
        <v>0</v>
      </c>
      <c r="AK535" s="4" cm="1">
        <f t="array" ref="AK535">IF(Table1[[#This Row],[com_support_needed_and_received]]="",0,IF(Table1[[#This Row],[com_undefined]:[com_undefined]]=1,0,Table1[[#This Row],[o_gef_funding]:[o_gef_funding]]/SUM(Table1[[#This Row],[com_ghg_inventory]:[com_support_needed_and_received]])))</f>
        <v>0</v>
      </c>
      <c r="AL535" s="4">
        <f>IF(Table1[[#This Row],[com_undefined]]=1,Table1[[#This Row],[o_gef_funding]],0)</f>
        <v>0</v>
      </c>
      <c r="AM535" s="4" cm="1">
        <f t="array" ref="AM535">IF(Table1[[#This Row],[com_ghg_inventory]]="",0,IF(Table1[[#This Row],[com_undefined]:[com_undefined]]=1,0,Table1[[#This Row],[o_co_financing]:[o_co_financing]]/SUM(Table1[[#This Row],[com_ghg_inventory]:[com_support_needed_and_received]])))</f>
        <v>50000</v>
      </c>
      <c r="AN535" s="4" cm="1">
        <f t="array" ref="AN535">IF(Table1[[#This Row],[com_mitigation]]="",0,IF(Table1[[#This Row],[com_undefined]:[com_undefined]]=1,0,Table1[[#This Row],[o_co_financing]:[o_co_financing]]/SUM(Table1[[#This Row],[com_ghg_inventory]:[com_support_needed_and_received]])))</f>
        <v>0</v>
      </c>
      <c r="AO535" s="4" cm="1">
        <f t="array" ref="AO535">IF(Table1[[#This Row],[com_climate_change_impacts_and_adaptation]]="",0,IF(Table1[[#This Row],[com_undefined]:[com_undefined]]=1,0,Table1[[#This Row],[o_co_financing]:[o_co_financing]]/SUM(Table1[[#This Row],[com_ghg_inventory]:[com_support_needed_and_received]])))</f>
        <v>0</v>
      </c>
      <c r="AP535" s="4" cm="1">
        <f t="array" ref="AP535">IF(Table1[[#This Row],[com_support_needed_and_received]]="",0,IF(Table1[[#This Row],[com_undefined]:[com_undefined]]=1,0,Table1[[#This Row],[o_co_financing]:[o_co_financing]]/SUM(Table1[[#This Row],[com_ghg_inventory]:[com_support_needed_and_received]])))</f>
        <v>0</v>
      </c>
      <c r="AQ535" s="4">
        <f>IF(Table1[[#This Row],[com_undefined]]=1,Table1[[#This Row],[o_co_financing]],0)</f>
        <v>0</v>
      </c>
      <c r="AR535" s="4" t="str">
        <f>IF(Table1[[#This Row],[o_gef_funding]]=SUM(Table1[[#This Row],[ghg_inventory_gef]:[undefined_gef]]),"Good", "Problem")</f>
        <v>Good</v>
      </c>
      <c r="AS535" s="4" t="str">
        <f>IF(Table1[[#This Row],[o_co_financing]]=SUM(Table1[[#This Row],[ghg_inventory_co_finance]:[undefined_co_finance]]),"Good", "Problem")</f>
        <v>Good</v>
      </c>
    </row>
    <row r="536" spans="1:45">
      <c r="A536" s="2">
        <v>55</v>
      </c>
      <c r="B536" s="8" t="s">
        <v>81</v>
      </c>
      <c r="C536" t="str">
        <f>VLOOKUP(Table1[[#This Row],[pif_id]], Table7[#All],2,FALSE)</f>
        <v>Asia</v>
      </c>
      <c r="D536" t="str">
        <f>VLOOKUP(Table1[[#This Row],[pif_id]], Table7[#All],3,FALSE)</f>
        <v>UNDP</v>
      </c>
      <c r="E536" t="str">
        <f>VLOOKUP(Table1[[#This Row],[pif_id]], Table7[#All],4,FALSE)</f>
        <v>2019</v>
      </c>
      <c r="F536" t="e">
        <f>VLOOKUP(Table1[[#This Row],[pif_id]], Table7[#All],5,FALSE)</f>
        <v>#REF!</v>
      </c>
      <c r="G536">
        <v>123</v>
      </c>
      <c r="H536" t="s">
        <v>776</v>
      </c>
      <c r="M536">
        <f>IF(SUM(Table1[[#This Row],[c_ghg_inventory]:[c_support_needed_and_received]])=0,1,"")</f>
        <v>1</v>
      </c>
      <c r="N536" s="6">
        <v>1837000</v>
      </c>
      <c r="O536" s="6">
        <v>580000</v>
      </c>
      <c r="P536" s="6">
        <f>N536/SUM(Table1[[#This Row],[c_ghg_inventory]:[c_undefined]])</f>
        <v>1837000</v>
      </c>
      <c r="Q536" s="6">
        <f>O536/SUM(Table1[[#This Row],[c_ghg_inventory]:[c_undefined]])</f>
        <v>580000</v>
      </c>
      <c r="R536">
        <v>533</v>
      </c>
      <c r="S536" t="s">
        <v>782</v>
      </c>
      <c r="T536">
        <v>1</v>
      </c>
      <c r="X536" s="4" t="str">
        <f>IF(SUM(Table1[[#This Row],[o_ghg_inventory ]:[o_support_needed_and_received]])=0,1,"")</f>
        <v/>
      </c>
      <c r="Y536" s="34">
        <v>200000</v>
      </c>
      <c r="Z536" s="34">
        <v>50000</v>
      </c>
      <c r="AA536" s="5">
        <f>Table1[[#This Row],[o_gef_funding]]/SUM(Table1[[#This Row],[o_ghg_inventory ]:[o_undefined]])</f>
        <v>200000</v>
      </c>
      <c r="AB536" s="5">
        <f>Table1[[#This Row],[o_co_financing]]/SUM(Table1[[#This Row],[o_ghg_inventory ]:[o_undefined]])</f>
        <v>50000</v>
      </c>
      <c r="AC536" s="4" cm="1">
        <f t="array" ref="AC536">IF(Table1[[#This Row],[o_ghg_inventory ]]="",IF(AND(Table1[[#This Row],[o_undefined]:[o_undefined]]=1,Table1[[#This Row],[c_ghg_inventory]]=1),1,""),1)</f>
        <v>1</v>
      </c>
      <c r="AD536" s="4" t="str" cm="1">
        <f t="array" ref="AD536">IF(Table1[[#This Row],[o_mitigation ]]="",IF(AND(Table1[[#This Row],[o_undefined]:[o_undefined]]=1,Table1[[#This Row],[c_mitigation]]=1),1,""),1)</f>
        <v/>
      </c>
      <c r="AE536" s="4" t="str" cm="1">
        <f t="array" ref="AE536">IF(Table1[[#This Row],[o_climate_change_impacts_and_adaptation ]]="",IF(AND(Table1[[#This Row],[o_undefined]:[o_undefined]]=1,Table1[[#This Row],[c_climate_change_impacts_and_adaptation]]=1),1,""),1)</f>
        <v/>
      </c>
      <c r="AF536" s="4" t="str" cm="1">
        <f t="array" ref="AF536">IF(Table1[[#This Row],[o_support_needed_and_received]]="",IF(AND(Table1[[#This Row],[o_undefined]:[o_undefined]]=1,Table1[[#This Row],[c_support_needed_and_received]]=1),1,""),1)</f>
        <v/>
      </c>
      <c r="AG536" s="4" t="str">
        <f>IF(SUM(Table1[[#This Row],[com_ghg_inventory]:[com_support_needed_and_received]])=0,1,"")</f>
        <v/>
      </c>
      <c r="AH536" s="4" cm="1">
        <f t="array" ref="AH536">IF(Table1[[#This Row],[com_ghg_inventory]]="",0,IF(Table1[[#This Row],[com_undefined]:[com_undefined]]=1,0,Table1[[#This Row],[o_gef_funding]:[o_gef_funding]]/SUM(Table1[[#This Row],[com_ghg_inventory]:[com_support_needed_and_received]])))</f>
        <v>200000</v>
      </c>
      <c r="AI536" s="4" cm="1">
        <f t="array" ref="AI536">IF(Table1[[#This Row],[com_mitigation]]="",0,IF(Table1[[#This Row],[com_undefined]:[com_undefined]]=1,0,Table1[[#This Row],[o_gef_funding]:[o_gef_funding]]/SUM(Table1[[#This Row],[com_ghg_inventory]:[com_support_needed_and_received]])))</f>
        <v>0</v>
      </c>
      <c r="AJ536" s="4" cm="1">
        <f t="array" ref="AJ536">IF(Table1[[#This Row],[com_climate_change_impacts_and_adaptation]]="",0,IF(Table1[[#This Row],[com_undefined]:[com_undefined]]=1,0,Table1[[#This Row],[o_gef_funding]:[o_gef_funding]]/SUM(Table1[[#This Row],[com_ghg_inventory]:[com_support_needed_and_received]])))</f>
        <v>0</v>
      </c>
      <c r="AK536" s="4" cm="1">
        <f t="array" ref="AK536">IF(Table1[[#This Row],[com_support_needed_and_received]]="",0,IF(Table1[[#This Row],[com_undefined]:[com_undefined]]=1,0,Table1[[#This Row],[o_gef_funding]:[o_gef_funding]]/SUM(Table1[[#This Row],[com_ghg_inventory]:[com_support_needed_and_received]])))</f>
        <v>0</v>
      </c>
      <c r="AL536" s="4">
        <f>IF(Table1[[#This Row],[com_undefined]]=1,Table1[[#This Row],[o_gef_funding]],0)</f>
        <v>0</v>
      </c>
      <c r="AM536" s="4" cm="1">
        <f t="array" ref="AM536">IF(Table1[[#This Row],[com_ghg_inventory]]="",0,IF(Table1[[#This Row],[com_undefined]:[com_undefined]]=1,0,Table1[[#This Row],[o_co_financing]:[o_co_financing]]/SUM(Table1[[#This Row],[com_ghg_inventory]:[com_support_needed_and_received]])))</f>
        <v>50000</v>
      </c>
      <c r="AN536" s="4" cm="1">
        <f t="array" ref="AN536">IF(Table1[[#This Row],[com_mitigation]]="",0,IF(Table1[[#This Row],[com_undefined]:[com_undefined]]=1,0,Table1[[#This Row],[o_co_financing]:[o_co_financing]]/SUM(Table1[[#This Row],[com_ghg_inventory]:[com_support_needed_and_received]])))</f>
        <v>0</v>
      </c>
      <c r="AO536" s="4" cm="1">
        <f t="array" ref="AO536">IF(Table1[[#This Row],[com_climate_change_impacts_and_adaptation]]="",0,IF(Table1[[#This Row],[com_undefined]:[com_undefined]]=1,0,Table1[[#This Row],[o_co_financing]:[o_co_financing]]/SUM(Table1[[#This Row],[com_ghg_inventory]:[com_support_needed_and_received]])))</f>
        <v>0</v>
      </c>
      <c r="AP536" s="4" cm="1">
        <f t="array" ref="AP536">IF(Table1[[#This Row],[com_support_needed_and_received]]="",0,IF(Table1[[#This Row],[com_undefined]:[com_undefined]]=1,0,Table1[[#This Row],[o_co_financing]:[o_co_financing]]/SUM(Table1[[#This Row],[com_ghg_inventory]:[com_support_needed_and_received]])))</f>
        <v>0</v>
      </c>
      <c r="AQ536" s="4">
        <f>IF(Table1[[#This Row],[com_undefined]]=1,Table1[[#This Row],[o_co_financing]],0)</f>
        <v>0</v>
      </c>
      <c r="AR536" s="4" t="str">
        <f>IF(Table1[[#This Row],[o_gef_funding]]=SUM(Table1[[#This Row],[ghg_inventory_gef]:[undefined_gef]]),"Good", "Problem")</f>
        <v>Good</v>
      </c>
      <c r="AS536" s="4" t="str">
        <f>IF(Table1[[#This Row],[o_co_financing]]=SUM(Table1[[#This Row],[ghg_inventory_co_finance]:[undefined_co_finance]]),"Good", "Problem")</f>
        <v>Good</v>
      </c>
    </row>
    <row r="537" spans="1:45">
      <c r="A537" s="2">
        <v>55</v>
      </c>
      <c r="B537" s="8" t="s">
        <v>81</v>
      </c>
      <c r="C537" t="str">
        <f>VLOOKUP(Table1[[#This Row],[pif_id]], Table7[#All],2,FALSE)</f>
        <v>Asia</v>
      </c>
      <c r="D537" t="str">
        <f>VLOOKUP(Table1[[#This Row],[pif_id]], Table7[#All],3,FALSE)</f>
        <v>UNDP</v>
      </c>
      <c r="E537" t="str">
        <f>VLOOKUP(Table1[[#This Row],[pif_id]], Table7[#All],4,FALSE)</f>
        <v>2019</v>
      </c>
      <c r="F537" t="e">
        <f>VLOOKUP(Table1[[#This Row],[pif_id]], Table7[#All],5,FALSE)</f>
        <v>#REF!</v>
      </c>
      <c r="G537">
        <v>123</v>
      </c>
      <c r="H537" t="s">
        <v>776</v>
      </c>
      <c r="M537">
        <f>IF(SUM(Table1[[#This Row],[c_ghg_inventory]:[c_support_needed_and_received]])=0,1,"")</f>
        <v>1</v>
      </c>
      <c r="N537" s="6">
        <v>1837000</v>
      </c>
      <c r="O537" s="6">
        <v>580000</v>
      </c>
      <c r="P537" s="6">
        <f>N537/SUM(Table1[[#This Row],[c_ghg_inventory]:[c_undefined]])</f>
        <v>1837000</v>
      </c>
      <c r="Q537" s="6">
        <f>O537/SUM(Table1[[#This Row],[c_ghg_inventory]:[c_undefined]])</f>
        <v>580000</v>
      </c>
      <c r="R537">
        <v>534</v>
      </c>
      <c r="S537" t="s">
        <v>783</v>
      </c>
      <c r="T537">
        <v>1</v>
      </c>
      <c r="X537" s="4" t="str">
        <f>IF(SUM(Table1[[#This Row],[o_ghg_inventory ]:[o_support_needed_and_received]])=0,1,"")</f>
        <v/>
      </c>
      <c r="Y537" s="34">
        <v>200000</v>
      </c>
      <c r="Z537" s="34">
        <v>50000</v>
      </c>
      <c r="AA537" s="5">
        <f>Table1[[#This Row],[o_gef_funding]]/SUM(Table1[[#This Row],[o_ghg_inventory ]:[o_undefined]])</f>
        <v>200000</v>
      </c>
      <c r="AB537" s="5">
        <f>Table1[[#This Row],[o_co_financing]]/SUM(Table1[[#This Row],[o_ghg_inventory ]:[o_undefined]])</f>
        <v>50000</v>
      </c>
      <c r="AC537" s="4" cm="1">
        <f t="array" ref="AC537">IF(Table1[[#This Row],[o_ghg_inventory ]]="",IF(AND(Table1[[#This Row],[o_undefined]:[o_undefined]]=1,Table1[[#This Row],[c_ghg_inventory]]=1),1,""),1)</f>
        <v>1</v>
      </c>
      <c r="AD537" s="4" t="str" cm="1">
        <f t="array" ref="AD537">IF(Table1[[#This Row],[o_mitigation ]]="",IF(AND(Table1[[#This Row],[o_undefined]:[o_undefined]]=1,Table1[[#This Row],[c_mitigation]]=1),1,""),1)</f>
        <v/>
      </c>
      <c r="AE537" s="4" t="str" cm="1">
        <f t="array" ref="AE537">IF(Table1[[#This Row],[o_climate_change_impacts_and_adaptation ]]="",IF(AND(Table1[[#This Row],[o_undefined]:[o_undefined]]=1,Table1[[#This Row],[c_climate_change_impacts_and_adaptation]]=1),1,""),1)</f>
        <v/>
      </c>
      <c r="AF537" s="4" t="str" cm="1">
        <f t="array" ref="AF537">IF(Table1[[#This Row],[o_support_needed_and_received]]="",IF(AND(Table1[[#This Row],[o_undefined]:[o_undefined]]=1,Table1[[#This Row],[c_support_needed_and_received]]=1),1,""),1)</f>
        <v/>
      </c>
      <c r="AG537" s="4" t="str">
        <f>IF(SUM(Table1[[#This Row],[com_ghg_inventory]:[com_support_needed_and_received]])=0,1,"")</f>
        <v/>
      </c>
      <c r="AH537" s="4" cm="1">
        <f t="array" ref="AH537">IF(Table1[[#This Row],[com_ghg_inventory]]="",0,IF(Table1[[#This Row],[com_undefined]:[com_undefined]]=1,0,Table1[[#This Row],[o_gef_funding]:[o_gef_funding]]/SUM(Table1[[#This Row],[com_ghg_inventory]:[com_support_needed_and_received]])))</f>
        <v>200000</v>
      </c>
      <c r="AI537" s="4" cm="1">
        <f t="array" ref="AI537">IF(Table1[[#This Row],[com_mitigation]]="",0,IF(Table1[[#This Row],[com_undefined]:[com_undefined]]=1,0,Table1[[#This Row],[o_gef_funding]:[o_gef_funding]]/SUM(Table1[[#This Row],[com_ghg_inventory]:[com_support_needed_and_received]])))</f>
        <v>0</v>
      </c>
      <c r="AJ537" s="4" cm="1">
        <f t="array" ref="AJ537">IF(Table1[[#This Row],[com_climate_change_impacts_and_adaptation]]="",0,IF(Table1[[#This Row],[com_undefined]:[com_undefined]]=1,0,Table1[[#This Row],[o_gef_funding]:[o_gef_funding]]/SUM(Table1[[#This Row],[com_ghg_inventory]:[com_support_needed_and_received]])))</f>
        <v>0</v>
      </c>
      <c r="AK537" s="4" cm="1">
        <f t="array" ref="AK537">IF(Table1[[#This Row],[com_support_needed_and_received]]="",0,IF(Table1[[#This Row],[com_undefined]:[com_undefined]]=1,0,Table1[[#This Row],[o_gef_funding]:[o_gef_funding]]/SUM(Table1[[#This Row],[com_ghg_inventory]:[com_support_needed_and_received]])))</f>
        <v>0</v>
      </c>
      <c r="AL537" s="4">
        <f>IF(Table1[[#This Row],[com_undefined]]=1,Table1[[#This Row],[o_gef_funding]],0)</f>
        <v>0</v>
      </c>
      <c r="AM537" s="4" cm="1">
        <f t="array" ref="AM537">IF(Table1[[#This Row],[com_ghg_inventory]]="",0,IF(Table1[[#This Row],[com_undefined]:[com_undefined]]=1,0,Table1[[#This Row],[o_co_financing]:[o_co_financing]]/SUM(Table1[[#This Row],[com_ghg_inventory]:[com_support_needed_and_received]])))</f>
        <v>50000</v>
      </c>
      <c r="AN537" s="4" cm="1">
        <f t="array" ref="AN537">IF(Table1[[#This Row],[com_mitigation]]="",0,IF(Table1[[#This Row],[com_undefined]:[com_undefined]]=1,0,Table1[[#This Row],[o_co_financing]:[o_co_financing]]/SUM(Table1[[#This Row],[com_ghg_inventory]:[com_support_needed_and_received]])))</f>
        <v>0</v>
      </c>
      <c r="AO537" s="4" cm="1">
        <f t="array" ref="AO537">IF(Table1[[#This Row],[com_climate_change_impacts_and_adaptation]]="",0,IF(Table1[[#This Row],[com_undefined]:[com_undefined]]=1,0,Table1[[#This Row],[o_co_financing]:[o_co_financing]]/SUM(Table1[[#This Row],[com_ghg_inventory]:[com_support_needed_and_received]])))</f>
        <v>0</v>
      </c>
      <c r="AP537" s="4" cm="1">
        <f t="array" ref="AP537">IF(Table1[[#This Row],[com_support_needed_and_received]]="",0,IF(Table1[[#This Row],[com_undefined]:[com_undefined]]=1,0,Table1[[#This Row],[o_co_financing]:[o_co_financing]]/SUM(Table1[[#This Row],[com_ghg_inventory]:[com_support_needed_and_received]])))</f>
        <v>0</v>
      </c>
      <c r="AQ537" s="4">
        <f>IF(Table1[[#This Row],[com_undefined]]=1,Table1[[#This Row],[o_co_financing]],0)</f>
        <v>0</v>
      </c>
      <c r="AR537" s="4" t="str">
        <f>IF(Table1[[#This Row],[o_gef_funding]]=SUM(Table1[[#This Row],[ghg_inventory_gef]:[undefined_gef]]),"Good", "Problem")</f>
        <v>Good</v>
      </c>
      <c r="AS537" s="4" t="str">
        <f>IF(Table1[[#This Row],[o_co_financing]]=SUM(Table1[[#This Row],[ghg_inventory_co_finance]:[undefined_co_finance]]),"Good", "Problem")</f>
        <v>Good</v>
      </c>
    </row>
    <row r="538" spans="1:45">
      <c r="A538" s="2">
        <v>55</v>
      </c>
      <c r="B538" s="8" t="s">
        <v>81</v>
      </c>
      <c r="C538" t="str">
        <f>VLOOKUP(Table1[[#This Row],[pif_id]], Table7[#All],2,FALSE)</f>
        <v>Asia</v>
      </c>
      <c r="D538" t="str">
        <f>VLOOKUP(Table1[[#This Row],[pif_id]], Table7[#All],3,FALSE)</f>
        <v>UNDP</v>
      </c>
      <c r="E538" t="str">
        <f>VLOOKUP(Table1[[#This Row],[pif_id]], Table7[#All],4,FALSE)</f>
        <v>2019</v>
      </c>
      <c r="F538" t="e">
        <f>VLOOKUP(Table1[[#This Row],[pif_id]], Table7[#All],5,FALSE)</f>
        <v>#REF!</v>
      </c>
      <c r="G538">
        <v>123</v>
      </c>
      <c r="H538" t="s">
        <v>776</v>
      </c>
      <c r="M538">
        <f>IF(SUM(Table1[[#This Row],[c_ghg_inventory]:[c_support_needed_and_received]])=0,1,"")</f>
        <v>1</v>
      </c>
      <c r="N538" s="6">
        <v>1837000</v>
      </c>
      <c r="O538" s="6">
        <v>580000</v>
      </c>
      <c r="P538" s="6">
        <f>N538/SUM(Table1[[#This Row],[c_ghg_inventory]:[c_undefined]])</f>
        <v>1837000</v>
      </c>
      <c r="Q538" s="6">
        <f>O538/SUM(Table1[[#This Row],[c_ghg_inventory]:[c_undefined]])</f>
        <v>580000</v>
      </c>
      <c r="R538">
        <v>535</v>
      </c>
      <c r="S538" t="s">
        <v>784</v>
      </c>
      <c r="X538" s="4">
        <f>IF(SUM(Table1[[#This Row],[o_ghg_inventory ]:[o_support_needed_and_received]])=0,1,"")</f>
        <v>1</v>
      </c>
      <c r="Y538" s="34">
        <v>60000</v>
      </c>
      <c r="Z538" s="34">
        <v>10000</v>
      </c>
      <c r="AA538" s="5">
        <f>Table1[[#This Row],[o_gef_funding]]/SUM(Table1[[#This Row],[o_ghg_inventory ]:[o_undefined]])</f>
        <v>60000</v>
      </c>
      <c r="AB538" s="5">
        <f>Table1[[#This Row],[o_co_financing]]/SUM(Table1[[#This Row],[o_ghg_inventory ]:[o_undefined]])</f>
        <v>10000</v>
      </c>
      <c r="AC538" s="4" t="str" cm="1">
        <f t="array" ref="AC538">IF(Table1[[#This Row],[o_ghg_inventory ]]="",IF(AND(Table1[[#This Row],[o_undefined]:[o_undefined]]=1,Table1[[#This Row],[c_ghg_inventory]]=1),1,""),1)</f>
        <v/>
      </c>
      <c r="AD538" s="4" t="str" cm="1">
        <f t="array" ref="AD538">IF(Table1[[#This Row],[o_mitigation ]]="",IF(AND(Table1[[#This Row],[o_undefined]:[o_undefined]]=1,Table1[[#This Row],[c_mitigation]]=1),1,""),1)</f>
        <v/>
      </c>
      <c r="AE538" s="4" t="str" cm="1">
        <f t="array" ref="AE538">IF(Table1[[#This Row],[o_climate_change_impacts_and_adaptation ]]="",IF(AND(Table1[[#This Row],[o_undefined]:[o_undefined]]=1,Table1[[#This Row],[c_climate_change_impacts_and_adaptation]]=1),1,""),1)</f>
        <v/>
      </c>
      <c r="AF538" s="4" t="str" cm="1">
        <f t="array" ref="AF538">IF(Table1[[#This Row],[o_support_needed_and_received]]="",IF(AND(Table1[[#This Row],[o_undefined]:[o_undefined]]=1,Table1[[#This Row],[c_support_needed_and_received]]=1),1,""),1)</f>
        <v/>
      </c>
      <c r="AG538" s="4">
        <f>IF(SUM(Table1[[#This Row],[com_ghg_inventory]:[com_support_needed_and_received]])=0,1,"")</f>
        <v>1</v>
      </c>
      <c r="AH538" s="4" cm="1">
        <f t="array" ref="AH538">IF(Table1[[#This Row],[com_ghg_inventory]]="",0,IF(Table1[[#This Row],[com_undefined]:[com_undefined]]=1,0,Table1[[#This Row],[o_gef_funding]:[o_gef_funding]]/SUM(Table1[[#This Row],[com_ghg_inventory]:[com_support_needed_and_received]])))</f>
        <v>0</v>
      </c>
      <c r="AI538" s="4" cm="1">
        <f t="array" ref="AI538">IF(Table1[[#This Row],[com_mitigation]]="",0,IF(Table1[[#This Row],[com_undefined]:[com_undefined]]=1,0,Table1[[#This Row],[o_gef_funding]:[o_gef_funding]]/SUM(Table1[[#This Row],[com_ghg_inventory]:[com_support_needed_and_received]])))</f>
        <v>0</v>
      </c>
      <c r="AJ538" s="4" cm="1">
        <f t="array" ref="AJ538">IF(Table1[[#This Row],[com_climate_change_impacts_and_adaptation]]="",0,IF(Table1[[#This Row],[com_undefined]:[com_undefined]]=1,0,Table1[[#This Row],[o_gef_funding]:[o_gef_funding]]/SUM(Table1[[#This Row],[com_ghg_inventory]:[com_support_needed_and_received]])))</f>
        <v>0</v>
      </c>
      <c r="AK538" s="4" cm="1">
        <f t="array" ref="AK538">IF(Table1[[#This Row],[com_support_needed_and_received]]="",0,IF(Table1[[#This Row],[com_undefined]:[com_undefined]]=1,0,Table1[[#This Row],[o_gef_funding]:[o_gef_funding]]/SUM(Table1[[#This Row],[com_ghg_inventory]:[com_support_needed_and_received]])))</f>
        <v>0</v>
      </c>
      <c r="AL538" s="4">
        <f>IF(Table1[[#This Row],[com_undefined]]=1,Table1[[#This Row],[o_gef_funding]],0)</f>
        <v>60000</v>
      </c>
      <c r="AM538" s="4" cm="1">
        <f t="array" ref="AM538">IF(Table1[[#This Row],[com_ghg_inventory]]="",0,IF(Table1[[#This Row],[com_undefined]:[com_undefined]]=1,0,Table1[[#This Row],[o_co_financing]:[o_co_financing]]/SUM(Table1[[#This Row],[com_ghg_inventory]:[com_support_needed_and_received]])))</f>
        <v>0</v>
      </c>
      <c r="AN538" s="4" cm="1">
        <f t="array" ref="AN538">IF(Table1[[#This Row],[com_mitigation]]="",0,IF(Table1[[#This Row],[com_undefined]:[com_undefined]]=1,0,Table1[[#This Row],[o_co_financing]:[o_co_financing]]/SUM(Table1[[#This Row],[com_ghg_inventory]:[com_support_needed_and_received]])))</f>
        <v>0</v>
      </c>
      <c r="AO538" s="4" cm="1">
        <f t="array" ref="AO538">IF(Table1[[#This Row],[com_climate_change_impacts_and_adaptation]]="",0,IF(Table1[[#This Row],[com_undefined]:[com_undefined]]=1,0,Table1[[#This Row],[o_co_financing]:[o_co_financing]]/SUM(Table1[[#This Row],[com_ghg_inventory]:[com_support_needed_and_received]])))</f>
        <v>0</v>
      </c>
      <c r="AP538" s="4" cm="1">
        <f t="array" ref="AP538">IF(Table1[[#This Row],[com_support_needed_and_received]]="",0,IF(Table1[[#This Row],[com_undefined]:[com_undefined]]=1,0,Table1[[#This Row],[o_co_financing]:[o_co_financing]]/SUM(Table1[[#This Row],[com_ghg_inventory]:[com_support_needed_and_received]])))</f>
        <v>0</v>
      </c>
      <c r="AQ538" s="4">
        <f>IF(Table1[[#This Row],[com_undefined]]=1,Table1[[#This Row],[o_co_financing]],0)</f>
        <v>10000</v>
      </c>
      <c r="AR538" s="4" t="str">
        <f>IF(Table1[[#This Row],[o_gef_funding]]=SUM(Table1[[#This Row],[ghg_inventory_gef]:[undefined_gef]]),"Good", "Problem")</f>
        <v>Good</v>
      </c>
      <c r="AS538" s="4" t="str">
        <f>IF(Table1[[#This Row],[o_co_financing]]=SUM(Table1[[#This Row],[ghg_inventory_co_finance]:[undefined_co_finance]]),"Good", "Problem")</f>
        <v>Good</v>
      </c>
    </row>
    <row r="539" spans="1:45">
      <c r="A539" s="2">
        <v>55</v>
      </c>
      <c r="B539" s="8" t="s">
        <v>81</v>
      </c>
      <c r="C539" t="str">
        <f>VLOOKUP(Table1[[#This Row],[pif_id]], Table7[#All],2,FALSE)</f>
        <v>Asia</v>
      </c>
      <c r="D539" t="str">
        <f>VLOOKUP(Table1[[#This Row],[pif_id]], Table7[#All],3,FALSE)</f>
        <v>UNDP</v>
      </c>
      <c r="E539" t="str">
        <f>VLOOKUP(Table1[[#This Row],[pif_id]], Table7[#All],4,FALSE)</f>
        <v>2019</v>
      </c>
      <c r="F539" t="e">
        <f>VLOOKUP(Table1[[#This Row],[pif_id]], Table7[#All],5,FALSE)</f>
        <v>#REF!</v>
      </c>
      <c r="G539">
        <v>123</v>
      </c>
      <c r="H539" t="s">
        <v>776</v>
      </c>
      <c r="M539">
        <f>IF(SUM(Table1[[#This Row],[c_ghg_inventory]:[c_support_needed_and_received]])=0,1,"")</f>
        <v>1</v>
      </c>
      <c r="N539" s="6">
        <v>1837000</v>
      </c>
      <c r="O539" s="6">
        <v>580000</v>
      </c>
      <c r="P539" s="6">
        <f>N539/SUM(Table1[[#This Row],[c_ghg_inventory]:[c_undefined]])</f>
        <v>1837000</v>
      </c>
      <c r="Q539" s="6">
        <f>O539/SUM(Table1[[#This Row],[c_ghg_inventory]:[c_undefined]])</f>
        <v>580000</v>
      </c>
      <c r="R539">
        <v>536</v>
      </c>
      <c r="S539" t="s">
        <v>785</v>
      </c>
      <c r="X539" s="4">
        <f>IF(SUM(Table1[[#This Row],[o_ghg_inventory ]:[o_support_needed_and_received]])=0,1,"")</f>
        <v>1</v>
      </c>
      <c r="Y539" s="34">
        <v>65000</v>
      </c>
      <c r="Z539" s="34">
        <v>20000</v>
      </c>
      <c r="AA539" s="5">
        <f>Table1[[#This Row],[o_gef_funding]]/SUM(Table1[[#This Row],[o_ghg_inventory ]:[o_undefined]])</f>
        <v>65000</v>
      </c>
      <c r="AB539" s="5">
        <f>Table1[[#This Row],[o_co_financing]]/SUM(Table1[[#This Row],[o_ghg_inventory ]:[o_undefined]])</f>
        <v>20000</v>
      </c>
      <c r="AC539" s="4" t="str" cm="1">
        <f t="array" ref="AC539">IF(Table1[[#This Row],[o_ghg_inventory ]]="",IF(AND(Table1[[#This Row],[o_undefined]:[o_undefined]]=1,Table1[[#This Row],[c_ghg_inventory]]=1),1,""),1)</f>
        <v/>
      </c>
      <c r="AD539" s="4" t="str" cm="1">
        <f t="array" ref="AD539">IF(Table1[[#This Row],[o_mitigation ]]="",IF(AND(Table1[[#This Row],[o_undefined]:[o_undefined]]=1,Table1[[#This Row],[c_mitigation]]=1),1,""),1)</f>
        <v/>
      </c>
      <c r="AE539" s="4" t="str" cm="1">
        <f t="array" ref="AE539">IF(Table1[[#This Row],[o_climate_change_impacts_and_adaptation ]]="",IF(AND(Table1[[#This Row],[o_undefined]:[o_undefined]]=1,Table1[[#This Row],[c_climate_change_impacts_and_adaptation]]=1),1,""),1)</f>
        <v/>
      </c>
      <c r="AF539" s="4" t="str" cm="1">
        <f t="array" ref="AF539">IF(Table1[[#This Row],[o_support_needed_and_received]]="",IF(AND(Table1[[#This Row],[o_undefined]:[o_undefined]]=1,Table1[[#This Row],[c_support_needed_and_received]]=1),1,""),1)</f>
        <v/>
      </c>
      <c r="AG539" s="4">
        <f>IF(SUM(Table1[[#This Row],[com_ghg_inventory]:[com_support_needed_and_received]])=0,1,"")</f>
        <v>1</v>
      </c>
      <c r="AH539" s="4" cm="1">
        <f t="array" ref="AH539">IF(Table1[[#This Row],[com_ghg_inventory]]="",0,IF(Table1[[#This Row],[com_undefined]:[com_undefined]]=1,0,Table1[[#This Row],[o_gef_funding]:[o_gef_funding]]/SUM(Table1[[#This Row],[com_ghg_inventory]:[com_support_needed_and_received]])))</f>
        <v>0</v>
      </c>
      <c r="AI539" s="4" cm="1">
        <f t="array" ref="AI539">IF(Table1[[#This Row],[com_mitigation]]="",0,IF(Table1[[#This Row],[com_undefined]:[com_undefined]]=1,0,Table1[[#This Row],[o_gef_funding]:[o_gef_funding]]/SUM(Table1[[#This Row],[com_ghg_inventory]:[com_support_needed_and_received]])))</f>
        <v>0</v>
      </c>
      <c r="AJ539" s="4" cm="1">
        <f t="array" ref="AJ539">IF(Table1[[#This Row],[com_climate_change_impacts_and_adaptation]]="",0,IF(Table1[[#This Row],[com_undefined]:[com_undefined]]=1,0,Table1[[#This Row],[o_gef_funding]:[o_gef_funding]]/SUM(Table1[[#This Row],[com_ghg_inventory]:[com_support_needed_and_received]])))</f>
        <v>0</v>
      </c>
      <c r="AK539" s="4" cm="1">
        <f t="array" ref="AK539">IF(Table1[[#This Row],[com_support_needed_and_received]]="",0,IF(Table1[[#This Row],[com_undefined]:[com_undefined]]=1,0,Table1[[#This Row],[o_gef_funding]:[o_gef_funding]]/SUM(Table1[[#This Row],[com_ghg_inventory]:[com_support_needed_and_received]])))</f>
        <v>0</v>
      </c>
      <c r="AL539" s="4">
        <f>IF(Table1[[#This Row],[com_undefined]]=1,Table1[[#This Row],[o_gef_funding]],0)</f>
        <v>65000</v>
      </c>
      <c r="AM539" s="4" cm="1">
        <f t="array" ref="AM539">IF(Table1[[#This Row],[com_ghg_inventory]]="",0,IF(Table1[[#This Row],[com_undefined]:[com_undefined]]=1,0,Table1[[#This Row],[o_co_financing]:[o_co_financing]]/SUM(Table1[[#This Row],[com_ghg_inventory]:[com_support_needed_and_received]])))</f>
        <v>0</v>
      </c>
      <c r="AN539" s="4" cm="1">
        <f t="array" ref="AN539">IF(Table1[[#This Row],[com_mitigation]]="",0,IF(Table1[[#This Row],[com_undefined]:[com_undefined]]=1,0,Table1[[#This Row],[o_co_financing]:[o_co_financing]]/SUM(Table1[[#This Row],[com_ghg_inventory]:[com_support_needed_and_received]])))</f>
        <v>0</v>
      </c>
      <c r="AO539" s="4" cm="1">
        <f t="array" ref="AO539">IF(Table1[[#This Row],[com_climate_change_impacts_and_adaptation]]="",0,IF(Table1[[#This Row],[com_undefined]:[com_undefined]]=1,0,Table1[[#This Row],[o_co_financing]:[o_co_financing]]/SUM(Table1[[#This Row],[com_ghg_inventory]:[com_support_needed_and_received]])))</f>
        <v>0</v>
      </c>
      <c r="AP539" s="4" cm="1">
        <f t="array" ref="AP539">IF(Table1[[#This Row],[com_support_needed_and_received]]="",0,IF(Table1[[#This Row],[com_undefined]:[com_undefined]]=1,0,Table1[[#This Row],[o_co_financing]:[o_co_financing]]/SUM(Table1[[#This Row],[com_ghg_inventory]:[com_support_needed_and_received]])))</f>
        <v>0</v>
      </c>
      <c r="AQ539" s="4">
        <f>IF(Table1[[#This Row],[com_undefined]]=1,Table1[[#This Row],[o_co_financing]],0)</f>
        <v>20000</v>
      </c>
      <c r="AR539" s="4" t="str">
        <f>IF(Table1[[#This Row],[o_gef_funding]]=SUM(Table1[[#This Row],[ghg_inventory_gef]:[undefined_gef]]),"Good", "Problem")</f>
        <v>Good</v>
      </c>
      <c r="AS539" s="4" t="str">
        <f>IF(Table1[[#This Row],[o_co_financing]]=SUM(Table1[[#This Row],[ghg_inventory_co_finance]:[undefined_co_finance]]),"Good", "Problem")</f>
        <v>Good</v>
      </c>
    </row>
    <row r="540" spans="1:45">
      <c r="A540" s="2">
        <v>55</v>
      </c>
      <c r="B540" s="8" t="s">
        <v>81</v>
      </c>
      <c r="C540" t="str">
        <f>VLOOKUP(Table1[[#This Row],[pif_id]], Table7[#All],2,FALSE)</f>
        <v>Asia</v>
      </c>
      <c r="D540" t="str">
        <f>VLOOKUP(Table1[[#This Row],[pif_id]], Table7[#All],3,FALSE)</f>
        <v>UNDP</v>
      </c>
      <c r="E540" t="str">
        <f>VLOOKUP(Table1[[#This Row],[pif_id]], Table7[#All],4,FALSE)</f>
        <v>2019</v>
      </c>
      <c r="F540" t="e">
        <f>VLOOKUP(Table1[[#This Row],[pif_id]], Table7[#All],5,FALSE)</f>
        <v>#REF!</v>
      </c>
      <c r="G540">
        <v>123</v>
      </c>
      <c r="H540" t="s">
        <v>776</v>
      </c>
      <c r="M540">
        <f>IF(SUM(Table1[[#This Row],[c_ghg_inventory]:[c_support_needed_and_received]])=0,1,"")</f>
        <v>1</v>
      </c>
      <c r="N540" s="6">
        <v>1837000</v>
      </c>
      <c r="O540" s="6">
        <v>580000</v>
      </c>
      <c r="P540" s="6">
        <f>N540/SUM(Table1[[#This Row],[c_ghg_inventory]:[c_undefined]])</f>
        <v>1837000</v>
      </c>
      <c r="Q540" s="6">
        <f>O540/SUM(Table1[[#This Row],[c_ghg_inventory]:[c_undefined]])</f>
        <v>580000</v>
      </c>
      <c r="R540">
        <v>537</v>
      </c>
      <c r="S540" t="s">
        <v>786</v>
      </c>
      <c r="U540">
        <v>1</v>
      </c>
      <c r="V540">
        <v>1</v>
      </c>
      <c r="X540" s="4" t="str">
        <f>IF(SUM(Table1[[#This Row],[o_ghg_inventory ]:[o_support_needed_and_received]])=0,1,"")</f>
        <v/>
      </c>
      <c r="Y540" s="34">
        <v>100000</v>
      </c>
      <c r="Z540" s="34">
        <v>0</v>
      </c>
      <c r="AA540" s="5">
        <f>Table1[[#This Row],[o_gef_funding]]/SUM(Table1[[#This Row],[o_ghg_inventory ]:[o_undefined]])</f>
        <v>50000</v>
      </c>
      <c r="AB540" s="5">
        <f>Table1[[#This Row],[o_co_financing]]/SUM(Table1[[#This Row],[o_ghg_inventory ]:[o_undefined]])</f>
        <v>0</v>
      </c>
      <c r="AC540" s="4" t="str" cm="1">
        <f t="array" ref="AC540">IF(Table1[[#This Row],[o_ghg_inventory ]]="",IF(AND(Table1[[#This Row],[o_undefined]:[o_undefined]]=1,Table1[[#This Row],[c_ghg_inventory]]=1),1,""),1)</f>
        <v/>
      </c>
      <c r="AD540" s="4" cm="1">
        <f t="array" ref="AD540">IF(Table1[[#This Row],[o_mitigation ]]="",IF(AND(Table1[[#This Row],[o_undefined]:[o_undefined]]=1,Table1[[#This Row],[c_mitigation]]=1),1,""),1)</f>
        <v>1</v>
      </c>
      <c r="AE540" s="4" cm="1">
        <f t="array" ref="AE540">IF(Table1[[#This Row],[o_climate_change_impacts_and_adaptation ]]="",IF(AND(Table1[[#This Row],[o_undefined]:[o_undefined]]=1,Table1[[#This Row],[c_climate_change_impacts_and_adaptation]]=1),1,""),1)</f>
        <v>1</v>
      </c>
      <c r="AF540" s="4" t="str" cm="1">
        <f t="array" ref="AF540">IF(Table1[[#This Row],[o_support_needed_and_received]]="",IF(AND(Table1[[#This Row],[o_undefined]:[o_undefined]]=1,Table1[[#This Row],[c_support_needed_and_received]]=1),1,""),1)</f>
        <v/>
      </c>
      <c r="AG540" s="4" t="str">
        <f>IF(SUM(Table1[[#This Row],[com_ghg_inventory]:[com_support_needed_and_received]])=0,1,"")</f>
        <v/>
      </c>
      <c r="AH540" s="4" cm="1">
        <f t="array" ref="AH540">IF(Table1[[#This Row],[com_ghg_inventory]]="",0,IF(Table1[[#This Row],[com_undefined]:[com_undefined]]=1,0,Table1[[#This Row],[o_gef_funding]:[o_gef_funding]]/SUM(Table1[[#This Row],[com_ghg_inventory]:[com_support_needed_and_received]])))</f>
        <v>0</v>
      </c>
      <c r="AI540" s="4" cm="1">
        <f t="array" ref="AI540">IF(Table1[[#This Row],[com_mitigation]]="",0,IF(Table1[[#This Row],[com_undefined]:[com_undefined]]=1,0,Table1[[#This Row],[o_gef_funding]:[o_gef_funding]]/SUM(Table1[[#This Row],[com_ghg_inventory]:[com_support_needed_and_received]])))</f>
        <v>50000</v>
      </c>
      <c r="AJ540" s="4" cm="1">
        <f t="array" ref="AJ540">IF(Table1[[#This Row],[com_climate_change_impacts_and_adaptation]]="",0,IF(Table1[[#This Row],[com_undefined]:[com_undefined]]=1,0,Table1[[#This Row],[o_gef_funding]:[o_gef_funding]]/SUM(Table1[[#This Row],[com_ghg_inventory]:[com_support_needed_and_received]])))</f>
        <v>50000</v>
      </c>
      <c r="AK540" s="4" cm="1">
        <f t="array" ref="AK540">IF(Table1[[#This Row],[com_support_needed_and_received]]="",0,IF(Table1[[#This Row],[com_undefined]:[com_undefined]]=1,0,Table1[[#This Row],[o_gef_funding]:[o_gef_funding]]/SUM(Table1[[#This Row],[com_ghg_inventory]:[com_support_needed_and_received]])))</f>
        <v>0</v>
      </c>
      <c r="AL540" s="4">
        <f>IF(Table1[[#This Row],[com_undefined]]=1,Table1[[#This Row],[o_gef_funding]],0)</f>
        <v>0</v>
      </c>
      <c r="AM540" s="4" cm="1">
        <f t="array" ref="AM540">IF(Table1[[#This Row],[com_ghg_inventory]]="",0,IF(Table1[[#This Row],[com_undefined]:[com_undefined]]=1,0,Table1[[#This Row],[o_co_financing]:[o_co_financing]]/SUM(Table1[[#This Row],[com_ghg_inventory]:[com_support_needed_and_received]])))</f>
        <v>0</v>
      </c>
      <c r="AN540" s="4" cm="1">
        <f t="array" ref="AN540">IF(Table1[[#This Row],[com_mitigation]]="",0,IF(Table1[[#This Row],[com_undefined]:[com_undefined]]=1,0,Table1[[#This Row],[o_co_financing]:[o_co_financing]]/SUM(Table1[[#This Row],[com_ghg_inventory]:[com_support_needed_and_received]])))</f>
        <v>0</v>
      </c>
      <c r="AO540" s="4" cm="1">
        <f t="array" ref="AO540">IF(Table1[[#This Row],[com_climate_change_impacts_and_adaptation]]="",0,IF(Table1[[#This Row],[com_undefined]:[com_undefined]]=1,0,Table1[[#This Row],[o_co_financing]:[o_co_financing]]/SUM(Table1[[#This Row],[com_ghg_inventory]:[com_support_needed_and_received]])))</f>
        <v>0</v>
      </c>
      <c r="AP540" s="4" cm="1">
        <f t="array" ref="AP540">IF(Table1[[#This Row],[com_support_needed_and_received]]="",0,IF(Table1[[#This Row],[com_undefined]:[com_undefined]]=1,0,Table1[[#This Row],[o_co_financing]:[o_co_financing]]/SUM(Table1[[#This Row],[com_ghg_inventory]:[com_support_needed_and_received]])))</f>
        <v>0</v>
      </c>
      <c r="AQ540" s="4">
        <f>IF(Table1[[#This Row],[com_undefined]]=1,Table1[[#This Row],[o_co_financing]],0)</f>
        <v>0</v>
      </c>
      <c r="AR540" s="4" t="str">
        <f>IF(Table1[[#This Row],[o_gef_funding]]=SUM(Table1[[#This Row],[ghg_inventory_gef]:[undefined_gef]]),"Good", "Problem")</f>
        <v>Good</v>
      </c>
      <c r="AS540" s="4" t="str">
        <f>IF(Table1[[#This Row],[o_co_financing]]=SUM(Table1[[#This Row],[ghg_inventory_co_finance]:[undefined_co_finance]]),"Good", "Problem")</f>
        <v>Good</v>
      </c>
    </row>
    <row r="541" spans="1:45">
      <c r="A541" s="2">
        <v>55</v>
      </c>
      <c r="B541" s="8" t="s">
        <v>81</v>
      </c>
      <c r="C541" t="str">
        <f>VLOOKUP(Table1[[#This Row],[pif_id]], Table7[#All],2,FALSE)</f>
        <v>Asia</v>
      </c>
      <c r="D541" t="str">
        <f>VLOOKUP(Table1[[#This Row],[pif_id]], Table7[#All],3,FALSE)</f>
        <v>UNDP</v>
      </c>
      <c r="E541" t="str">
        <f>VLOOKUP(Table1[[#This Row],[pif_id]], Table7[#All],4,FALSE)</f>
        <v>2019</v>
      </c>
      <c r="F541" t="e">
        <f>VLOOKUP(Table1[[#This Row],[pif_id]], Table7[#All],5,FALSE)</f>
        <v>#REF!</v>
      </c>
      <c r="G541">
        <v>123</v>
      </c>
      <c r="H541" t="s">
        <v>776</v>
      </c>
      <c r="M541">
        <f>IF(SUM(Table1[[#This Row],[c_ghg_inventory]:[c_support_needed_and_received]])=0,1,"")</f>
        <v>1</v>
      </c>
      <c r="N541" s="6">
        <v>1837000</v>
      </c>
      <c r="O541" s="6">
        <v>580000</v>
      </c>
      <c r="P541" s="6">
        <f>N541/SUM(Table1[[#This Row],[c_ghg_inventory]:[c_undefined]])</f>
        <v>1837000</v>
      </c>
      <c r="Q541" s="6">
        <f>O541/SUM(Table1[[#This Row],[c_ghg_inventory]:[c_undefined]])</f>
        <v>580000</v>
      </c>
      <c r="R541">
        <v>538</v>
      </c>
      <c r="S541" t="s">
        <v>787</v>
      </c>
      <c r="X541" s="4">
        <f>IF(SUM(Table1[[#This Row],[o_ghg_inventory ]:[o_support_needed_and_received]])=0,1,"")</f>
        <v>1</v>
      </c>
      <c r="Y541" s="34">
        <v>300000</v>
      </c>
      <c r="Z541" s="34">
        <v>50000</v>
      </c>
      <c r="AA541" s="5">
        <f>Table1[[#This Row],[o_gef_funding]]/SUM(Table1[[#This Row],[o_ghg_inventory ]:[o_undefined]])</f>
        <v>300000</v>
      </c>
      <c r="AB541" s="5">
        <f>Table1[[#This Row],[o_co_financing]]/SUM(Table1[[#This Row],[o_ghg_inventory ]:[o_undefined]])</f>
        <v>50000</v>
      </c>
      <c r="AC541" s="4" t="str" cm="1">
        <f t="array" ref="AC541">IF(Table1[[#This Row],[o_ghg_inventory ]]="",IF(AND(Table1[[#This Row],[o_undefined]:[o_undefined]]=1,Table1[[#This Row],[c_ghg_inventory]]=1),1,""),1)</f>
        <v/>
      </c>
      <c r="AD541" s="4" t="str" cm="1">
        <f t="array" ref="AD541">IF(Table1[[#This Row],[o_mitigation ]]="",IF(AND(Table1[[#This Row],[o_undefined]:[o_undefined]]=1,Table1[[#This Row],[c_mitigation]]=1),1,""),1)</f>
        <v/>
      </c>
      <c r="AE541" s="4" t="str" cm="1">
        <f t="array" ref="AE541">IF(Table1[[#This Row],[o_climate_change_impacts_and_adaptation ]]="",IF(AND(Table1[[#This Row],[o_undefined]:[o_undefined]]=1,Table1[[#This Row],[c_climate_change_impacts_and_adaptation]]=1),1,""),1)</f>
        <v/>
      </c>
      <c r="AF541" s="4" t="str" cm="1">
        <f t="array" ref="AF541">IF(Table1[[#This Row],[o_support_needed_and_received]]="",IF(AND(Table1[[#This Row],[o_undefined]:[o_undefined]]=1,Table1[[#This Row],[c_support_needed_and_received]]=1),1,""),1)</f>
        <v/>
      </c>
      <c r="AG541" s="4">
        <f>IF(SUM(Table1[[#This Row],[com_ghg_inventory]:[com_support_needed_and_received]])=0,1,"")</f>
        <v>1</v>
      </c>
      <c r="AH541" s="4" cm="1">
        <f t="array" ref="AH541">IF(Table1[[#This Row],[com_ghg_inventory]]="",0,IF(Table1[[#This Row],[com_undefined]:[com_undefined]]=1,0,Table1[[#This Row],[o_gef_funding]:[o_gef_funding]]/SUM(Table1[[#This Row],[com_ghg_inventory]:[com_support_needed_and_received]])))</f>
        <v>0</v>
      </c>
      <c r="AI541" s="4" cm="1">
        <f t="array" ref="AI541">IF(Table1[[#This Row],[com_mitigation]]="",0,IF(Table1[[#This Row],[com_undefined]:[com_undefined]]=1,0,Table1[[#This Row],[o_gef_funding]:[o_gef_funding]]/SUM(Table1[[#This Row],[com_ghg_inventory]:[com_support_needed_and_received]])))</f>
        <v>0</v>
      </c>
      <c r="AJ541" s="4" cm="1">
        <f t="array" ref="AJ541">IF(Table1[[#This Row],[com_climate_change_impacts_and_adaptation]]="",0,IF(Table1[[#This Row],[com_undefined]:[com_undefined]]=1,0,Table1[[#This Row],[o_gef_funding]:[o_gef_funding]]/SUM(Table1[[#This Row],[com_ghg_inventory]:[com_support_needed_and_received]])))</f>
        <v>0</v>
      </c>
      <c r="AK541" s="4" cm="1">
        <f t="array" ref="AK541">IF(Table1[[#This Row],[com_support_needed_and_received]]="",0,IF(Table1[[#This Row],[com_undefined]:[com_undefined]]=1,0,Table1[[#This Row],[o_gef_funding]:[o_gef_funding]]/SUM(Table1[[#This Row],[com_ghg_inventory]:[com_support_needed_and_received]])))</f>
        <v>0</v>
      </c>
      <c r="AL541" s="4">
        <f>IF(Table1[[#This Row],[com_undefined]]=1,Table1[[#This Row],[o_gef_funding]],0)</f>
        <v>300000</v>
      </c>
      <c r="AM541" s="4" cm="1">
        <f t="array" ref="AM541">IF(Table1[[#This Row],[com_ghg_inventory]]="",0,IF(Table1[[#This Row],[com_undefined]:[com_undefined]]=1,0,Table1[[#This Row],[o_co_financing]:[o_co_financing]]/SUM(Table1[[#This Row],[com_ghg_inventory]:[com_support_needed_and_received]])))</f>
        <v>0</v>
      </c>
      <c r="AN541" s="4" cm="1">
        <f t="array" ref="AN541">IF(Table1[[#This Row],[com_mitigation]]="",0,IF(Table1[[#This Row],[com_undefined]:[com_undefined]]=1,0,Table1[[#This Row],[o_co_financing]:[o_co_financing]]/SUM(Table1[[#This Row],[com_ghg_inventory]:[com_support_needed_and_received]])))</f>
        <v>0</v>
      </c>
      <c r="AO541" s="4" cm="1">
        <f t="array" ref="AO541">IF(Table1[[#This Row],[com_climate_change_impacts_and_adaptation]]="",0,IF(Table1[[#This Row],[com_undefined]:[com_undefined]]=1,0,Table1[[#This Row],[o_co_financing]:[o_co_financing]]/SUM(Table1[[#This Row],[com_ghg_inventory]:[com_support_needed_and_received]])))</f>
        <v>0</v>
      </c>
      <c r="AP541" s="4" cm="1">
        <f t="array" ref="AP541">IF(Table1[[#This Row],[com_support_needed_and_received]]="",0,IF(Table1[[#This Row],[com_undefined]:[com_undefined]]=1,0,Table1[[#This Row],[o_co_financing]:[o_co_financing]]/SUM(Table1[[#This Row],[com_ghg_inventory]:[com_support_needed_and_received]])))</f>
        <v>0</v>
      </c>
      <c r="AQ541" s="4">
        <f>IF(Table1[[#This Row],[com_undefined]]=1,Table1[[#This Row],[o_co_financing]],0)</f>
        <v>50000</v>
      </c>
      <c r="AR541" s="4" t="str">
        <f>IF(Table1[[#This Row],[o_gef_funding]]=SUM(Table1[[#This Row],[ghg_inventory_gef]:[undefined_gef]]),"Good", "Problem")</f>
        <v>Good</v>
      </c>
      <c r="AS541" s="4" t="str">
        <f>IF(Table1[[#This Row],[o_co_financing]]=SUM(Table1[[#This Row],[ghg_inventory_co_finance]:[undefined_co_finance]]),"Good", "Problem")</f>
        <v>Good</v>
      </c>
    </row>
    <row r="542" spans="1:45">
      <c r="A542" s="2">
        <v>55</v>
      </c>
      <c r="B542" s="8" t="s">
        <v>81</v>
      </c>
      <c r="C542" t="str">
        <f>VLOOKUP(Table1[[#This Row],[pif_id]], Table7[#All],2,FALSE)</f>
        <v>Asia</v>
      </c>
      <c r="D542" t="str">
        <f>VLOOKUP(Table1[[#This Row],[pif_id]], Table7[#All],3,FALSE)</f>
        <v>UNDP</v>
      </c>
      <c r="E542" t="str">
        <f>VLOOKUP(Table1[[#This Row],[pif_id]], Table7[#All],4,FALSE)</f>
        <v>2019</v>
      </c>
      <c r="F542" t="e">
        <f>VLOOKUP(Table1[[#This Row],[pif_id]], Table7[#All],5,FALSE)</f>
        <v>#REF!</v>
      </c>
      <c r="G542">
        <v>123</v>
      </c>
      <c r="H542" t="s">
        <v>776</v>
      </c>
      <c r="M542">
        <f>IF(SUM(Table1[[#This Row],[c_ghg_inventory]:[c_support_needed_and_received]])=0,1,"")</f>
        <v>1</v>
      </c>
      <c r="N542" s="6">
        <v>1837000</v>
      </c>
      <c r="O542" s="6">
        <v>580000</v>
      </c>
      <c r="P542" s="6">
        <f>N542/SUM(Table1[[#This Row],[c_ghg_inventory]:[c_undefined]])</f>
        <v>1837000</v>
      </c>
      <c r="Q542" s="6">
        <f>O542/SUM(Table1[[#This Row],[c_ghg_inventory]:[c_undefined]])</f>
        <v>580000</v>
      </c>
      <c r="R542">
        <v>539</v>
      </c>
      <c r="S542" t="s">
        <v>788</v>
      </c>
      <c r="W542">
        <v>1</v>
      </c>
      <c r="X542" s="4" t="str">
        <f>IF(SUM(Table1[[#This Row],[o_ghg_inventory ]:[o_support_needed_and_received]])=0,1,"")</f>
        <v/>
      </c>
      <c r="Y542" s="34">
        <v>140000</v>
      </c>
      <c r="Z542" s="34">
        <v>100000</v>
      </c>
      <c r="AA542" s="5">
        <f>Table1[[#This Row],[o_gef_funding]]/SUM(Table1[[#This Row],[o_ghg_inventory ]:[o_undefined]])</f>
        <v>140000</v>
      </c>
      <c r="AB542" s="5">
        <f>Table1[[#This Row],[o_co_financing]]/SUM(Table1[[#This Row],[o_ghg_inventory ]:[o_undefined]])</f>
        <v>100000</v>
      </c>
      <c r="AC542" s="4" t="str" cm="1">
        <f t="array" ref="AC542">IF(Table1[[#This Row],[o_ghg_inventory ]]="",IF(AND(Table1[[#This Row],[o_undefined]:[o_undefined]]=1,Table1[[#This Row],[c_ghg_inventory]]=1),1,""),1)</f>
        <v/>
      </c>
      <c r="AD542" s="4" t="str" cm="1">
        <f t="array" ref="AD542">IF(Table1[[#This Row],[o_mitigation ]]="",IF(AND(Table1[[#This Row],[o_undefined]:[o_undefined]]=1,Table1[[#This Row],[c_mitigation]]=1),1,""),1)</f>
        <v/>
      </c>
      <c r="AE542" s="4" t="str" cm="1">
        <f t="array" ref="AE542">IF(Table1[[#This Row],[o_climate_change_impacts_and_adaptation ]]="",IF(AND(Table1[[#This Row],[o_undefined]:[o_undefined]]=1,Table1[[#This Row],[c_climate_change_impacts_and_adaptation]]=1),1,""),1)</f>
        <v/>
      </c>
      <c r="AF542" s="4" cm="1">
        <f t="array" ref="AF542">IF(Table1[[#This Row],[o_support_needed_and_received]]="",IF(AND(Table1[[#This Row],[o_undefined]:[o_undefined]]=1,Table1[[#This Row],[c_support_needed_and_received]]=1),1,""),1)</f>
        <v>1</v>
      </c>
      <c r="AG542" s="4" t="str">
        <f>IF(SUM(Table1[[#This Row],[com_ghg_inventory]:[com_support_needed_and_received]])=0,1,"")</f>
        <v/>
      </c>
      <c r="AH542" s="4" cm="1">
        <f t="array" ref="AH542">IF(Table1[[#This Row],[com_ghg_inventory]]="",0,IF(Table1[[#This Row],[com_undefined]:[com_undefined]]=1,0,Table1[[#This Row],[o_gef_funding]:[o_gef_funding]]/SUM(Table1[[#This Row],[com_ghg_inventory]:[com_support_needed_and_received]])))</f>
        <v>0</v>
      </c>
      <c r="AI542" s="4" cm="1">
        <f t="array" ref="AI542">IF(Table1[[#This Row],[com_mitigation]]="",0,IF(Table1[[#This Row],[com_undefined]:[com_undefined]]=1,0,Table1[[#This Row],[o_gef_funding]:[o_gef_funding]]/SUM(Table1[[#This Row],[com_ghg_inventory]:[com_support_needed_and_received]])))</f>
        <v>0</v>
      </c>
      <c r="AJ542" s="4" cm="1">
        <f t="array" ref="AJ542">IF(Table1[[#This Row],[com_climate_change_impacts_and_adaptation]]="",0,IF(Table1[[#This Row],[com_undefined]:[com_undefined]]=1,0,Table1[[#This Row],[o_gef_funding]:[o_gef_funding]]/SUM(Table1[[#This Row],[com_ghg_inventory]:[com_support_needed_and_received]])))</f>
        <v>0</v>
      </c>
      <c r="AK542" s="4" cm="1">
        <f t="array" ref="AK542">IF(Table1[[#This Row],[com_support_needed_and_received]]="",0,IF(Table1[[#This Row],[com_undefined]:[com_undefined]]=1,0,Table1[[#This Row],[o_gef_funding]:[o_gef_funding]]/SUM(Table1[[#This Row],[com_ghg_inventory]:[com_support_needed_and_received]])))</f>
        <v>140000</v>
      </c>
      <c r="AL542" s="4">
        <f>IF(Table1[[#This Row],[com_undefined]]=1,Table1[[#This Row],[o_gef_funding]],0)</f>
        <v>0</v>
      </c>
      <c r="AM542" s="4" cm="1">
        <f t="array" ref="AM542">IF(Table1[[#This Row],[com_ghg_inventory]]="",0,IF(Table1[[#This Row],[com_undefined]:[com_undefined]]=1,0,Table1[[#This Row],[o_co_financing]:[o_co_financing]]/SUM(Table1[[#This Row],[com_ghg_inventory]:[com_support_needed_and_received]])))</f>
        <v>0</v>
      </c>
      <c r="AN542" s="4" cm="1">
        <f t="array" ref="AN542">IF(Table1[[#This Row],[com_mitigation]]="",0,IF(Table1[[#This Row],[com_undefined]:[com_undefined]]=1,0,Table1[[#This Row],[o_co_financing]:[o_co_financing]]/SUM(Table1[[#This Row],[com_ghg_inventory]:[com_support_needed_and_received]])))</f>
        <v>0</v>
      </c>
      <c r="AO542" s="4" cm="1">
        <f t="array" ref="AO542">IF(Table1[[#This Row],[com_climate_change_impacts_and_adaptation]]="",0,IF(Table1[[#This Row],[com_undefined]:[com_undefined]]=1,0,Table1[[#This Row],[o_co_financing]:[o_co_financing]]/SUM(Table1[[#This Row],[com_ghg_inventory]:[com_support_needed_and_received]])))</f>
        <v>0</v>
      </c>
      <c r="AP542" s="4" cm="1">
        <f t="array" ref="AP542">IF(Table1[[#This Row],[com_support_needed_and_received]]="",0,IF(Table1[[#This Row],[com_undefined]:[com_undefined]]=1,0,Table1[[#This Row],[o_co_financing]:[o_co_financing]]/SUM(Table1[[#This Row],[com_ghg_inventory]:[com_support_needed_and_received]])))</f>
        <v>100000</v>
      </c>
      <c r="AQ542" s="4">
        <f>IF(Table1[[#This Row],[com_undefined]]=1,Table1[[#This Row],[o_co_financing]],0)</f>
        <v>0</v>
      </c>
      <c r="AR542" s="4" t="str">
        <f>IF(Table1[[#This Row],[o_gef_funding]]=SUM(Table1[[#This Row],[ghg_inventory_gef]:[undefined_gef]]),"Good", "Problem")</f>
        <v>Good</v>
      </c>
      <c r="AS542" s="4" t="str">
        <f>IF(Table1[[#This Row],[o_co_financing]]=SUM(Table1[[#This Row],[ghg_inventory_co_finance]:[undefined_co_finance]]),"Good", "Problem")</f>
        <v>Good</v>
      </c>
    </row>
    <row r="543" spans="1:45">
      <c r="A543" s="2">
        <v>55</v>
      </c>
      <c r="B543" s="8" t="s">
        <v>81</v>
      </c>
      <c r="C543" t="str">
        <f>VLOOKUP(Table1[[#This Row],[pif_id]], Table7[#All],2,FALSE)</f>
        <v>Asia</v>
      </c>
      <c r="D543" t="str">
        <f>VLOOKUP(Table1[[#This Row],[pif_id]], Table7[#All],3,FALSE)</f>
        <v>UNDP</v>
      </c>
      <c r="E543" t="str">
        <f>VLOOKUP(Table1[[#This Row],[pif_id]], Table7[#All],4,FALSE)</f>
        <v>2019</v>
      </c>
      <c r="F543" t="e">
        <f>VLOOKUP(Table1[[#This Row],[pif_id]], Table7[#All],5,FALSE)</f>
        <v>#REF!</v>
      </c>
      <c r="G543">
        <v>123</v>
      </c>
      <c r="H543" t="s">
        <v>776</v>
      </c>
      <c r="M543">
        <f>IF(SUM(Table1[[#This Row],[c_ghg_inventory]:[c_support_needed_and_received]])=0,1,"")</f>
        <v>1</v>
      </c>
      <c r="N543" s="6">
        <v>1837000</v>
      </c>
      <c r="O543" s="6">
        <v>580000</v>
      </c>
      <c r="P543" s="6">
        <f>N543/SUM(Table1[[#This Row],[c_ghg_inventory]:[c_undefined]])</f>
        <v>1837000</v>
      </c>
      <c r="Q543" s="6">
        <f>O543/SUM(Table1[[#This Row],[c_ghg_inventory]:[c_undefined]])</f>
        <v>580000</v>
      </c>
      <c r="R543">
        <v>540</v>
      </c>
      <c r="S543" t="s">
        <v>789</v>
      </c>
      <c r="X543" s="4">
        <f>IF(SUM(Table1[[#This Row],[o_ghg_inventory ]:[o_support_needed_and_received]])=0,1,"")</f>
        <v>1</v>
      </c>
      <c r="Y543" s="34">
        <v>100000</v>
      </c>
      <c r="Z543" s="34">
        <v>0</v>
      </c>
      <c r="AA543" s="5">
        <f>Table1[[#This Row],[o_gef_funding]]/SUM(Table1[[#This Row],[o_ghg_inventory ]:[o_undefined]])</f>
        <v>100000</v>
      </c>
      <c r="AB543" s="5">
        <f>Table1[[#This Row],[o_co_financing]]/SUM(Table1[[#This Row],[o_ghg_inventory ]:[o_undefined]])</f>
        <v>0</v>
      </c>
      <c r="AC543" s="4" t="str" cm="1">
        <f t="array" ref="AC543">IF(Table1[[#This Row],[o_ghg_inventory ]]="",IF(AND(Table1[[#This Row],[o_undefined]:[o_undefined]]=1,Table1[[#This Row],[c_ghg_inventory]]=1),1,""),1)</f>
        <v/>
      </c>
      <c r="AD543" s="4" t="str" cm="1">
        <f t="array" ref="AD543">IF(Table1[[#This Row],[o_mitigation ]]="",IF(AND(Table1[[#This Row],[o_undefined]:[o_undefined]]=1,Table1[[#This Row],[c_mitigation]]=1),1,""),1)</f>
        <v/>
      </c>
      <c r="AE543" s="4" t="str" cm="1">
        <f t="array" ref="AE543">IF(Table1[[#This Row],[o_climate_change_impacts_and_adaptation ]]="",IF(AND(Table1[[#This Row],[o_undefined]:[o_undefined]]=1,Table1[[#This Row],[c_climate_change_impacts_and_adaptation]]=1),1,""),1)</f>
        <v/>
      </c>
      <c r="AF543" s="4" t="str" cm="1">
        <f t="array" ref="AF543">IF(Table1[[#This Row],[o_support_needed_and_received]]="",IF(AND(Table1[[#This Row],[o_undefined]:[o_undefined]]=1,Table1[[#This Row],[c_support_needed_and_received]]=1),1,""),1)</f>
        <v/>
      </c>
      <c r="AG543" s="4">
        <f>IF(SUM(Table1[[#This Row],[com_ghg_inventory]:[com_support_needed_and_received]])=0,1,"")</f>
        <v>1</v>
      </c>
      <c r="AH543" s="4" cm="1">
        <f t="array" ref="AH543">IF(Table1[[#This Row],[com_ghg_inventory]]="",0,IF(Table1[[#This Row],[com_undefined]:[com_undefined]]=1,0,Table1[[#This Row],[o_gef_funding]:[o_gef_funding]]/SUM(Table1[[#This Row],[com_ghg_inventory]:[com_support_needed_and_received]])))</f>
        <v>0</v>
      </c>
      <c r="AI543" s="4" cm="1">
        <f t="array" ref="AI543">IF(Table1[[#This Row],[com_mitigation]]="",0,IF(Table1[[#This Row],[com_undefined]:[com_undefined]]=1,0,Table1[[#This Row],[o_gef_funding]:[o_gef_funding]]/SUM(Table1[[#This Row],[com_ghg_inventory]:[com_support_needed_and_received]])))</f>
        <v>0</v>
      </c>
      <c r="AJ543" s="4" cm="1">
        <f t="array" ref="AJ543">IF(Table1[[#This Row],[com_climate_change_impacts_and_adaptation]]="",0,IF(Table1[[#This Row],[com_undefined]:[com_undefined]]=1,0,Table1[[#This Row],[o_gef_funding]:[o_gef_funding]]/SUM(Table1[[#This Row],[com_ghg_inventory]:[com_support_needed_and_received]])))</f>
        <v>0</v>
      </c>
      <c r="AK543" s="4" cm="1">
        <f t="array" ref="AK543">IF(Table1[[#This Row],[com_support_needed_and_received]]="",0,IF(Table1[[#This Row],[com_undefined]:[com_undefined]]=1,0,Table1[[#This Row],[o_gef_funding]:[o_gef_funding]]/SUM(Table1[[#This Row],[com_ghg_inventory]:[com_support_needed_and_received]])))</f>
        <v>0</v>
      </c>
      <c r="AL543" s="4">
        <f>IF(Table1[[#This Row],[com_undefined]]=1,Table1[[#This Row],[o_gef_funding]],0)</f>
        <v>100000</v>
      </c>
      <c r="AM543" s="4" cm="1">
        <f t="array" ref="AM543">IF(Table1[[#This Row],[com_ghg_inventory]]="",0,IF(Table1[[#This Row],[com_undefined]:[com_undefined]]=1,0,Table1[[#This Row],[o_co_financing]:[o_co_financing]]/SUM(Table1[[#This Row],[com_ghg_inventory]:[com_support_needed_and_received]])))</f>
        <v>0</v>
      </c>
      <c r="AN543" s="4" cm="1">
        <f t="array" ref="AN543">IF(Table1[[#This Row],[com_mitigation]]="",0,IF(Table1[[#This Row],[com_undefined]:[com_undefined]]=1,0,Table1[[#This Row],[o_co_financing]:[o_co_financing]]/SUM(Table1[[#This Row],[com_ghg_inventory]:[com_support_needed_and_received]])))</f>
        <v>0</v>
      </c>
      <c r="AO543" s="4" cm="1">
        <f t="array" ref="AO543">IF(Table1[[#This Row],[com_climate_change_impacts_and_adaptation]]="",0,IF(Table1[[#This Row],[com_undefined]:[com_undefined]]=1,0,Table1[[#This Row],[o_co_financing]:[o_co_financing]]/SUM(Table1[[#This Row],[com_ghg_inventory]:[com_support_needed_and_received]])))</f>
        <v>0</v>
      </c>
      <c r="AP543" s="4" cm="1">
        <f t="array" ref="AP543">IF(Table1[[#This Row],[com_support_needed_and_received]]="",0,IF(Table1[[#This Row],[com_undefined]:[com_undefined]]=1,0,Table1[[#This Row],[o_co_financing]:[o_co_financing]]/SUM(Table1[[#This Row],[com_ghg_inventory]:[com_support_needed_and_received]])))</f>
        <v>0</v>
      </c>
      <c r="AQ543" s="4">
        <f>IF(Table1[[#This Row],[com_undefined]]=1,Table1[[#This Row],[o_co_financing]],0)</f>
        <v>0</v>
      </c>
      <c r="AR543" s="4" t="str">
        <f>IF(Table1[[#This Row],[o_gef_funding]]=SUM(Table1[[#This Row],[ghg_inventory_gef]:[undefined_gef]]),"Good", "Problem")</f>
        <v>Good</v>
      </c>
      <c r="AS543" s="4" t="str">
        <f>IF(Table1[[#This Row],[o_co_financing]]=SUM(Table1[[#This Row],[ghg_inventory_co_finance]:[undefined_co_finance]]),"Good", "Problem")</f>
        <v>Good</v>
      </c>
    </row>
    <row r="544" spans="1:45">
      <c r="A544" s="2">
        <v>55</v>
      </c>
      <c r="B544" s="8" t="s">
        <v>81</v>
      </c>
      <c r="C544" t="str">
        <f>VLOOKUP(Table1[[#This Row],[pif_id]], Table7[#All],2,FALSE)</f>
        <v>Asia</v>
      </c>
      <c r="D544" t="str">
        <f>VLOOKUP(Table1[[#This Row],[pif_id]], Table7[#All],3,FALSE)</f>
        <v>UNDP</v>
      </c>
      <c r="E544" t="str">
        <f>VLOOKUP(Table1[[#This Row],[pif_id]], Table7[#All],4,FALSE)</f>
        <v>2019</v>
      </c>
      <c r="F544" t="e">
        <f>VLOOKUP(Table1[[#This Row],[pif_id]], Table7[#All],5,FALSE)</f>
        <v>#REF!</v>
      </c>
      <c r="G544">
        <v>123</v>
      </c>
      <c r="H544" t="s">
        <v>776</v>
      </c>
      <c r="M544">
        <f>IF(SUM(Table1[[#This Row],[c_ghg_inventory]:[c_support_needed_and_received]])=0,1,"")</f>
        <v>1</v>
      </c>
      <c r="N544" s="6">
        <v>1837000</v>
      </c>
      <c r="O544" s="6">
        <v>580000</v>
      </c>
      <c r="P544" s="6">
        <f>N544/SUM(Table1[[#This Row],[c_ghg_inventory]:[c_undefined]])</f>
        <v>1837000</v>
      </c>
      <c r="Q544" s="6">
        <f>O544/SUM(Table1[[#This Row],[c_ghg_inventory]:[c_undefined]])</f>
        <v>580000</v>
      </c>
      <c r="R544">
        <v>541</v>
      </c>
      <c r="S544" t="s">
        <v>790</v>
      </c>
      <c r="X544" s="4">
        <f>IF(SUM(Table1[[#This Row],[o_ghg_inventory ]:[o_support_needed_and_received]])=0,1,"")</f>
        <v>1</v>
      </c>
      <c r="Y544" s="34">
        <v>20000</v>
      </c>
      <c r="Z544" s="34">
        <v>0</v>
      </c>
      <c r="AA544" s="5">
        <f>Table1[[#This Row],[o_gef_funding]]/SUM(Table1[[#This Row],[o_ghg_inventory ]:[o_undefined]])</f>
        <v>20000</v>
      </c>
      <c r="AB544" s="5">
        <f>Table1[[#This Row],[o_co_financing]]/SUM(Table1[[#This Row],[o_ghg_inventory ]:[o_undefined]])</f>
        <v>0</v>
      </c>
      <c r="AC544" s="4" t="str" cm="1">
        <f t="array" ref="AC544">IF(Table1[[#This Row],[o_ghg_inventory ]]="",IF(AND(Table1[[#This Row],[o_undefined]:[o_undefined]]=1,Table1[[#This Row],[c_ghg_inventory]]=1),1,""),1)</f>
        <v/>
      </c>
      <c r="AD544" s="4" t="str" cm="1">
        <f t="array" ref="AD544">IF(Table1[[#This Row],[o_mitigation ]]="",IF(AND(Table1[[#This Row],[o_undefined]:[o_undefined]]=1,Table1[[#This Row],[c_mitigation]]=1),1,""),1)</f>
        <v/>
      </c>
      <c r="AE544" s="4" t="str" cm="1">
        <f t="array" ref="AE544">IF(Table1[[#This Row],[o_climate_change_impacts_and_adaptation ]]="",IF(AND(Table1[[#This Row],[o_undefined]:[o_undefined]]=1,Table1[[#This Row],[c_climate_change_impacts_and_adaptation]]=1),1,""),1)</f>
        <v/>
      </c>
      <c r="AF544" s="4" t="str" cm="1">
        <f t="array" ref="AF544">IF(Table1[[#This Row],[o_support_needed_and_received]]="",IF(AND(Table1[[#This Row],[o_undefined]:[o_undefined]]=1,Table1[[#This Row],[c_support_needed_and_received]]=1),1,""),1)</f>
        <v/>
      </c>
      <c r="AG544" s="4">
        <f>IF(SUM(Table1[[#This Row],[com_ghg_inventory]:[com_support_needed_and_received]])=0,1,"")</f>
        <v>1</v>
      </c>
      <c r="AH544" s="4" cm="1">
        <f t="array" ref="AH544">IF(Table1[[#This Row],[com_ghg_inventory]]="",0,IF(Table1[[#This Row],[com_undefined]:[com_undefined]]=1,0,Table1[[#This Row],[o_gef_funding]:[o_gef_funding]]/SUM(Table1[[#This Row],[com_ghg_inventory]:[com_support_needed_and_received]])))</f>
        <v>0</v>
      </c>
      <c r="AI544" s="4" cm="1">
        <f t="array" ref="AI544">IF(Table1[[#This Row],[com_mitigation]]="",0,IF(Table1[[#This Row],[com_undefined]:[com_undefined]]=1,0,Table1[[#This Row],[o_gef_funding]:[o_gef_funding]]/SUM(Table1[[#This Row],[com_ghg_inventory]:[com_support_needed_and_received]])))</f>
        <v>0</v>
      </c>
      <c r="AJ544" s="4" cm="1">
        <f t="array" ref="AJ544">IF(Table1[[#This Row],[com_climate_change_impacts_and_adaptation]]="",0,IF(Table1[[#This Row],[com_undefined]:[com_undefined]]=1,0,Table1[[#This Row],[o_gef_funding]:[o_gef_funding]]/SUM(Table1[[#This Row],[com_ghg_inventory]:[com_support_needed_and_received]])))</f>
        <v>0</v>
      </c>
      <c r="AK544" s="4" cm="1">
        <f t="array" ref="AK544">IF(Table1[[#This Row],[com_support_needed_and_received]]="",0,IF(Table1[[#This Row],[com_undefined]:[com_undefined]]=1,0,Table1[[#This Row],[o_gef_funding]:[o_gef_funding]]/SUM(Table1[[#This Row],[com_ghg_inventory]:[com_support_needed_and_received]])))</f>
        <v>0</v>
      </c>
      <c r="AL544" s="4">
        <f>IF(Table1[[#This Row],[com_undefined]]=1,Table1[[#This Row],[o_gef_funding]],0)</f>
        <v>20000</v>
      </c>
      <c r="AM544" s="4" cm="1">
        <f t="array" ref="AM544">IF(Table1[[#This Row],[com_ghg_inventory]]="",0,IF(Table1[[#This Row],[com_undefined]:[com_undefined]]=1,0,Table1[[#This Row],[o_co_financing]:[o_co_financing]]/SUM(Table1[[#This Row],[com_ghg_inventory]:[com_support_needed_and_received]])))</f>
        <v>0</v>
      </c>
      <c r="AN544" s="4" cm="1">
        <f t="array" ref="AN544">IF(Table1[[#This Row],[com_mitigation]]="",0,IF(Table1[[#This Row],[com_undefined]:[com_undefined]]=1,0,Table1[[#This Row],[o_co_financing]:[o_co_financing]]/SUM(Table1[[#This Row],[com_ghg_inventory]:[com_support_needed_and_received]])))</f>
        <v>0</v>
      </c>
      <c r="AO544" s="4" cm="1">
        <f t="array" ref="AO544">IF(Table1[[#This Row],[com_climate_change_impacts_and_adaptation]]="",0,IF(Table1[[#This Row],[com_undefined]:[com_undefined]]=1,0,Table1[[#This Row],[o_co_financing]:[o_co_financing]]/SUM(Table1[[#This Row],[com_ghg_inventory]:[com_support_needed_and_received]])))</f>
        <v>0</v>
      </c>
      <c r="AP544" s="4" cm="1">
        <f t="array" ref="AP544">IF(Table1[[#This Row],[com_support_needed_and_received]]="",0,IF(Table1[[#This Row],[com_undefined]:[com_undefined]]=1,0,Table1[[#This Row],[o_co_financing]:[o_co_financing]]/SUM(Table1[[#This Row],[com_ghg_inventory]:[com_support_needed_and_received]])))</f>
        <v>0</v>
      </c>
      <c r="AQ544" s="4">
        <f>IF(Table1[[#This Row],[com_undefined]]=1,Table1[[#This Row],[o_co_financing]],0)</f>
        <v>0</v>
      </c>
      <c r="AR544" s="4" t="str">
        <f>IF(Table1[[#This Row],[o_gef_funding]]=SUM(Table1[[#This Row],[ghg_inventory_gef]:[undefined_gef]]),"Good", "Problem")</f>
        <v>Good</v>
      </c>
      <c r="AS544" s="4" t="str">
        <f>IF(Table1[[#This Row],[o_co_financing]]=SUM(Table1[[#This Row],[ghg_inventory_co_finance]:[undefined_co_finance]]),"Good", "Problem")</f>
        <v>Good</v>
      </c>
    </row>
    <row r="545" spans="1:45">
      <c r="A545" s="2">
        <v>55</v>
      </c>
      <c r="B545" s="8" t="s">
        <v>81</v>
      </c>
      <c r="C545" t="str">
        <f>VLOOKUP(Table1[[#This Row],[pif_id]], Table7[#All],2,FALSE)</f>
        <v>Asia</v>
      </c>
      <c r="D545" t="str">
        <f>VLOOKUP(Table1[[#This Row],[pif_id]], Table7[#All],3,FALSE)</f>
        <v>UNDP</v>
      </c>
      <c r="E545" t="str">
        <f>VLOOKUP(Table1[[#This Row],[pif_id]], Table7[#All],4,FALSE)</f>
        <v>2019</v>
      </c>
      <c r="F545" t="e">
        <f>VLOOKUP(Table1[[#This Row],[pif_id]], Table7[#All],5,FALSE)</f>
        <v>#REF!</v>
      </c>
      <c r="G545">
        <v>124</v>
      </c>
      <c r="H545" t="s">
        <v>791</v>
      </c>
      <c r="M545">
        <f>IF(SUM(Table1[[#This Row],[c_ghg_inventory]:[c_support_needed_and_received]])=0,1,"")</f>
        <v>1</v>
      </c>
      <c r="N545" s="6">
        <v>1008000</v>
      </c>
      <c r="O545" s="6">
        <v>40000</v>
      </c>
      <c r="P545" s="6">
        <f>N545/SUM(Table1[[#This Row],[c_ghg_inventory]:[c_undefined]])</f>
        <v>1008000</v>
      </c>
      <c r="Q545" s="6">
        <f>O545/SUM(Table1[[#This Row],[c_ghg_inventory]:[c_undefined]])</f>
        <v>40000</v>
      </c>
      <c r="R545">
        <v>542</v>
      </c>
      <c r="S545" t="s">
        <v>792</v>
      </c>
      <c r="T545">
        <v>1</v>
      </c>
      <c r="X545" s="4" t="str">
        <f>IF(SUM(Table1[[#This Row],[o_ghg_inventory ]:[o_support_needed_and_received]])=0,1,"")</f>
        <v/>
      </c>
      <c r="Y545" s="34">
        <v>238000</v>
      </c>
      <c r="Z545" s="34">
        <v>40000</v>
      </c>
      <c r="AA545" s="5">
        <f>Table1[[#This Row],[o_gef_funding]]/SUM(Table1[[#This Row],[o_ghg_inventory ]:[o_undefined]])</f>
        <v>238000</v>
      </c>
      <c r="AB545" s="5">
        <f>Table1[[#This Row],[o_co_financing]]/SUM(Table1[[#This Row],[o_ghg_inventory ]:[o_undefined]])</f>
        <v>40000</v>
      </c>
      <c r="AC545" s="4" cm="1">
        <f t="array" ref="AC545">IF(Table1[[#This Row],[o_ghg_inventory ]]="",IF(AND(Table1[[#This Row],[o_undefined]:[o_undefined]]=1,Table1[[#This Row],[c_ghg_inventory]]=1),1,""),1)</f>
        <v>1</v>
      </c>
      <c r="AD545" s="4" t="str" cm="1">
        <f t="array" ref="AD545">IF(Table1[[#This Row],[o_mitigation ]]="",IF(AND(Table1[[#This Row],[o_undefined]:[o_undefined]]=1,Table1[[#This Row],[c_mitigation]]=1),1,""),1)</f>
        <v/>
      </c>
      <c r="AE545" s="4" t="str" cm="1">
        <f t="array" ref="AE545">IF(Table1[[#This Row],[o_climate_change_impacts_and_adaptation ]]="",IF(AND(Table1[[#This Row],[o_undefined]:[o_undefined]]=1,Table1[[#This Row],[c_climate_change_impacts_and_adaptation]]=1),1,""),1)</f>
        <v/>
      </c>
      <c r="AF545" s="4" t="str" cm="1">
        <f t="array" ref="AF545">IF(Table1[[#This Row],[o_support_needed_and_received]]="",IF(AND(Table1[[#This Row],[o_undefined]:[o_undefined]]=1,Table1[[#This Row],[c_support_needed_and_received]]=1),1,""),1)</f>
        <v/>
      </c>
      <c r="AG545" s="4" t="str">
        <f>IF(SUM(Table1[[#This Row],[com_ghg_inventory]:[com_support_needed_and_received]])=0,1,"")</f>
        <v/>
      </c>
      <c r="AH545" s="4" cm="1">
        <f t="array" ref="AH545">IF(Table1[[#This Row],[com_ghg_inventory]]="",0,IF(Table1[[#This Row],[com_undefined]:[com_undefined]]=1,0,Table1[[#This Row],[o_gef_funding]:[o_gef_funding]]/SUM(Table1[[#This Row],[com_ghg_inventory]:[com_support_needed_and_received]])))</f>
        <v>238000</v>
      </c>
      <c r="AI545" s="4" cm="1">
        <f t="array" ref="AI545">IF(Table1[[#This Row],[com_mitigation]]="",0,IF(Table1[[#This Row],[com_undefined]:[com_undefined]]=1,0,Table1[[#This Row],[o_gef_funding]:[o_gef_funding]]/SUM(Table1[[#This Row],[com_ghg_inventory]:[com_support_needed_and_received]])))</f>
        <v>0</v>
      </c>
      <c r="AJ545" s="4" cm="1">
        <f t="array" ref="AJ545">IF(Table1[[#This Row],[com_climate_change_impacts_and_adaptation]]="",0,IF(Table1[[#This Row],[com_undefined]:[com_undefined]]=1,0,Table1[[#This Row],[o_gef_funding]:[o_gef_funding]]/SUM(Table1[[#This Row],[com_ghg_inventory]:[com_support_needed_and_received]])))</f>
        <v>0</v>
      </c>
      <c r="AK545" s="4" cm="1">
        <f t="array" ref="AK545">IF(Table1[[#This Row],[com_support_needed_and_received]]="",0,IF(Table1[[#This Row],[com_undefined]:[com_undefined]]=1,0,Table1[[#This Row],[o_gef_funding]:[o_gef_funding]]/SUM(Table1[[#This Row],[com_ghg_inventory]:[com_support_needed_and_received]])))</f>
        <v>0</v>
      </c>
      <c r="AL545" s="4">
        <f>IF(Table1[[#This Row],[com_undefined]]=1,Table1[[#This Row],[o_gef_funding]],0)</f>
        <v>0</v>
      </c>
      <c r="AM545" s="4" cm="1">
        <f t="array" ref="AM545">IF(Table1[[#This Row],[com_ghg_inventory]]="",0,IF(Table1[[#This Row],[com_undefined]:[com_undefined]]=1,0,Table1[[#This Row],[o_co_financing]:[o_co_financing]]/SUM(Table1[[#This Row],[com_ghg_inventory]:[com_support_needed_and_received]])))</f>
        <v>40000</v>
      </c>
      <c r="AN545" s="4" cm="1">
        <f t="array" ref="AN545">IF(Table1[[#This Row],[com_mitigation]]="",0,IF(Table1[[#This Row],[com_undefined]:[com_undefined]]=1,0,Table1[[#This Row],[o_co_financing]:[o_co_financing]]/SUM(Table1[[#This Row],[com_ghg_inventory]:[com_support_needed_and_received]])))</f>
        <v>0</v>
      </c>
      <c r="AO545" s="4" cm="1">
        <f t="array" ref="AO545">IF(Table1[[#This Row],[com_climate_change_impacts_and_adaptation]]="",0,IF(Table1[[#This Row],[com_undefined]:[com_undefined]]=1,0,Table1[[#This Row],[o_co_financing]:[o_co_financing]]/SUM(Table1[[#This Row],[com_ghg_inventory]:[com_support_needed_and_received]])))</f>
        <v>0</v>
      </c>
      <c r="AP545" s="4" cm="1">
        <f t="array" ref="AP545">IF(Table1[[#This Row],[com_support_needed_and_received]]="",0,IF(Table1[[#This Row],[com_undefined]:[com_undefined]]=1,0,Table1[[#This Row],[o_co_financing]:[o_co_financing]]/SUM(Table1[[#This Row],[com_ghg_inventory]:[com_support_needed_and_received]])))</f>
        <v>0</v>
      </c>
      <c r="AQ545" s="4">
        <f>IF(Table1[[#This Row],[com_undefined]]=1,Table1[[#This Row],[o_co_financing]],0)</f>
        <v>0</v>
      </c>
      <c r="AR545" s="4" t="str">
        <f>IF(Table1[[#This Row],[o_gef_funding]]=SUM(Table1[[#This Row],[ghg_inventory_gef]:[undefined_gef]]),"Good", "Problem")</f>
        <v>Good</v>
      </c>
      <c r="AS545" s="4" t="str">
        <f>IF(Table1[[#This Row],[o_co_financing]]=SUM(Table1[[#This Row],[ghg_inventory_co_finance]:[undefined_co_finance]]),"Good", "Problem")</f>
        <v>Good</v>
      </c>
    </row>
    <row r="546" spans="1:45">
      <c r="A546" s="2">
        <v>55</v>
      </c>
      <c r="B546" s="8" t="s">
        <v>81</v>
      </c>
      <c r="C546" t="str">
        <f>VLOOKUP(Table1[[#This Row],[pif_id]], Table7[#All],2,FALSE)</f>
        <v>Asia</v>
      </c>
      <c r="D546" t="str">
        <f>VLOOKUP(Table1[[#This Row],[pif_id]], Table7[#All],3,FALSE)</f>
        <v>UNDP</v>
      </c>
      <c r="E546" t="str">
        <f>VLOOKUP(Table1[[#This Row],[pif_id]], Table7[#All],4,FALSE)</f>
        <v>2019</v>
      </c>
      <c r="F546" t="e">
        <f>VLOOKUP(Table1[[#This Row],[pif_id]], Table7[#All],5,FALSE)</f>
        <v>#REF!</v>
      </c>
      <c r="G546">
        <v>124</v>
      </c>
      <c r="H546" t="s">
        <v>791</v>
      </c>
      <c r="M546">
        <f>IF(SUM(Table1[[#This Row],[c_ghg_inventory]:[c_support_needed_and_received]])=0,1,"")</f>
        <v>1</v>
      </c>
      <c r="N546" s="6">
        <v>1008000</v>
      </c>
      <c r="O546" s="6">
        <v>40000</v>
      </c>
      <c r="P546" s="6">
        <f>N546/SUM(Table1[[#This Row],[c_ghg_inventory]:[c_undefined]])</f>
        <v>1008000</v>
      </c>
      <c r="Q546" s="6">
        <f>O546/SUM(Table1[[#This Row],[c_ghg_inventory]:[c_undefined]])</f>
        <v>40000</v>
      </c>
      <c r="R546">
        <v>543</v>
      </c>
      <c r="S546" t="s">
        <v>793</v>
      </c>
      <c r="U546">
        <v>1</v>
      </c>
      <c r="V546">
        <v>1</v>
      </c>
      <c r="X546" s="4" t="str">
        <f>IF(SUM(Table1[[#This Row],[o_ghg_inventory ]:[o_support_needed_and_received]])=0,1,"")</f>
        <v/>
      </c>
      <c r="Y546" s="34">
        <v>200000</v>
      </c>
      <c r="Z546" s="34">
        <v>0</v>
      </c>
      <c r="AA546" s="5">
        <f>Table1[[#This Row],[o_gef_funding]]/SUM(Table1[[#This Row],[o_ghg_inventory ]:[o_undefined]])</f>
        <v>100000</v>
      </c>
      <c r="AB546" s="5">
        <f>Table1[[#This Row],[o_co_financing]]/SUM(Table1[[#This Row],[o_ghg_inventory ]:[o_undefined]])</f>
        <v>0</v>
      </c>
      <c r="AC546" s="4" t="str" cm="1">
        <f t="array" ref="AC546">IF(Table1[[#This Row],[o_ghg_inventory ]]="",IF(AND(Table1[[#This Row],[o_undefined]:[o_undefined]]=1,Table1[[#This Row],[c_ghg_inventory]]=1),1,""),1)</f>
        <v/>
      </c>
      <c r="AD546" s="4" cm="1">
        <f t="array" ref="AD546">IF(Table1[[#This Row],[o_mitigation ]]="",IF(AND(Table1[[#This Row],[o_undefined]:[o_undefined]]=1,Table1[[#This Row],[c_mitigation]]=1),1,""),1)</f>
        <v>1</v>
      </c>
      <c r="AE546" s="4" cm="1">
        <f t="array" ref="AE546">IF(Table1[[#This Row],[o_climate_change_impacts_and_adaptation ]]="",IF(AND(Table1[[#This Row],[o_undefined]:[o_undefined]]=1,Table1[[#This Row],[c_climate_change_impacts_and_adaptation]]=1),1,""),1)</f>
        <v>1</v>
      </c>
      <c r="AF546" s="4" t="str" cm="1">
        <f t="array" ref="AF546">IF(Table1[[#This Row],[o_support_needed_and_received]]="",IF(AND(Table1[[#This Row],[o_undefined]:[o_undefined]]=1,Table1[[#This Row],[c_support_needed_and_received]]=1),1,""),1)</f>
        <v/>
      </c>
      <c r="AG546" s="4" t="str">
        <f>IF(SUM(Table1[[#This Row],[com_ghg_inventory]:[com_support_needed_and_received]])=0,1,"")</f>
        <v/>
      </c>
      <c r="AH546" s="4" cm="1">
        <f t="array" ref="AH546">IF(Table1[[#This Row],[com_ghg_inventory]]="",0,IF(Table1[[#This Row],[com_undefined]:[com_undefined]]=1,0,Table1[[#This Row],[o_gef_funding]:[o_gef_funding]]/SUM(Table1[[#This Row],[com_ghg_inventory]:[com_support_needed_and_received]])))</f>
        <v>0</v>
      </c>
      <c r="AI546" s="4" cm="1">
        <f t="array" ref="AI546">IF(Table1[[#This Row],[com_mitigation]]="",0,IF(Table1[[#This Row],[com_undefined]:[com_undefined]]=1,0,Table1[[#This Row],[o_gef_funding]:[o_gef_funding]]/SUM(Table1[[#This Row],[com_ghg_inventory]:[com_support_needed_and_received]])))</f>
        <v>100000</v>
      </c>
      <c r="AJ546" s="4" cm="1">
        <f t="array" ref="AJ546">IF(Table1[[#This Row],[com_climate_change_impacts_and_adaptation]]="",0,IF(Table1[[#This Row],[com_undefined]:[com_undefined]]=1,0,Table1[[#This Row],[o_gef_funding]:[o_gef_funding]]/SUM(Table1[[#This Row],[com_ghg_inventory]:[com_support_needed_and_received]])))</f>
        <v>100000</v>
      </c>
      <c r="AK546" s="4" cm="1">
        <f t="array" ref="AK546">IF(Table1[[#This Row],[com_support_needed_and_received]]="",0,IF(Table1[[#This Row],[com_undefined]:[com_undefined]]=1,0,Table1[[#This Row],[o_gef_funding]:[o_gef_funding]]/SUM(Table1[[#This Row],[com_ghg_inventory]:[com_support_needed_and_received]])))</f>
        <v>0</v>
      </c>
      <c r="AL546" s="4">
        <f>IF(Table1[[#This Row],[com_undefined]]=1,Table1[[#This Row],[o_gef_funding]],0)</f>
        <v>0</v>
      </c>
      <c r="AM546" s="4" cm="1">
        <f t="array" ref="AM546">IF(Table1[[#This Row],[com_ghg_inventory]]="",0,IF(Table1[[#This Row],[com_undefined]:[com_undefined]]=1,0,Table1[[#This Row],[o_co_financing]:[o_co_financing]]/SUM(Table1[[#This Row],[com_ghg_inventory]:[com_support_needed_and_received]])))</f>
        <v>0</v>
      </c>
      <c r="AN546" s="4" cm="1">
        <f t="array" ref="AN546">IF(Table1[[#This Row],[com_mitigation]]="",0,IF(Table1[[#This Row],[com_undefined]:[com_undefined]]=1,0,Table1[[#This Row],[o_co_financing]:[o_co_financing]]/SUM(Table1[[#This Row],[com_ghg_inventory]:[com_support_needed_and_received]])))</f>
        <v>0</v>
      </c>
      <c r="AO546" s="4" cm="1">
        <f t="array" ref="AO546">IF(Table1[[#This Row],[com_climate_change_impacts_and_adaptation]]="",0,IF(Table1[[#This Row],[com_undefined]:[com_undefined]]=1,0,Table1[[#This Row],[o_co_financing]:[o_co_financing]]/SUM(Table1[[#This Row],[com_ghg_inventory]:[com_support_needed_and_received]])))</f>
        <v>0</v>
      </c>
      <c r="AP546" s="4" cm="1">
        <f t="array" ref="AP546">IF(Table1[[#This Row],[com_support_needed_and_received]]="",0,IF(Table1[[#This Row],[com_undefined]:[com_undefined]]=1,0,Table1[[#This Row],[o_co_financing]:[o_co_financing]]/SUM(Table1[[#This Row],[com_ghg_inventory]:[com_support_needed_and_received]])))</f>
        <v>0</v>
      </c>
      <c r="AQ546" s="4">
        <f>IF(Table1[[#This Row],[com_undefined]]=1,Table1[[#This Row],[o_co_financing]],0)</f>
        <v>0</v>
      </c>
      <c r="AR546" s="4" t="str">
        <f>IF(Table1[[#This Row],[o_gef_funding]]=SUM(Table1[[#This Row],[ghg_inventory_gef]:[undefined_gef]]),"Good", "Problem")</f>
        <v>Good</v>
      </c>
      <c r="AS546" s="4" t="str">
        <f>IF(Table1[[#This Row],[o_co_financing]]=SUM(Table1[[#This Row],[ghg_inventory_co_finance]:[undefined_co_finance]]),"Good", "Problem")</f>
        <v>Good</v>
      </c>
    </row>
    <row r="547" spans="1:45">
      <c r="A547" s="2">
        <v>55</v>
      </c>
      <c r="B547" s="8" t="s">
        <v>81</v>
      </c>
      <c r="C547" t="str">
        <f>VLOOKUP(Table1[[#This Row],[pif_id]], Table7[#All],2,FALSE)</f>
        <v>Asia</v>
      </c>
      <c r="D547" t="str">
        <f>VLOOKUP(Table1[[#This Row],[pif_id]], Table7[#All],3,FALSE)</f>
        <v>UNDP</v>
      </c>
      <c r="E547" t="str">
        <f>VLOOKUP(Table1[[#This Row],[pif_id]], Table7[#All],4,FALSE)</f>
        <v>2019</v>
      </c>
      <c r="F547" t="e">
        <f>VLOOKUP(Table1[[#This Row],[pif_id]], Table7[#All],5,FALSE)</f>
        <v>#REF!</v>
      </c>
      <c r="G547">
        <v>124</v>
      </c>
      <c r="H547" t="s">
        <v>791</v>
      </c>
      <c r="M547">
        <f>IF(SUM(Table1[[#This Row],[c_ghg_inventory]:[c_support_needed_and_received]])=0,1,"")</f>
        <v>1</v>
      </c>
      <c r="N547" s="6">
        <v>1008000</v>
      </c>
      <c r="O547" s="6">
        <v>40000</v>
      </c>
      <c r="P547" s="6">
        <f>N547/SUM(Table1[[#This Row],[c_ghg_inventory]:[c_undefined]])</f>
        <v>1008000</v>
      </c>
      <c r="Q547" s="6">
        <f>O547/SUM(Table1[[#This Row],[c_ghg_inventory]:[c_undefined]])</f>
        <v>40000</v>
      </c>
      <c r="R547">
        <v>544</v>
      </c>
      <c r="S547" t="s">
        <v>794</v>
      </c>
      <c r="W547">
        <v>1</v>
      </c>
      <c r="X547" s="4" t="str">
        <f>IF(SUM(Table1[[#This Row],[o_ghg_inventory ]:[o_support_needed_and_received]])=0,1,"")</f>
        <v/>
      </c>
      <c r="Y547" s="34">
        <v>100000</v>
      </c>
      <c r="Z547" s="34">
        <v>0</v>
      </c>
      <c r="AA547" s="5">
        <f>Table1[[#This Row],[o_gef_funding]]/SUM(Table1[[#This Row],[o_ghg_inventory ]:[o_undefined]])</f>
        <v>100000</v>
      </c>
      <c r="AB547" s="5">
        <f>Table1[[#This Row],[o_co_financing]]/SUM(Table1[[#This Row],[o_ghg_inventory ]:[o_undefined]])</f>
        <v>0</v>
      </c>
      <c r="AC547" s="4" t="str" cm="1">
        <f t="array" ref="AC547">IF(Table1[[#This Row],[o_ghg_inventory ]]="",IF(AND(Table1[[#This Row],[o_undefined]:[o_undefined]]=1,Table1[[#This Row],[c_ghg_inventory]]=1),1,""),1)</f>
        <v/>
      </c>
      <c r="AD547" s="4" t="str" cm="1">
        <f t="array" ref="AD547">IF(Table1[[#This Row],[o_mitigation ]]="",IF(AND(Table1[[#This Row],[o_undefined]:[o_undefined]]=1,Table1[[#This Row],[c_mitigation]]=1),1,""),1)</f>
        <v/>
      </c>
      <c r="AE547" s="4" t="str" cm="1">
        <f t="array" ref="AE547">IF(Table1[[#This Row],[o_climate_change_impacts_and_adaptation ]]="",IF(AND(Table1[[#This Row],[o_undefined]:[o_undefined]]=1,Table1[[#This Row],[c_climate_change_impacts_and_adaptation]]=1),1,""),1)</f>
        <v/>
      </c>
      <c r="AF547" s="4" cm="1">
        <f t="array" ref="AF547">IF(Table1[[#This Row],[o_support_needed_and_received]]="",IF(AND(Table1[[#This Row],[o_undefined]:[o_undefined]]=1,Table1[[#This Row],[c_support_needed_and_received]]=1),1,""),1)</f>
        <v>1</v>
      </c>
      <c r="AG547" s="4" t="str">
        <f>IF(SUM(Table1[[#This Row],[com_ghg_inventory]:[com_support_needed_and_received]])=0,1,"")</f>
        <v/>
      </c>
      <c r="AH547" s="4" cm="1">
        <f t="array" ref="AH547">IF(Table1[[#This Row],[com_ghg_inventory]]="",0,IF(Table1[[#This Row],[com_undefined]:[com_undefined]]=1,0,Table1[[#This Row],[o_gef_funding]:[o_gef_funding]]/SUM(Table1[[#This Row],[com_ghg_inventory]:[com_support_needed_and_received]])))</f>
        <v>0</v>
      </c>
      <c r="AI547" s="4" cm="1">
        <f t="array" ref="AI547">IF(Table1[[#This Row],[com_mitigation]]="",0,IF(Table1[[#This Row],[com_undefined]:[com_undefined]]=1,0,Table1[[#This Row],[o_gef_funding]:[o_gef_funding]]/SUM(Table1[[#This Row],[com_ghg_inventory]:[com_support_needed_and_received]])))</f>
        <v>0</v>
      </c>
      <c r="AJ547" s="4" cm="1">
        <f t="array" ref="AJ547">IF(Table1[[#This Row],[com_climate_change_impacts_and_adaptation]]="",0,IF(Table1[[#This Row],[com_undefined]:[com_undefined]]=1,0,Table1[[#This Row],[o_gef_funding]:[o_gef_funding]]/SUM(Table1[[#This Row],[com_ghg_inventory]:[com_support_needed_and_received]])))</f>
        <v>0</v>
      </c>
      <c r="AK547" s="4" cm="1">
        <f t="array" ref="AK547">IF(Table1[[#This Row],[com_support_needed_and_received]]="",0,IF(Table1[[#This Row],[com_undefined]:[com_undefined]]=1,0,Table1[[#This Row],[o_gef_funding]:[o_gef_funding]]/SUM(Table1[[#This Row],[com_ghg_inventory]:[com_support_needed_and_received]])))</f>
        <v>100000</v>
      </c>
      <c r="AL547" s="4">
        <f>IF(Table1[[#This Row],[com_undefined]]=1,Table1[[#This Row],[o_gef_funding]],0)</f>
        <v>0</v>
      </c>
      <c r="AM547" s="4" cm="1">
        <f t="array" ref="AM547">IF(Table1[[#This Row],[com_ghg_inventory]]="",0,IF(Table1[[#This Row],[com_undefined]:[com_undefined]]=1,0,Table1[[#This Row],[o_co_financing]:[o_co_financing]]/SUM(Table1[[#This Row],[com_ghg_inventory]:[com_support_needed_and_received]])))</f>
        <v>0</v>
      </c>
      <c r="AN547" s="4" cm="1">
        <f t="array" ref="AN547">IF(Table1[[#This Row],[com_mitigation]]="",0,IF(Table1[[#This Row],[com_undefined]:[com_undefined]]=1,0,Table1[[#This Row],[o_co_financing]:[o_co_financing]]/SUM(Table1[[#This Row],[com_ghg_inventory]:[com_support_needed_and_received]])))</f>
        <v>0</v>
      </c>
      <c r="AO547" s="4" cm="1">
        <f t="array" ref="AO547">IF(Table1[[#This Row],[com_climate_change_impacts_and_adaptation]]="",0,IF(Table1[[#This Row],[com_undefined]:[com_undefined]]=1,0,Table1[[#This Row],[o_co_financing]:[o_co_financing]]/SUM(Table1[[#This Row],[com_ghg_inventory]:[com_support_needed_and_received]])))</f>
        <v>0</v>
      </c>
      <c r="AP547" s="4" cm="1">
        <f t="array" ref="AP547">IF(Table1[[#This Row],[com_support_needed_and_received]]="",0,IF(Table1[[#This Row],[com_undefined]:[com_undefined]]=1,0,Table1[[#This Row],[o_co_financing]:[o_co_financing]]/SUM(Table1[[#This Row],[com_ghg_inventory]:[com_support_needed_and_received]])))</f>
        <v>0</v>
      </c>
      <c r="AQ547" s="4">
        <f>IF(Table1[[#This Row],[com_undefined]]=1,Table1[[#This Row],[o_co_financing]],0)</f>
        <v>0</v>
      </c>
      <c r="AR547" s="4" t="str">
        <f>IF(Table1[[#This Row],[o_gef_funding]]=SUM(Table1[[#This Row],[ghg_inventory_gef]:[undefined_gef]]),"Good", "Problem")</f>
        <v>Good</v>
      </c>
      <c r="AS547" s="4" t="str">
        <f>IF(Table1[[#This Row],[o_co_financing]]=SUM(Table1[[#This Row],[ghg_inventory_co_finance]:[undefined_co_finance]]),"Good", "Problem")</f>
        <v>Good</v>
      </c>
    </row>
    <row r="548" spans="1:45">
      <c r="A548" s="2">
        <v>55</v>
      </c>
      <c r="B548" s="8" t="s">
        <v>81</v>
      </c>
      <c r="C548" t="str">
        <f>VLOOKUP(Table1[[#This Row],[pif_id]], Table7[#All],2,FALSE)</f>
        <v>Asia</v>
      </c>
      <c r="D548" t="str">
        <f>VLOOKUP(Table1[[#This Row],[pif_id]], Table7[#All],3,FALSE)</f>
        <v>UNDP</v>
      </c>
      <c r="E548" t="str">
        <f>VLOOKUP(Table1[[#This Row],[pif_id]], Table7[#All],4,FALSE)</f>
        <v>2019</v>
      </c>
      <c r="F548" t="e">
        <f>VLOOKUP(Table1[[#This Row],[pif_id]], Table7[#All],5,FALSE)</f>
        <v>#REF!</v>
      </c>
      <c r="G548">
        <v>124</v>
      </c>
      <c r="H548" t="s">
        <v>791</v>
      </c>
      <c r="M548">
        <f>IF(SUM(Table1[[#This Row],[c_ghg_inventory]:[c_support_needed_and_received]])=0,1,"")</f>
        <v>1</v>
      </c>
      <c r="N548" s="6">
        <v>1008000</v>
      </c>
      <c r="O548" s="6">
        <v>40000</v>
      </c>
      <c r="P548" s="6">
        <f>N548/SUM(Table1[[#This Row],[c_ghg_inventory]:[c_undefined]])</f>
        <v>1008000</v>
      </c>
      <c r="Q548" s="6">
        <f>O548/SUM(Table1[[#This Row],[c_ghg_inventory]:[c_undefined]])</f>
        <v>40000</v>
      </c>
      <c r="R548">
        <v>545</v>
      </c>
      <c r="S548" t="s">
        <v>795</v>
      </c>
      <c r="W548">
        <v>1</v>
      </c>
      <c r="X548" s="4" t="str">
        <f>IF(SUM(Table1[[#This Row],[o_ghg_inventory ]:[o_support_needed_and_received]])=0,1,"")</f>
        <v/>
      </c>
      <c r="Y548" s="34">
        <v>190000</v>
      </c>
      <c r="Z548" s="34">
        <v>0</v>
      </c>
      <c r="AA548" s="5">
        <f>Table1[[#This Row],[o_gef_funding]]/SUM(Table1[[#This Row],[o_ghg_inventory ]:[o_undefined]])</f>
        <v>190000</v>
      </c>
      <c r="AB548" s="5">
        <f>Table1[[#This Row],[o_co_financing]]/SUM(Table1[[#This Row],[o_ghg_inventory ]:[o_undefined]])</f>
        <v>0</v>
      </c>
      <c r="AC548" s="4" t="str" cm="1">
        <f t="array" ref="AC548">IF(Table1[[#This Row],[o_ghg_inventory ]]="",IF(AND(Table1[[#This Row],[o_undefined]:[o_undefined]]=1,Table1[[#This Row],[c_ghg_inventory]]=1),1,""),1)</f>
        <v/>
      </c>
      <c r="AD548" s="4" t="str" cm="1">
        <f t="array" ref="AD548">IF(Table1[[#This Row],[o_mitigation ]]="",IF(AND(Table1[[#This Row],[o_undefined]:[o_undefined]]=1,Table1[[#This Row],[c_mitigation]]=1),1,""),1)</f>
        <v/>
      </c>
      <c r="AE548" s="4" t="str" cm="1">
        <f t="array" ref="AE548">IF(Table1[[#This Row],[o_climate_change_impacts_and_adaptation ]]="",IF(AND(Table1[[#This Row],[o_undefined]:[o_undefined]]=1,Table1[[#This Row],[c_climate_change_impacts_and_adaptation]]=1),1,""),1)</f>
        <v/>
      </c>
      <c r="AF548" s="4" cm="1">
        <f t="array" ref="AF548">IF(Table1[[#This Row],[o_support_needed_and_received]]="",IF(AND(Table1[[#This Row],[o_undefined]:[o_undefined]]=1,Table1[[#This Row],[c_support_needed_and_received]]=1),1,""),1)</f>
        <v>1</v>
      </c>
      <c r="AG548" s="4" t="str">
        <f>IF(SUM(Table1[[#This Row],[com_ghg_inventory]:[com_support_needed_and_received]])=0,1,"")</f>
        <v/>
      </c>
      <c r="AH548" s="4" cm="1">
        <f t="array" ref="AH548">IF(Table1[[#This Row],[com_ghg_inventory]]="",0,IF(Table1[[#This Row],[com_undefined]:[com_undefined]]=1,0,Table1[[#This Row],[o_gef_funding]:[o_gef_funding]]/SUM(Table1[[#This Row],[com_ghg_inventory]:[com_support_needed_and_received]])))</f>
        <v>0</v>
      </c>
      <c r="AI548" s="4" cm="1">
        <f t="array" ref="AI548">IF(Table1[[#This Row],[com_mitigation]]="",0,IF(Table1[[#This Row],[com_undefined]:[com_undefined]]=1,0,Table1[[#This Row],[o_gef_funding]:[o_gef_funding]]/SUM(Table1[[#This Row],[com_ghg_inventory]:[com_support_needed_and_received]])))</f>
        <v>0</v>
      </c>
      <c r="AJ548" s="4" cm="1">
        <f t="array" ref="AJ548">IF(Table1[[#This Row],[com_climate_change_impacts_and_adaptation]]="",0,IF(Table1[[#This Row],[com_undefined]:[com_undefined]]=1,0,Table1[[#This Row],[o_gef_funding]:[o_gef_funding]]/SUM(Table1[[#This Row],[com_ghg_inventory]:[com_support_needed_and_received]])))</f>
        <v>0</v>
      </c>
      <c r="AK548" s="4" cm="1">
        <f t="array" ref="AK548">IF(Table1[[#This Row],[com_support_needed_and_received]]="",0,IF(Table1[[#This Row],[com_undefined]:[com_undefined]]=1,0,Table1[[#This Row],[o_gef_funding]:[o_gef_funding]]/SUM(Table1[[#This Row],[com_ghg_inventory]:[com_support_needed_and_received]])))</f>
        <v>190000</v>
      </c>
      <c r="AL548" s="4">
        <f>IF(Table1[[#This Row],[com_undefined]]=1,Table1[[#This Row],[o_gef_funding]],0)</f>
        <v>0</v>
      </c>
      <c r="AM548" s="4" cm="1">
        <f t="array" ref="AM548">IF(Table1[[#This Row],[com_ghg_inventory]]="",0,IF(Table1[[#This Row],[com_undefined]:[com_undefined]]=1,0,Table1[[#This Row],[o_co_financing]:[o_co_financing]]/SUM(Table1[[#This Row],[com_ghg_inventory]:[com_support_needed_and_received]])))</f>
        <v>0</v>
      </c>
      <c r="AN548" s="4" cm="1">
        <f t="array" ref="AN548">IF(Table1[[#This Row],[com_mitigation]]="",0,IF(Table1[[#This Row],[com_undefined]:[com_undefined]]=1,0,Table1[[#This Row],[o_co_financing]:[o_co_financing]]/SUM(Table1[[#This Row],[com_ghg_inventory]:[com_support_needed_and_received]])))</f>
        <v>0</v>
      </c>
      <c r="AO548" s="4" cm="1">
        <f t="array" ref="AO548">IF(Table1[[#This Row],[com_climate_change_impacts_and_adaptation]]="",0,IF(Table1[[#This Row],[com_undefined]:[com_undefined]]=1,0,Table1[[#This Row],[o_co_financing]:[o_co_financing]]/SUM(Table1[[#This Row],[com_ghg_inventory]:[com_support_needed_and_received]])))</f>
        <v>0</v>
      </c>
      <c r="AP548" s="4" cm="1">
        <f t="array" ref="AP548">IF(Table1[[#This Row],[com_support_needed_and_received]]="",0,IF(Table1[[#This Row],[com_undefined]:[com_undefined]]=1,0,Table1[[#This Row],[o_co_financing]:[o_co_financing]]/SUM(Table1[[#This Row],[com_ghg_inventory]:[com_support_needed_and_received]])))</f>
        <v>0</v>
      </c>
      <c r="AQ548" s="4">
        <f>IF(Table1[[#This Row],[com_undefined]]=1,Table1[[#This Row],[o_co_financing]],0)</f>
        <v>0</v>
      </c>
      <c r="AR548" s="4" t="str">
        <f>IF(Table1[[#This Row],[o_gef_funding]]=SUM(Table1[[#This Row],[ghg_inventory_gef]:[undefined_gef]]),"Good", "Problem")</f>
        <v>Good</v>
      </c>
      <c r="AS548" s="4" t="str">
        <f>IF(Table1[[#This Row],[o_co_financing]]=SUM(Table1[[#This Row],[ghg_inventory_co_finance]:[undefined_co_finance]]),"Good", "Problem")</f>
        <v>Good</v>
      </c>
    </row>
    <row r="549" spans="1:45">
      <c r="A549" s="2">
        <v>55</v>
      </c>
      <c r="B549" s="8" t="s">
        <v>81</v>
      </c>
      <c r="C549" t="str">
        <f>VLOOKUP(Table1[[#This Row],[pif_id]], Table7[#All],2,FALSE)</f>
        <v>Asia</v>
      </c>
      <c r="D549" t="str">
        <f>VLOOKUP(Table1[[#This Row],[pif_id]], Table7[#All],3,FALSE)</f>
        <v>UNDP</v>
      </c>
      <c r="E549" t="str">
        <f>VLOOKUP(Table1[[#This Row],[pif_id]], Table7[#All],4,FALSE)</f>
        <v>2019</v>
      </c>
      <c r="F549" t="e">
        <f>VLOOKUP(Table1[[#This Row],[pif_id]], Table7[#All],5,FALSE)</f>
        <v>#REF!</v>
      </c>
      <c r="G549">
        <v>124</v>
      </c>
      <c r="H549" t="s">
        <v>791</v>
      </c>
      <c r="M549">
        <f>IF(SUM(Table1[[#This Row],[c_ghg_inventory]:[c_support_needed_and_received]])=0,1,"")</f>
        <v>1</v>
      </c>
      <c r="N549" s="6">
        <v>1008000</v>
      </c>
      <c r="O549" s="6">
        <v>40000</v>
      </c>
      <c r="P549" s="6">
        <f>N549/SUM(Table1[[#This Row],[c_ghg_inventory]:[c_undefined]])</f>
        <v>1008000</v>
      </c>
      <c r="Q549" s="6">
        <f>O549/SUM(Table1[[#This Row],[c_ghg_inventory]:[c_undefined]])</f>
        <v>40000</v>
      </c>
      <c r="R549">
        <v>546</v>
      </c>
      <c r="S549" t="s">
        <v>796</v>
      </c>
      <c r="W549">
        <v>1</v>
      </c>
      <c r="X549" s="4" t="str">
        <f>IF(SUM(Table1[[#This Row],[o_ghg_inventory ]:[o_support_needed_and_received]])=0,1,"")</f>
        <v/>
      </c>
      <c r="Y549" s="34">
        <v>230000</v>
      </c>
      <c r="Z549" s="34">
        <v>0</v>
      </c>
      <c r="AA549" s="5">
        <f>Table1[[#This Row],[o_gef_funding]]/SUM(Table1[[#This Row],[o_ghg_inventory ]:[o_undefined]])</f>
        <v>230000</v>
      </c>
      <c r="AB549" s="5">
        <f>Table1[[#This Row],[o_co_financing]]/SUM(Table1[[#This Row],[o_ghg_inventory ]:[o_undefined]])</f>
        <v>0</v>
      </c>
      <c r="AC549" s="4" t="str" cm="1">
        <f t="array" ref="AC549">IF(Table1[[#This Row],[o_ghg_inventory ]]="",IF(AND(Table1[[#This Row],[o_undefined]:[o_undefined]]=1,Table1[[#This Row],[c_ghg_inventory]]=1),1,""),1)</f>
        <v/>
      </c>
      <c r="AD549" s="4" t="str" cm="1">
        <f t="array" ref="AD549">IF(Table1[[#This Row],[o_mitigation ]]="",IF(AND(Table1[[#This Row],[o_undefined]:[o_undefined]]=1,Table1[[#This Row],[c_mitigation]]=1),1,""),1)</f>
        <v/>
      </c>
      <c r="AE549" s="4" t="str" cm="1">
        <f t="array" ref="AE549">IF(Table1[[#This Row],[o_climate_change_impacts_and_adaptation ]]="",IF(AND(Table1[[#This Row],[o_undefined]:[o_undefined]]=1,Table1[[#This Row],[c_climate_change_impacts_and_adaptation]]=1),1,""),1)</f>
        <v/>
      </c>
      <c r="AF549" s="4" cm="1">
        <f t="array" ref="AF549">IF(Table1[[#This Row],[o_support_needed_and_received]]="",IF(AND(Table1[[#This Row],[o_undefined]:[o_undefined]]=1,Table1[[#This Row],[c_support_needed_and_received]]=1),1,""),1)</f>
        <v>1</v>
      </c>
      <c r="AG549" s="4" t="str">
        <f>IF(SUM(Table1[[#This Row],[com_ghg_inventory]:[com_support_needed_and_received]])=0,1,"")</f>
        <v/>
      </c>
      <c r="AH549" s="4" cm="1">
        <f t="array" ref="AH549">IF(Table1[[#This Row],[com_ghg_inventory]]="",0,IF(Table1[[#This Row],[com_undefined]:[com_undefined]]=1,0,Table1[[#This Row],[o_gef_funding]:[o_gef_funding]]/SUM(Table1[[#This Row],[com_ghg_inventory]:[com_support_needed_and_received]])))</f>
        <v>0</v>
      </c>
      <c r="AI549" s="4" cm="1">
        <f t="array" ref="AI549">IF(Table1[[#This Row],[com_mitigation]]="",0,IF(Table1[[#This Row],[com_undefined]:[com_undefined]]=1,0,Table1[[#This Row],[o_gef_funding]:[o_gef_funding]]/SUM(Table1[[#This Row],[com_ghg_inventory]:[com_support_needed_and_received]])))</f>
        <v>0</v>
      </c>
      <c r="AJ549" s="4" cm="1">
        <f t="array" ref="AJ549">IF(Table1[[#This Row],[com_climate_change_impacts_and_adaptation]]="",0,IF(Table1[[#This Row],[com_undefined]:[com_undefined]]=1,0,Table1[[#This Row],[o_gef_funding]:[o_gef_funding]]/SUM(Table1[[#This Row],[com_ghg_inventory]:[com_support_needed_and_received]])))</f>
        <v>0</v>
      </c>
      <c r="AK549" s="4" cm="1">
        <f t="array" ref="AK549">IF(Table1[[#This Row],[com_support_needed_and_received]]="",0,IF(Table1[[#This Row],[com_undefined]:[com_undefined]]=1,0,Table1[[#This Row],[o_gef_funding]:[o_gef_funding]]/SUM(Table1[[#This Row],[com_ghg_inventory]:[com_support_needed_and_received]])))</f>
        <v>230000</v>
      </c>
      <c r="AL549" s="4">
        <f>IF(Table1[[#This Row],[com_undefined]]=1,Table1[[#This Row],[o_gef_funding]],0)</f>
        <v>0</v>
      </c>
      <c r="AM549" s="4" cm="1">
        <f t="array" ref="AM549">IF(Table1[[#This Row],[com_ghg_inventory]]="",0,IF(Table1[[#This Row],[com_undefined]:[com_undefined]]=1,0,Table1[[#This Row],[o_co_financing]:[o_co_financing]]/SUM(Table1[[#This Row],[com_ghg_inventory]:[com_support_needed_and_received]])))</f>
        <v>0</v>
      </c>
      <c r="AN549" s="4" cm="1">
        <f t="array" ref="AN549">IF(Table1[[#This Row],[com_mitigation]]="",0,IF(Table1[[#This Row],[com_undefined]:[com_undefined]]=1,0,Table1[[#This Row],[o_co_financing]:[o_co_financing]]/SUM(Table1[[#This Row],[com_ghg_inventory]:[com_support_needed_and_received]])))</f>
        <v>0</v>
      </c>
      <c r="AO549" s="4" cm="1">
        <f t="array" ref="AO549">IF(Table1[[#This Row],[com_climate_change_impacts_and_adaptation]]="",0,IF(Table1[[#This Row],[com_undefined]:[com_undefined]]=1,0,Table1[[#This Row],[o_co_financing]:[o_co_financing]]/SUM(Table1[[#This Row],[com_ghg_inventory]:[com_support_needed_and_received]])))</f>
        <v>0</v>
      </c>
      <c r="AP549" s="4" cm="1">
        <f t="array" ref="AP549">IF(Table1[[#This Row],[com_support_needed_and_received]]="",0,IF(Table1[[#This Row],[com_undefined]:[com_undefined]]=1,0,Table1[[#This Row],[o_co_financing]:[o_co_financing]]/SUM(Table1[[#This Row],[com_ghg_inventory]:[com_support_needed_and_received]])))</f>
        <v>0</v>
      </c>
      <c r="AQ549" s="4">
        <f>IF(Table1[[#This Row],[com_undefined]]=1,Table1[[#This Row],[o_co_financing]],0)</f>
        <v>0</v>
      </c>
      <c r="AR549" s="4" t="str">
        <f>IF(Table1[[#This Row],[o_gef_funding]]=SUM(Table1[[#This Row],[ghg_inventory_gef]:[undefined_gef]]),"Good", "Problem")</f>
        <v>Good</v>
      </c>
      <c r="AS549" s="4" t="str">
        <f>IF(Table1[[#This Row],[o_co_financing]]=SUM(Table1[[#This Row],[ghg_inventory_co_finance]:[undefined_co_finance]]),"Good", "Problem")</f>
        <v>Good</v>
      </c>
    </row>
    <row r="550" spans="1:45">
      <c r="A550" s="2">
        <v>55</v>
      </c>
      <c r="B550" s="8" t="s">
        <v>81</v>
      </c>
      <c r="C550" t="str">
        <f>VLOOKUP(Table1[[#This Row],[pif_id]], Table7[#All],2,FALSE)</f>
        <v>Asia</v>
      </c>
      <c r="D550" t="str">
        <f>VLOOKUP(Table1[[#This Row],[pif_id]], Table7[#All],3,FALSE)</f>
        <v>UNDP</v>
      </c>
      <c r="E550" t="str">
        <f>VLOOKUP(Table1[[#This Row],[pif_id]], Table7[#All],4,FALSE)</f>
        <v>2019</v>
      </c>
      <c r="F550" t="e">
        <f>VLOOKUP(Table1[[#This Row],[pif_id]], Table7[#All],5,FALSE)</f>
        <v>#REF!</v>
      </c>
      <c r="G550">
        <v>124</v>
      </c>
      <c r="H550" t="s">
        <v>791</v>
      </c>
      <c r="M550">
        <f>IF(SUM(Table1[[#This Row],[c_ghg_inventory]:[c_support_needed_and_received]])=0,1,"")</f>
        <v>1</v>
      </c>
      <c r="N550" s="6">
        <v>1008000</v>
      </c>
      <c r="O550" s="6">
        <v>40000</v>
      </c>
      <c r="P550" s="6">
        <f>N550/SUM(Table1[[#This Row],[c_ghg_inventory]:[c_undefined]])</f>
        <v>1008000</v>
      </c>
      <c r="Q550" s="6">
        <f>O550/SUM(Table1[[#This Row],[c_ghg_inventory]:[c_undefined]])</f>
        <v>40000</v>
      </c>
      <c r="R550">
        <v>547</v>
      </c>
      <c r="S550" t="s">
        <v>797</v>
      </c>
      <c r="X550" s="4">
        <f>IF(SUM(Table1[[#This Row],[o_ghg_inventory ]:[o_support_needed_and_received]])=0,1,"")</f>
        <v>1</v>
      </c>
      <c r="Y550" s="34">
        <v>50000</v>
      </c>
      <c r="Z550" s="34">
        <v>0</v>
      </c>
      <c r="AA550" s="5">
        <f>Table1[[#This Row],[o_gef_funding]]/SUM(Table1[[#This Row],[o_ghg_inventory ]:[o_undefined]])</f>
        <v>50000</v>
      </c>
      <c r="AB550" s="5">
        <f>Table1[[#This Row],[o_co_financing]]/SUM(Table1[[#This Row],[o_ghg_inventory ]:[o_undefined]])</f>
        <v>0</v>
      </c>
      <c r="AC550" s="4" t="str" cm="1">
        <f t="array" ref="AC550">IF(Table1[[#This Row],[o_ghg_inventory ]]="",IF(AND(Table1[[#This Row],[o_undefined]:[o_undefined]]=1,Table1[[#This Row],[c_ghg_inventory]]=1),1,""),1)</f>
        <v/>
      </c>
      <c r="AD550" s="4" t="str" cm="1">
        <f t="array" ref="AD550">IF(Table1[[#This Row],[o_mitigation ]]="",IF(AND(Table1[[#This Row],[o_undefined]:[o_undefined]]=1,Table1[[#This Row],[c_mitigation]]=1),1,""),1)</f>
        <v/>
      </c>
      <c r="AE550" s="4" t="str" cm="1">
        <f t="array" ref="AE550">IF(Table1[[#This Row],[o_climate_change_impacts_and_adaptation ]]="",IF(AND(Table1[[#This Row],[o_undefined]:[o_undefined]]=1,Table1[[#This Row],[c_climate_change_impacts_and_adaptation]]=1),1,""),1)</f>
        <v/>
      </c>
      <c r="AF550" s="4" t="str" cm="1">
        <f t="array" ref="AF550">IF(Table1[[#This Row],[o_support_needed_and_received]]="",IF(AND(Table1[[#This Row],[o_undefined]:[o_undefined]]=1,Table1[[#This Row],[c_support_needed_and_received]]=1),1,""),1)</f>
        <v/>
      </c>
      <c r="AG550" s="4">
        <f>IF(SUM(Table1[[#This Row],[com_ghg_inventory]:[com_support_needed_and_received]])=0,1,"")</f>
        <v>1</v>
      </c>
      <c r="AH550" s="4" cm="1">
        <f t="array" ref="AH550">IF(Table1[[#This Row],[com_ghg_inventory]]="",0,IF(Table1[[#This Row],[com_undefined]:[com_undefined]]=1,0,Table1[[#This Row],[o_gef_funding]:[o_gef_funding]]/SUM(Table1[[#This Row],[com_ghg_inventory]:[com_support_needed_and_received]])))</f>
        <v>0</v>
      </c>
      <c r="AI550" s="4" cm="1">
        <f t="array" ref="AI550">IF(Table1[[#This Row],[com_mitigation]]="",0,IF(Table1[[#This Row],[com_undefined]:[com_undefined]]=1,0,Table1[[#This Row],[o_gef_funding]:[o_gef_funding]]/SUM(Table1[[#This Row],[com_ghg_inventory]:[com_support_needed_and_received]])))</f>
        <v>0</v>
      </c>
      <c r="AJ550" s="4" cm="1">
        <f t="array" ref="AJ550">IF(Table1[[#This Row],[com_climate_change_impacts_and_adaptation]]="",0,IF(Table1[[#This Row],[com_undefined]:[com_undefined]]=1,0,Table1[[#This Row],[o_gef_funding]:[o_gef_funding]]/SUM(Table1[[#This Row],[com_ghg_inventory]:[com_support_needed_and_received]])))</f>
        <v>0</v>
      </c>
      <c r="AK550" s="4" cm="1">
        <f t="array" ref="AK550">IF(Table1[[#This Row],[com_support_needed_and_received]]="",0,IF(Table1[[#This Row],[com_undefined]:[com_undefined]]=1,0,Table1[[#This Row],[o_gef_funding]:[o_gef_funding]]/SUM(Table1[[#This Row],[com_ghg_inventory]:[com_support_needed_and_received]])))</f>
        <v>0</v>
      </c>
      <c r="AL550" s="4">
        <f>IF(Table1[[#This Row],[com_undefined]]=1,Table1[[#This Row],[o_gef_funding]],0)</f>
        <v>50000</v>
      </c>
      <c r="AM550" s="4" cm="1">
        <f t="array" ref="AM550">IF(Table1[[#This Row],[com_ghg_inventory]]="",0,IF(Table1[[#This Row],[com_undefined]:[com_undefined]]=1,0,Table1[[#This Row],[o_co_financing]:[o_co_financing]]/SUM(Table1[[#This Row],[com_ghg_inventory]:[com_support_needed_and_received]])))</f>
        <v>0</v>
      </c>
      <c r="AN550" s="4" cm="1">
        <f t="array" ref="AN550">IF(Table1[[#This Row],[com_mitigation]]="",0,IF(Table1[[#This Row],[com_undefined]:[com_undefined]]=1,0,Table1[[#This Row],[o_co_financing]:[o_co_financing]]/SUM(Table1[[#This Row],[com_ghg_inventory]:[com_support_needed_and_received]])))</f>
        <v>0</v>
      </c>
      <c r="AO550" s="4" cm="1">
        <f t="array" ref="AO550">IF(Table1[[#This Row],[com_climate_change_impacts_and_adaptation]]="",0,IF(Table1[[#This Row],[com_undefined]:[com_undefined]]=1,0,Table1[[#This Row],[o_co_financing]:[o_co_financing]]/SUM(Table1[[#This Row],[com_ghg_inventory]:[com_support_needed_and_received]])))</f>
        <v>0</v>
      </c>
      <c r="AP550" s="4" cm="1">
        <f t="array" ref="AP550">IF(Table1[[#This Row],[com_support_needed_and_received]]="",0,IF(Table1[[#This Row],[com_undefined]:[com_undefined]]=1,0,Table1[[#This Row],[o_co_financing]:[o_co_financing]]/SUM(Table1[[#This Row],[com_ghg_inventory]:[com_support_needed_and_received]])))</f>
        <v>0</v>
      </c>
      <c r="AQ550" s="4">
        <f>IF(Table1[[#This Row],[com_undefined]]=1,Table1[[#This Row],[o_co_financing]],0)</f>
        <v>0</v>
      </c>
      <c r="AR550" s="4" t="str">
        <f>IF(Table1[[#This Row],[o_gef_funding]]=SUM(Table1[[#This Row],[ghg_inventory_gef]:[undefined_gef]]),"Good", "Problem")</f>
        <v>Good</v>
      </c>
      <c r="AS550" s="4" t="str">
        <f>IF(Table1[[#This Row],[o_co_financing]]=SUM(Table1[[#This Row],[ghg_inventory_co_finance]:[undefined_co_finance]]),"Good", "Problem")</f>
        <v>Good</v>
      </c>
    </row>
    <row r="551" spans="1:45">
      <c r="A551" s="7">
        <v>56</v>
      </c>
      <c r="B551" s="8" t="s">
        <v>82</v>
      </c>
      <c r="C551" t="str">
        <f>VLOOKUP(Table1[[#This Row],[pif_id]], Table7[#All],2,FALSE)</f>
        <v>Africa</v>
      </c>
      <c r="D551" t="str">
        <f>VLOOKUP(Table1[[#This Row],[pif_id]], Table7[#All],3,FALSE)</f>
        <v>UNDP</v>
      </c>
      <c r="E551" t="str">
        <f>VLOOKUP(Table1[[#This Row],[pif_id]], Table7[#All],4,FALSE)</f>
        <v>2019</v>
      </c>
      <c r="F551" t="e">
        <f>VLOOKUP(Table1[[#This Row],[pif_id]], Table7[#All],5,FALSE)</f>
        <v>#REF!</v>
      </c>
      <c r="G551">
        <v>125</v>
      </c>
      <c r="H551" t="s">
        <v>798</v>
      </c>
      <c r="I551">
        <v>1</v>
      </c>
      <c r="M551" t="str">
        <f>IF(SUM(Table1[[#This Row],[c_ghg_inventory]:[c_support_needed_and_received]])=0,1,"")</f>
        <v/>
      </c>
      <c r="N551" s="6">
        <v>1010000</v>
      </c>
      <c r="O551" s="6">
        <v>550000</v>
      </c>
      <c r="P551" s="6">
        <f>N551/SUM(Table1[[#This Row],[c_ghg_inventory]:[c_undefined]])</f>
        <v>1010000</v>
      </c>
      <c r="Q551" s="6">
        <f>O551/SUM(Table1[[#This Row],[c_ghg_inventory]:[c_undefined]])</f>
        <v>550000</v>
      </c>
      <c r="R551">
        <v>548</v>
      </c>
      <c r="S551" t="s">
        <v>799</v>
      </c>
      <c r="T551">
        <v>1</v>
      </c>
      <c r="X551" s="4" t="str">
        <f>IF(SUM(Table1[[#This Row],[o_ghg_inventory ]:[o_support_needed_and_received]])=0,1,"")</f>
        <v/>
      </c>
      <c r="Y551" s="34">
        <v>168333.33333333334</v>
      </c>
      <c r="Z551" s="34">
        <v>91666.666666666672</v>
      </c>
      <c r="AA551" s="5">
        <f>Table1[[#This Row],[o_gef_funding]]/SUM(Table1[[#This Row],[o_ghg_inventory ]:[o_undefined]])</f>
        <v>168333.33333333334</v>
      </c>
      <c r="AB551" s="5">
        <f>Table1[[#This Row],[o_co_financing]]/SUM(Table1[[#This Row],[o_ghg_inventory ]:[o_undefined]])</f>
        <v>91666.666666666672</v>
      </c>
      <c r="AC551" s="4" cm="1">
        <f t="array" ref="AC551">IF(Table1[[#This Row],[o_ghg_inventory ]]="",IF(AND(Table1[[#This Row],[o_undefined]:[o_undefined]]=1,Table1[[#This Row],[c_ghg_inventory]]=1),1,""),1)</f>
        <v>1</v>
      </c>
      <c r="AD551" s="4" t="str" cm="1">
        <f t="array" ref="AD551">IF(Table1[[#This Row],[o_mitigation ]]="",IF(AND(Table1[[#This Row],[o_undefined]:[o_undefined]]=1,Table1[[#This Row],[c_mitigation]]=1),1,""),1)</f>
        <v/>
      </c>
      <c r="AE551" s="4" t="str" cm="1">
        <f t="array" ref="AE551">IF(Table1[[#This Row],[o_climate_change_impacts_and_adaptation ]]="",IF(AND(Table1[[#This Row],[o_undefined]:[o_undefined]]=1,Table1[[#This Row],[c_climate_change_impacts_and_adaptation]]=1),1,""),1)</f>
        <v/>
      </c>
      <c r="AF551" s="4" t="str" cm="1">
        <f t="array" ref="AF551">IF(Table1[[#This Row],[o_support_needed_and_received]]="",IF(AND(Table1[[#This Row],[o_undefined]:[o_undefined]]=1,Table1[[#This Row],[c_support_needed_and_received]]=1),1,""),1)</f>
        <v/>
      </c>
      <c r="AG551" s="4" t="str">
        <f>IF(SUM(Table1[[#This Row],[com_ghg_inventory]:[com_support_needed_and_received]])=0,1,"")</f>
        <v/>
      </c>
      <c r="AH551" s="4" cm="1">
        <f t="array" ref="AH551">IF(Table1[[#This Row],[com_ghg_inventory]]="",0,IF(Table1[[#This Row],[com_undefined]:[com_undefined]]=1,0,Table1[[#This Row],[o_gef_funding]:[o_gef_funding]]/SUM(Table1[[#This Row],[com_ghg_inventory]:[com_support_needed_and_received]])))</f>
        <v>168333.33333333334</v>
      </c>
      <c r="AI551" s="4" cm="1">
        <f t="array" ref="AI551">IF(Table1[[#This Row],[com_mitigation]]="",0,IF(Table1[[#This Row],[com_undefined]:[com_undefined]]=1,0,Table1[[#This Row],[o_gef_funding]:[o_gef_funding]]/SUM(Table1[[#This Row],[com_ghg_inventory]:[com_support_needed_and_received]])))</f>
        <v>0</v>
      </c>
      <c r="AJ551" s="4" cm="1">
        <f t="array" ref="AJ551">IF(Table1[[#This Row],[com_climate_change_impacts_and_adaptation]]="",0,IF(Table1[[#This Row],[com_undefined]:[com_undefined]]=1,0,Table1[[#This Row],[o_gef_funding]:[o_gef_funding]]/SUM(Table1[[#This Row],[com_ghg_inventory]:[com_support_needed_and_received]])))</f>
        <v>0</v>
      </c>
      <c r="AK551" s="4" cm="1">
        <f t="array" ref="AK551">IF(Table1[[#This Row],[com_support_needed_and_received]]="",0,IF(Table1[[#This Row],[com_undefined]:[com_undefined]]=1,0,Table1[[#This Row],[o_gef_funding]:[o_gef_funding]]/SUM(Table1[[#This Row],[com_ghg_inventory]:[com_support_needed_and_received]])))</f>
        <v>0</v>
      </c>
      <c r="AL551" s="4">
        <f>IF(Table1[[#This Row],[com_undefined]]=1,Table1[[#This Row],[o_gef_funding]],0)</f>
        <v>0</v>
      </c>
      <c r="AM551" s="4" cm="1">
        <f t="array" ref="AM551">IF(Table1[[#This Row],[com_ghg_inventory]]="",0,IF(Table1[[#This Row],[com_undefined]:[com_undefined]]=1,0,Table1[[#This Row],[o_co_financing]:[o_co_financing]]/SUM(Table1[[#This Row],[com_ghg_inventory]:[com_support_needed_and_received]])))</f>
        <v>91666.666666666672</v>
      </c>
      <c r="AN551" s="4" cm="1">
        <f t="array" ref="AN551">IF(Table1[[#This Row],[com_mitigation]]="",0,IF(Table1[[#This Row],[com_undefined]:[com_undefined]]=1,0,Table1[[#This Row],[o_co_financing]:[o_co_financing]]/SUM(Table1[[#This Row],[com_ghg_inventory]:[com_support_needed_and_received]])))</f>
        <v>0</v>
      </c>
      <c r="AO551" s="4" cm="1">
        <f t="array" ref="AO551">IF(Table1[[#This Row],[com_climate_change_impacts_and_adaptation]]="",0,IF(Table1[[#This Row],[com_undefined]:[com_undefined]]=1,0,Table1[[#This Row],[o_co_financing]:[o_co_financing]]/SUM(Table1[[#This Row],[com_ghg_inventory]:[com_support_needed_and_received]])))</f>
        <v>0</v>
      </c>
      <c r="AP551" s="4" cm="1">
        <f t="array" ref="AP551">IF(Table1[[#This Row],[com_support_needed_and_received]]="",0,IF(Table1[[#This Row],[com_undefined]:[com_undefined]]=1,0,Table1[[#This Row],[o_co_financing]:[o_co_financing]]/SUM(Table1[[#This Row],[com_ghg_inventory]:[com_support_needed_and_received]])))</f>
        <v>0</v>
      </c>
      <c r="AQ551" s="4">
        <f>IF(Table1[[#This Row],[com_undefined]]=1,Table1[[#This Row],[o_co_financing]],0)</f>
        <v>0</v>
      </c>
      <c r="AR551" s="4" t="str">
        <f>IF(Table1[[#This Row],[o_gef_funding]]=SUM(Table1[[#This Row],[ghg_inventory_gef]:[undefined_gef]]),"Good", "Problem")</f>
        <v>Good</v>
      </c>
      <c r="AS551" s="4" t="str">
        <f>IF(Table1[[#This Row],[o_co_financing]]=SUM(Table1[[#This Row],[ghg_inventory_co_finance]:[undefined_co_finance]]),"Good", "Problem")</f>
        <v>Good</v>
      </c>
    </row>
    <row r="552" spans="1:45">
      <c r="A552" s="7">
        <v>56</v>
      </c>
      <c r="B552" s="8" t="s">
        <v>82</v>
      </c>
      <c r="C552" t="str">
        <f>VLOOKUP(Table1[[#This Row],[pif_id]], Table7[#All],2,FALSE)</f>
        <v>Africa</v>
      </c>
      <c r="D552" t="str">
        <f>VLOOKUP(Table1[[#This Row],[pif_id]], Table7[#All],3,FALSE)</f>
        <v>UNDP</v>
      </c>
      <c r="E552" t="str">
        <f>VLOOKUP(Table1[[#This Row],[pif_id]], Table7[#All],4,FALSE)</f>
        <v>2019</v>
      </c>
      <c r="F552" t="e">
        <f>VLOOKUP(Table1[[#This Row],[pif_id]], Table7[#All],5,FALSE)</f>
        <v>#REF!</v>
      </c>
      <c r="G552">
        <v>125</v>
      </c>
      <c r="H552" t="s">
        <v>798</v>
      </c>
      <c r="I552">
        <v>1</v>
      </c>
      <c r="M552" t="str">
        <f>IF(SUM(Table1[[#This Row],[c_ghg_inventory]:[c_support_needed_and_received]])=0,1,"")</f>
        <v/>
      </c>
      <c r="N552" s="6">
        <v>1010000</v>
      </c>
      <c r="O552" s="6">
        <v>550000</v>
      </c>
      <c r="P552" s="6">
        <f>N552/SUM(Table1[[#This Row],[c_ghg_inventory]:[c_undefined]])</f>
        <v>1010000</v>
      </c>
      <c r="Q552" s="6">
        <f>O552/SUM(Table1[[#This Row],[c_ghg_inventory]:[c_undefined]])</f>
        <v>550000</v>
      </c>
      <c r="R552">
        <v>549</v>
      </c>
      <c r="S552" t="s">
        <v>800</v>
      </c>
      <c r="T552">
        <v>1</v>
      </c>
      <c r="X552" s="4" t="str">
        <f>IF(SUM(Table1[[#This Row],[o_ghg_inventory ]:[o_support_needed_and_received]])=0,1,"")</f>
        <v/>
      </c>
      <c r="Y552" s="34">
        <v>168333.33333333334</v>
      </c>
      <c r="Z552" s="34">
        <v>91666.666666666672</v>
      </c>
      <c r="AA552" s="5">
        <f>Table1[[#This Row],[o_gef_funding]]/SUM(Table1[[#This Row],[o_ghg_inventory ]:[o_undefined]])</f>
        <v>168333.33333333334</v>
      </c>
      <c r="AB552" s="5">
        <f>Table1[[#This Row],[o_co_financing]]/SUM(Table1[[#This Row],[o_ghg_inventory ]:[o_undefined]])</f>
        <v>91666.666666666672</v>
      </c>
      <c r="AC552" s="4" cm="1">
        <f t="array" ref="AC552">IF(Table1[[#This Row],[o_ghg_inventory ]]="",IF(AND(Table1[[#This Row],[o_undefined]:[o_undefined]]=1,Table1[[#This Row],[c_ghg_inventory]]=1),1,""),1)</f>
        <v>1</v>
      </c>
      <c r="AD552" s="4" t="str" cm="1">
        <f t="array" ref="AD552">IF(Table1[[#This Row],[o_mitigation ]]="",IF(AND(Table1[[#This Row],[o_undefined]:[o_undefined]]=1,Table1[[#This Row],[c_mitigation]]=1),1,""),1)</f>
        <v/>
      </c>
      <c r="AE552" s="4" t="str" cm="1">
        <f t="array" ref="AE552">IF(Table1[[#This Row],[o_climate_change_impacts_and_adaptation ]]="",IF(AND(Table1[[#This Row],[o_undefined]:[o_undefined]]=1,Table1[[#This Row],[c_climate_change_impacts_and_adaptation]]=1),1,""),1)</f>
        <v/>
      </c>
      <c r="AF552" s="4" t="str" cm="1">
        <f t="array" ref="AF552">IF(Table1[[#This Row],[o_support_needed_and_received]]="",IF(AND(Table1[[#This Row],[o_undefined]:[o_undefined]]=1,Table1[[#This Row],[c_support_needed_and_received]]=1),1,""),1)</f>
        <v/>
      </c>
      <c r="AG552" s="4" t="str">
        <f>IF(SUM(Table1[[#This Row],[com_ghg_inventory]:[com_support_needed_and_received]])=0,1,"")</f>
        <v/>
      </c>
      <c r="AH552" s="4" cm="1">
        <f t="array" ref="AH552">IF(Table1[[#This Row],[com_ghg_inventory]]="",0,IF(Table1[[#This Row],[com_undefined]:[com_undefined]]=1,0,Table1[[#This Row],[o_gef_funding]:[o_gef_funding]]/SUM(Table1[[#This Row],[com_ghg_inventory]:[com_support_needed_and_received]])))</f>
        <v>168333.33333333334</v>
      </c>
      <c r="AI552" s="4" cm="1">
        <f t="array" ref="AI552">IF(Table1[[#This Row],[com_mitigation]]="",0,IF(Table1[[#This Row],[com_undefined]:[com_undefined]]=1,0,Table1[[#This Row],[o_gef_funding]:[o_gef_funding]]/SUM(Table1[[#This Row],[com_ghg_inventory]:[com_support_needed_and_received]])))</f>
        <v>0</v>
      </c>
      <c r="AJ552" s="4" cm="1">
        <f t="array" ref="AJ552">IF(Table1[[#This Row],[com_climate_change_impacts_and_adaptation]]="",0,IF(Table1[[#This Row],[com_undefined]:[com_undefined]]=1,0,Table1[[#This Row],[o_gef_funding]:[o_gef_funding]]/SUM(Table1[[#This Row],[com_ghg_inventory]:[com_support_needed_and_received]])))</f>
        <v>0</v>
      </c>
      <c r="AK552" s="4" cm="1">
        <f t="array" ref="AK552">IF(Table1[[#This Row],[com_support_needed_and_received]]="",0,IF(Table1[[#This Row],[com_undefined]:[com_undefined]]=1,0,Table1[[#This Row],[o_gef_funding]:[o_gef_funding]]/SUM(Table1[[#This Row],[com_ghg_inventory]:[com_support_needed_and_received]])))</f>
        <v>0</v>
      </c>
      <c r="AL552" s="4">
        <f>IF(Table1[[#This Row],[com_undefined]]=1,Table1[[#This Row],[o_gef_funding]],0)</f>
        <v>0</v>
      </c>
      <c r="AM552" s="4" cm="1">
        <f t="array" ref="AM552">IF(Table1[[#This Row],[com_ghg_inventory]]="",0,IF(Table1[[#This Row],[com_undefined]:[com_undefined]]=1,0,Table1[[#This Row],[o_co_financing]:[o_co_financing]]/SUM(Table1[[#This Row],[com_ghg_inventory]:[com_support_needed_and_received]])))</f>
        <v>91666.666666666672</v>
      </c>
      <c r="AN552" s="4" cm="1">
        <f t="array" ref="AN552">IF(Table1[[#This Row],[com_mitigation]]="",0,IF(Table1[[#This Row],[com_undefined]:[com_undefined]]=1,0,Table1[[#This Row],[o_co_financing]:[o_co_financing]]/SUM(Table1[[#This Row],[com_ghg_inventory]:[com_support_needed_and_received]])))</f>
        <v>0</v>
      </c>
      <c r="AO552" s="4" cm="1">
        <f t="array" ref="AO552">IF(Table1[[#This Row],[com_climate_change_impacts_and_adaptation]]="",0,IF(Table1[[#This Row],[com_undefined]:[com_undefined]]=1,0,Table1[[#This Row],[o_co_financing]:[o_co_financing]]/SUM(Table1[[#This Row],[com_ghg_inventory]:[com_support_needed_and_received]])))</f>
        <v>0</v>
      </c>
      <c r="AP552" s="4" cm="1">
        <f t="array" ref="AP552">IF(Table1[[#This Row],[com_support_needed_and_received]]="",0,IF(Table1[[#This Row],[com_undefined]:[com_undefined]]=1,0,Table1[[#This Row],[o_co_financing]:[o_co_financing]]/SUM(Table1[[#This Row],[com_ghg_inventory]:[com_support_needed_and_received]])))</f>
        <v>0</v>
      </c>
      <c r="AQ552" s="4">
        <f>IF(Table1[[#This Row],[com_undefined]]=1,Table1[[#This Row],[o_co_financing]],0)</f>
        <v>0</v>
      </c>
      <c r="AR552" s="4" t="str">
        <f>IF(Table1[[#This Row],[o_gef_funding]]=SUM(Table1[[#This Row],[ghg_inventory_gef]:[undefined_gef]]),"Good", "Problem")</f>
        <v>Good</v>
      </c>
      <c r="AS552" s="4" t="str">
        <f>IF(Table1[[#This Row],[o_co_financing]]=SUM(Table1[[#This Row],[ghg_inventory_co_finance]:[undefined_co_finance]]),"Good", "Problem")</f>
        <v>Good</v>
      </c>
    </row>
    <row r="553" spans="1:45">
      <c r="A553" s="7">
        <v>56</v>
      </c>
      <c r="B553" s="8" t="s">
        <v>82</v>
      </c>
      <c r="C553" t="str">
        <f>VLOOKUP(Table1[[#This Row],[pif_id]], Table7[#All],2,FALSE)</f>
        <v>Africa</v>
      </c>
      <c r="D553" t="str">
        <f>VLOOKUP(Table1[[#This Row],[pif_id]], Table7[#All],3,FALSE)</f>
        <v>UNDP</v>
      </c>
      <c r="E553" t="str">
        <f>VLOOKUP(Table1[[#This Row],[pif_id]], Table7[#All],4,FALSE)</f>
        <v>2019</v>
      </c>
      <c r="F553" t="e">
        <f>VLOOKUP(Table1[[#This Row],[pif_id]], Table7[#All],5,FALSE)</f>
        <v>#REF!</v>
      </c>
      <c r="G553">
        <v>125</v>
      </c>
      <c r="H553" t="s">
        <v>798</v>
      </c>
      <c r="I553">
        <v>1</v>
      </c>
      <c r="M553" t="str">
        <f>IF(SUM(Table1[[#This Row],[c_ghg_inventory]:[c_support_needed_and_received]])=0,1,"")</f>
        <v/>
      </c>
      <c r="N553" s="6">
        <v>1010000</v>
      </c>
      <c r="O553" s="6">
        <v>550000</v>
      </c>
      <c r="P553" s="6">
        <f>N553/SUM(Table1[[#This Row],[c_ghg_inventory]:[c_undefined]])</f>
        <v>1010000</v>
      </c>
      <c r="Q553" s="6">
        <f>O553/SUM(Table1[[#This Row],[c_ghg_inventory]:[c_undefined]])</f>
        <v>550000</v>
      </c>
      <c r="R553">
        <v>550</v>
      </c>
      <c r="S553" t="s">
        <v>801</v>
      </c>
      <c r="T553">
        <v>1</v>
      </c>
      <c r="X553" s="4" t="str">
        <f>IF(SUM(Table1[[#This Row],[o_ghg_inventory ]:[o_support_needed_and_received]])=0,1,"")</f>
        <v/>
      </c>
      <c r="Y553" s="34">
        <v>168333.33333333334</v>
      </c>
      <c r="Z553" s="34">
        <v>91666.666666666672</v>
      </c>
      <c r="AA553" s="5">
        <f>Table1[[#This Row],[o_gef_funding]]/SUM(Table1[[#This Row],[o_ghg_inventory ]:[o_undefined]])</f>
        <v>168333.33333333334</v>
      </c>
      <c r="AB553" s="5">
        <f>Table1[[#This Row],[o_co_financing]]/SUM(Table1[[#This Row],[o_ghg_inventory ]:[o_undefined]])</f>
        <v>91666.666666666672</v>
      </c>
      <c r="AC553" s="4" cm="1">
        <f t="array" ref="AC553">IF(Table1[[#This Row],[o_ghg_inventory ]]="",IF(AND(Table1[[#This Row],[o_undefined]:[o_undefined]]=1,Table1[[#This Row],[c_ghg_inventory]]=1),1,""),1)</f>
        <v>1</v>
      </c>
      <c r="AD553" s="4" t="str" cm="1">
        <f t="array" ref="AD553">IF(Table1[[#This Row],[o_mitigation ]]="",IF(AND(Table1[[#This Row],[o_undefined]:[o_undefined]]=1,Table1[[#This Row],[c_mitigation]]=1),1,""),1)</f>
        <v/>
      </c>
      <c r="AE553" s="4" t="str" cm="1">
        <f t="array" ref="AE553">IF(Table1[[#This Row],[o_climate_change_impacts_and_adaptation ]]="",IF(AND(Table1[[#This Row],[o_undefined]:[o_undefined]]=1,Table1[[#This Row],[c_climate_change_impacts_and_adaptation]]=1),1,""),1)</f>
        <v/>
      </c>
      <c r="AF553" s="4" t="str" cm="1">
        <f t="array" ref="AF553">IF(Table1[[#This Row],[o_support_needed_and_received]]="",IF(AND(Table1[[#This Row],[o_undefined]:[o_undefined]]=1,Table1[[#This Row],[c_support_needed_and_received]]=1),1,""),1)</f>
        <v/>
      </c>
      <c r="AG553" s="4" t="str">
        <f>IF(SUM(Table1[[#This Row],[com_ghg_inventory]:[com_support_needed_and_received]])=0,1,"")</f>
        <v/>
      </c>
      <c r="AH553" s="4" cm="1">
        <f t="array" ref="AH553">IF(Table1[[#This Row],[com_ghg_inventory]]="",0,IF(Table1[[#This Row],[com_undefined]:[com_undefined]]=1,0,Table1[[#This Row],[o_gef_funding]:[o_gef_funding]]/SUM(Table1[[#This Row],[com_ghg_inventory]:[com_support_needed_and_received]])))</f>
        <v>168333.33333333334</v>
      </c>
      <c r="AI553" s="4" cm="1">
        <f t="array" ref="AI553">IF(Table1[[#This Row],[com_mitigation]]="",0,IF(Table1[[#This Row],[com_undefined]:[com_undefined]]=1,0,Table1[[#This Row],[o_gef_funding]:[o_gef_funding]]/SUM(Table1[[#This Row],[com_ghg_inventory]:[com_support_needed_and_received]])))</f>
        <v>0</v>
      </c>
      <c r="AJ553" s="4" cm="1">
        <f t="array" ref="AJ553">IF(Table1[[#This Row],[com_climate_change_impacts_and_adaptation]]="",0,IF(Table1[[#This Row],[com_undefined]:[com_undefined]]=1,0,Table1[[#This Row],[o_gef_funding]:[o_gef_funding]]/SUM(Table1[[#This Row],[com_ghg_inventory]:[com_support_needed_and_received]])))</f>
        <v>0</v>
      </c>
      <c r="AK553" s="4" cm="1">
        <f t="array" ref="AK553">IF(Table1[[#This Row],[com_support_needed_and_received]]="",0,IF(Table1[[#This Row],[com_undefined]:[com_undefined]]=1,0,Table1[[#This Row],[o_gef_funding]:[o_gef_funding]]/SUM(Table1[[#This Row],[com_ghg_inventory]:[com_support_needed_and_received]])))</f>
        <v>0</v>
      </c>
      <c r="AL553" s="4">
        <f>IF(Table1[[#This Row],[com_undefined]]=1,Table1[[#This Row],[o_gef_funding]],0)</f>
        <v>0</v>
      </c>
      <c r="AM553" s="4" cm="1">
        <f t="array" ref="AM553">IF(Table1[[#This Row],[com_ghg_inventory]]="",0,IF(Table1[[#This Row],[com_undefined]:[com_undefined]]=1,0,Table1[[#This Row],[o_co_financing]:[o_co_financing]]/SUM(Table1[[#This Row],[com_ghg_inventory]:[com_support_needed_and_received]])))</f>
        <v>91666.666666666672</v>
      </c>
      <c r="AN553" s="4" cm="1">
        <f t="array" ref="AN553">IF(Table1[[#This Row],[com_mitigation]]="",0,IF(Table1[[#This Row],[com_undefined]:[com_undefined]]=1,0,Table1[[#This Row],[o_co_financing]:[o_co_financing]]/SUM(Table1[[#This Row],[com_ghg_inventory]:[com_support_needed_and_received]])))</f>
        <v>0</v>
      </c>
      <c r="AO553" s="4" cm="1">
        <f t="array" ref="AO553">IF(Table1[[#This Row],[com_climate_change_impacts_and_adaptation]]="",0,IF(Table1[[#This Row],[com_undefined]:[com_undefined]]=1,0,Table1[[#This Row],[o_co_financing]:[o_co_financing]]/SUM(Table1[[#This Row],[com_ghg_inventory]:[com_support_needed_and_received]])))</f>
        <v>0</v>
      </c>
      <c r="AP553" s="4" cm="1">
        <f t="array" ref="AP553">IF(Table1[[#This Row],[com_support_needed_and_received]]="",0,IF(Table1[[#This Row],[com_undefined]:[com_undefined]]=1,0,Table1[[#This Row],[o_co_financing]:[o_co_financing]]/SUM(Table1[[#This Row],[com_ghg_inventory]:[com_support_needed_and_received]])))</f>
        <v>0</v>
      </c>
      <c r="AQ553" s="4">
        <f>IF(Table1[[#This Row],[com_undefined]]=1,Table1[[#This Row],[o_co_financing]],0)</f>
        <v>0</v>
      </c>
      <c r="AR553" s="4" t="str">
        <f>IF(Table1[[#This Row],[o_gef_funding]]=SUM(Table1[[#This Row],[ghg_inventory_gef]:[undefined_gef]]),"Good", "Problem")</f>
        <v>Good</v>
      </c>
      <c r="AS553" s="4" t="str">
        <f>IF(Table1[[#This Row],[o_co_financing]]=SUM(Table1[[#This Row],[ghg_inventory_co_finance]:[undefined_co_finance]]),"Good", "Problem")</f>
        <v>Good</v>
      </c>
    </row>
    <row r="554" spans="1:45">
      <c r="A554" s="7">
        <v>56</v>
      </c>
      <c r="B554" s="8" t="s">
        <v>82</v>
      </c>
      <c r="C554" t="str">
        <f>VLOOKUP(Table1[[#This Row],[pif_id]], Table7[#All],2,FALSE)</f>
        <v>Africa</v>
      </c>
      <c r="D554" t="str">
        <f>VLOOKUP(Table1[[#This Row],[pif_id]], Table7[#All],3,FALSE)</f>
        <v>UNDP</v>
      </c>
      <c r="E554" t="str">
        <f>VLOOKUP(Table1[[#This Row],[pif_id]], Table7[#All],4,FALSE)</f>
        <v>2019</v>
      </c>
      <c r="F554" t="e">
        <f>VLOOKUP(Table1[[#This Row],[pif_id]], Table7[#All],5,FALSE)</f>
        <v>#REF!</v>
      </c>
      <c r="G554">
        <v>125</v>
      </c>
      <c r="H554" t="s">
        <v>798</v>
      </c>
      <c r="I554">
        <v>1</v>
      </c>
      <c r="M554" t="str">
        <f>IF(SUM(Table1[[#This Row],[c_ghg_inventory]:[c_support_needed_and_received]])=0,1,"")</f>
        <v/>
      </c>
      <c r="N554" s="6">
        <v>1010000</v>
      </c>
      <c r="O554" s="6">
        <v>550000</v>
      </c>
      <c r="P554" s="6">
        <f>N554/SUM(Table1[[#This Row],[c_ghg_inventory]:[c_undefined]])</f>
        <v>1010000</v>
      </c>
      <c r="Q554" s="6">
        <f>O554/SUM(Table1[[#This Row],[c_ghg_inventory]:[c_undefined]])</f>
        <v>550000</v>
      </c>
      <c r="R554">
        <v>551</v>
      </c>
      <c r="S554" t="s">
        <v>802</v>
      </c>
      <c r="T554">
        <v>1</v>
      </c>
      <c r="X554" s="4" t="str">
        <f>IF(SUM(Table1[[#This Row],[o_ghg_inventory ]:[o_support_needed_and_received]])=0,1,"")</f>
        <v/>
      </c>
      <c r="Y554" s="34">
        <v>168333.33333333334</v>
      </c>
      <c r="Z554" s="34">
        <v>91666.666666666672</v>
      </c>
      <c r="AA554" s="5">
        <f>Table1[[#This Row],[o_gef_funding]]/SUM(Table1[[#This Row],[o_ghg_inventory ]:[o_undefined]])</f>
        <v>168333.33333333334</v>
      </c>
      <c r="AB554" s="5">
        <f>Table1[[#This Row],[o_co_financing]]/SUM(Table1[[#This Row],[o_ghg_inventory ]:[o_undefined]])</f>
        <v>91666.666666666672</v>
      </c>
      <c r="AC554" s="4" cm="1">
        <f t="array" ref="AC554">IF(Table1[[#This Row],[o_ghg_inventory ]]="",IF(AND(Table1[[#This Row],[o_undefined]:[o_undefined]]=1,Table1[[#This Row],[c_ghg_inventory]]=1),1,""),1)</f>
        <v>1</v>
      </c>
      <c r="AD554" s="4" t="str" cm="1">
        <f t="array" ref="AD554">IF(Table1[[#This Row],[o_mitigation ]]="",IF(AND(Table1[[#This Row],[o_undefined]:[o_undefined]]=1,Table1[[#This Row],[c_mitigation]]=1),1,""),1)</f>
        <v/>
      </c>
      <c r="AE554" s="4" t="str" cm="1">
        <f t="array" ref="AE554">IF(Table1[[#This Row],[o_climate_change_impacts_and_adaptation ]]="",IF(AND(Table1[[#This Row],[o_undefined]:[o_undefined]]=1,Table1[[#This Row],[c_climate_change_impacts_and_adaptation]]=1),1,""),1)</f>
        <v/>
      </c>
      <c r="AF554" s="4" t="str" cm="1">
        <f t="array" ref="AF554">IF(Table1[[#This Row],[o_support_needed_and_received]]="",IF(AND(Table1[[#This Row],[o_undefined]:[o_undefined]]=1,Table1[[#This Row],[c_support_needed_and_received]]=1),1,""),1)</f>
        <v/>
      </c>
      <c r="AG554" s="4" t="str">
        <f>IF(SUM(Table1[[#This Row],[com_ghg_inventory]:[com_support_needed_and_received]])=0,1,"")</f>
        <v/>
      </c>
      <c r="AH554" s="4" cm="1">
        <f t="array" ref="AH554">IF(Table1[[#This Row],[com_ghg_inventory]]="",0,IF(Table1[[#This Row],[com_undefined]:[com_undefined]]=1,0,Table1[[#This Row],[o_gef_funding]:[o_gef_funding]]/SUM(Table1[[#This Row],[com_ghg_inventory]:[com_support_needed_and_received]])))</f>
        <v>168333.33333333334</v>
      </c>
      <c r="AI554" s="4" cm="1">
        <f t="array" ref="AI554">IF(Table1[[#This Row],[com_mitigation]]="",0,IF(Table1[[#This Row],[com_undefined]:[com_undefined]]=1,0,Table1[[#This Row],[o_gef_funding]:[o_gef_funding]]/SUM(Table1[[#This Row],[com_ghg_inventory]:[com_support_needed_and_received]])))</f>
        <v>0</v>
      </c>
      <c r="AJ554" s="4" cm="1">
        <f t="array" ref="AJ554">IF(Table1[[#This Row],[com_climate_change_impacts_and_adaptation]]="",0,IF(Table1[[#This Row],[com_undefined]:[com_undefined]]=1,0,Table1[[#This Row],[o_gef_funding]:[o_gef_funding]]/SUM(Table1[[#This Row],[com_ghg_inventory]:[com_support_needed_and_received]])))</f>
        <v>0</v>
      </c>
      <c r="AK554" s="4" cm="1">
        <f t="array" ref="AK554">IF(Table1[[#This Row],[com_support_needed_and_received]]="",0,IF(Table1[[#This Row],[com_undefined]:[com_undefined]]=1,0,Table1[[#This Row],[o_gef_funding]:[o_gef_funding]]/SUM(Table1[[#This Row],[com_ghg_inventory]:[com_support_needed_and_received]])))</f>
        <v>0</v>
      </c>
      <c r="AL554" s="4">
        <f>IF(Table1[[#This Row],[com_undefined]]=1,Table1[[#This Row],[o_gef_funding]],0)</f>
        <v>0</v>
      </c>
      <c r="AM554" s="4" cm="1">
        <f t="array" ref="AM554">IF(Table1[[#This Row],[com_ghg_inventory]]="",0,IF(Table1[[#This Row],[com_undefined]:[com_undefined]]=1,0,Table1[[#This Row],[o_co_financing]:[o_co_financing]]/SUM(Table1[[#This Row],[com_ghg_inventory]:[com_support_needed_and_received]])))</f>
        <v>91666.666666666672</v>
      </c>
      <c r="AN554" s="4" cm="1">
        <f t="array" ref="AN554">IF(Table1[[#This Row],[com_mitigation]]="",0,IF(Table1[[#This Row],[com_undefined]:[com_undefined]]=1,0,Table1[[#This Row],[o_co_financing]:[o_co_financing]]/SUM(Table1[[#This Row],[com_ghg_inventory]:[com_support_needed_and_received]])))</f>
        <v>0</v>
      </c>
      <c r="AO554" s="4" cm="1">
        <f t="array" ref="AO554">IF(Table1[[#This Row],[com_climate_change_impacts_and_adaptation]]="",0,IF(Table1[[#This Row],[com_undefined]:[com_undefined]]=1,0,Table1[[#This Row],[o_co_financing]:[o_co_financing]]/SUM(Table1[[#This Row],[com_ghg_inventory]:[com_support_needed_and_received]])))</f>
        <v>0</v>
      </c>
      <c r="AP554" s="4" cm="1">
        <f t="array" ref="AP554">IF(Table1[[#This Row],[com_support_needed_and_received]]="",0,IF(Table1[[#This Row],[com_undefined]:[com_undefined]]=1,0,Table1[[#This Row],[o_co_financing]:[o_co_financing]]/SUM(Table1[[#This Row],[com_ghg_inventory]:[com_support_needed_and_received]])))</f>
        <v>0</v>
      </c>
      <c r="AQ554" s="4">
        <f>IF(Table1[[#This Row],[com_undefined]]=1,Table1[[#This Row],[o_co_financing]],0)</f>
        <v>0</v>
      </c>
      <c r="AR554" s="4" t="str">
        <f>IF(Table1[[#This Row],[o_gef_funding]]=SUM(Table1[[#This Row],[ghg_inventory_gef]:[undefined_gef]]),"Good", "Problem")</f>
        <v>Good</v>
      </c>
      <c r="AS554" s="4" t="str">
        <f>IF(Table1[[#This Row],[o_co_financing]]=SUM(Table1[[#This Row],[ghg_inventory_co_finance]:[undefined_co_finance]]),"Good", "Problem")</f>
        <v>Good</v>
      </c>
    </row>
    <row r="555" spans="1:45">
      <c r="A555" s="7">
        <v>56</v>
      </c>
      <c r="B555" s="8" t="s">
        <v>82</v>
      </c>
      <c r="C555" t="str">
        <f>VLOOKUP(Table1[[#This Row],[pif_id]], Table7[#All],2,FALSE)</f>
        <v>Africa</v>
      </c>
      <c r="D555" t="str">
        <f>VLOOKUP(Table1[[#This Row],[pif_id]], Table7[#All],3,FALSE)</f>
        <v>UNDP</v>
      </c>
      <c r="E555" t="str">
        <f>VLOOKUP(Table1[[#This Row],[pif_id]], Table7[#All],4,FALSE)</f>
        <v>2019</v>
      </c>
      <c r="F555" t="e">
        <f>VLOOKUP(Table1[[#This Row],[pif_id]], Table7[#All],5,FALSE)</f>
        <v>#REF!</v>
      </c>
      <c r="G555">
        <v>125</v>
      </c>
      <c r="H555" t="s">
        <v>798</v>
      </c>
      <c r="I555">
        <v>1</v>
      </c>
      <c r="M555" t="str">
        <f>IF(SUM(Table1[[#This Row],[c_ghg_inventory]:[c_support_needed_and_received]])=0,1,"")</f>
        <v/>
      </c>
      <c r="N555" s="6">
        <v>1010000</v>
      </c>
      <c r="O555" s="6">
        <v>550000</v>
      </c>
      <c r="P555" s="6">
        <f>N555/SUM(Table1[[#This Row],[c_ghg_inventory]:[c_undefined]])</f>
        <v>1010000</v>
      </c>
      <c r="Q555" s="6">
        <f>O555/SUM(Table1[[#This Row],[c_ghg_inventory]:[c_undefined]])</f>
        <v>550000</v>
      </c>
      <c r="R555">
        <v>552</v>
      </c>
      <c r="S555" t="s">
        <v>803</v>
      </c>
      <c r="T555">
        <v>1</v>
      </c>
      <c r="X555" s="4" t="str">
        <f>IF(SUM(Table1[[#This Row],[o_ghg_inventory ]:[o_support_needed_and_received]])=0,1,"")</f>
        <v/>
      </c>
      <c r="Y555" s="34">
        <v>168333.33333333334</v>
      </c>
      <c r="Z555" s="34">
        <v>91666.666666666672</v>
      </c>
      <c r="AA555" s="5">
        <f>Table1[[#This Row],[o_gef_funding]]/SUM(Table1[[#This Row],[o_ghg_inventory ]:[o_undefined]])</f>
        <v>168333.33333333334</v>
      </c>
      <c r="AB555" s="5">
        <f>Table1[[#This Row],[o_co_financing]]/SUM(Table1[[#This Row],[o_ghg_inventory ]:[o_undefined]])</f>
        <v>91666.666666666672</v>
      </c>
      <c r="AC555" s="4" cm="1">
        <f t="array" ref="AC555">IF(Table1[[#This Row],[o_ghg_inventory ]]="",IF(AND(Table1[[#This Row],[o_undefined]:[o_undefined]]=1,Table1[[#This Row],[c_ghg_inventory]]=1),1,""),1)</f>
        <v>1</v>
      </c>
      <c r="AD555" s="4" t="str" cm="1">
        <f t="array" ref="AD555">IF(Table1[[#This Row],[o_mitigation ]]="",IF(AND(Table1[[#This Row],[o_undefined]:[o_undefined]]=1,Table1[[#This Row],[c_mitigation]]=1),1,""),1)</f>
        <v/>
      </c>
      <c r="AE555" s="4" t="str" cm="1">
        <f t="array" ref="AE555">IF(Table1[[#This Row],[o_climate_change_impacts_and_adaptation ]]="",IF(AND(Table1[[#This Row],[o_undefined]:[o_undefined]]=1,Table1[[#This Row],[c_climate_change_impacts_and_adaptation]]=1),1,""),1)</f>
        <v/>
      </c>
      <c r="AF555" s="4" t="str" cm="1">
        <f t="array" ref="AF555">IF(Table1[[#This Row],[o_support_needed_and_received]]="",IF(AND(Table1[[#This Row],[o_undefined]:[o_undefined]]=1,Table1[[#This Row],[c_support_needed_and_received]]=1),1,""),1)</f>
        <v/>
      </c>
      <c r="AG555" s="4" t="str">
        <f>IF(SUM(Table1[[#This Row],[com_ghg_inventory]:[com_support_needed_and_received]])=0,1,"")</f>
        <v/>
      </c>
      <c r="AH555" s="4" cm="1">
        <f t="array" ref="AH555">IF(Table1[[#This Row],[com_ghg_inventory]]="",0,IF(Table1[[#This Row],[com_undefined]:[com_undefined]]=1,0,Table1[[#This Row],[o_gef_funding]:[o_gef_funding]]/SUM(Table1[[#This Row],[com_ghg_inventory]:[com_support_needed_and_received]])))</f>
        <v>168333.33333333334</v>
      </c>
      <c r="AI555" s="4" cm="1">
        <f t="array" ref="AI555">IF(Table1[[#This Row],[com_mitigation]]="",0,IF(Table1[[#This Row],[com_undefined]:[com_undefined]]=1,0,Table1[[#This Row],[o_gef_funding]:[o_gef_funding]]/SUM(Table1[[#This Row],[com_ghg_inventory]:[com_support_needed_and_received]])))</f>
        <v>0</v>
      </c>
      <c r="AJ555" s="4" cm="1">
        <f t="array" ref="AJ555">IF(Table1[[#This Row],[com_climate_change_impacts_and_adaptation]]="",0,IF(Table1[[#This Row],[com_undefined]:[com_undefined]]=1,0,Table1[[#This Row],[o_gef_funding]:[o_gef_funding]]/SUM(Table1[[#This Row],[com_ghg_inventory]:[com_support_needed_and_received]])))</f>
        <v>0</v>
      </c>
      <c r="AK555" s="4" cm="1">
        <f t="array" ref="AK555">IF(Table1[[#This Row],[com_support_needed_and_received]]="",0,IF(Table1[[#This Row],[com_undefined]:[com_undefined]]=1,0,Table1[[#This Row],[o_gef_funding]:[o_gef_funding]]/SUM(Table1[[#This Row],[com_ghg_inventory]:[com_support_needed_and_received]])))</f>
        <v>0</v>
      </c>
      <c r="AL555" s="4">
        <f>IF(Table1[[#This Row],[com_undefined]]=1,Table1[[#This Row],[o_gef_funding]],0)</f>
        <v>0</v>
      </c>
      <c r="AM555" s="4" cm="1">
        <f t="array" ref="AM555">IF(Table1[[#This Row],[com_ghg_inventory]]="",0,IF(Table1[[#This Row],[com_undefined]:[com_undefined]]=1,0,Table1[[#This Row],[o_co_financing]:[o_co_financing]]/SUM(Table1[[#This Row],[com_ghg_inventory]:[com_support_needed_and_received]])))</f>
        <v>91666.666666666672</v>
      </c>
      <c r="AN555" s="4" cm="1">
        <f t="array" ref="AN555">IF(Table1[[#This Row],[com_mitigation]]="",0,IF(Table1[[#This Row],[com_undefined]:[com_undefined]]=1,0,Table1[[#This Row],[o_co_financing]:[o_co_financing]]/SUM(Table1[[#This Row],[com_ghg_inventory]:[com_support_needed_and_received]])))</f>
        <v>0</v>
      </c>
      <c r="AO555" s="4" cm="1">
        <f t="array" ref="AO555">IF(Table1[[#This Row],[com_climate_change_impacts_and_adaptation]]="",0,IF(Table1[[#This Row],[com_undefined]:[com_undefined]]=1,0,Table1[[#This Row],[o_co_financing]:[o_co_financing]]/SUM(Table1[[#This Row],[com_ghg_inventory]:[com_support_needed_and_received]])))</f>
        <v>0</v>
      </c>
      <c r="AP555" s="4" cm="1">
        <f t="array" ref="AP555">IF(Table1[[#This Row],[com_support_needed_and_received]]="",0,IF(Table1[[#This Row],[com_undefined]:[com_undefined]]=1,0,Table1[[#This Row],[o_co_financing]:[o_co_financing]]/SUM(Table1[[#This Row],[com_ghg_inventory]:[com_support_needed_and_received]])))</f>
        <v>0</v>
      </c>
      <c r="AQ555" s="4">
        <f>IF(Table1[[#This Row],[com_undefined]]=1,Table1[[#This Row],[o_co_financing]],0)</f>
        <v>0</v>
      </c>
      <c r="AR555" s="4" t="str">
        <f>IF(Table1[[#This Row],[o_gef_funding]]=SUM(Table1[[#This Row],[ghg_inventory_gef]:[undefined_gef]]),"Good", "Problem")</f>
        <v>Good</v>
      </c>
      <c r="AS555" s="4" t="str">
        <f>IF(Table1[[#This Row],[o_co_financing]]=SUM(Table1[[#This Row],[ghg_inventory_co_finance]:[undefined_co_finance]]),"Good", "Problem")</f>
        <v>Good</v>
      </c>
    </row>
    <row r="556" spans="1:45">
      <c r="A556" s="7">
        <v>56</v>
      </c>
      <c r="B556" s="8" t="s">
        <v>82</v>
      </c>
      <c r="C556" t="str">
        <f>VLOOKUP(Table1[[#This Row],[pif_id]], Table7[#All],2,FALSE)</f>
        <v>Africa</v>
      </c>
      <c r="D556" t="str">
        <f>VLOOKUP(Table1[[#This Row],[pif_id]], Table7[#All],3,FALSE)</f>
        <v>UNDP</v>
      </c>
      <c r="E556" t="str">
        <f>VLOOKUP(Table1[[#This Row],[pif_id]], Table7[#All],4,FALSE)</f>
        <v>2019</v>
      </c>
      <c r="F556" t="e">
        <f>VLOOKUP(Table1[[#This Row],[pif_id]], Table7[#All],5,FALSE)</f>
        <v>#REF!</v>
      </c>
      <c r="G556">
        <v>125</v>
      </c>
      <c r="H556" t="s">
        <v>798</v>
      </c>
      <c r="I556">
        <v>1</v>
      </c>
      <c r="M556" t="str">
        <f>IF(SUM(Table1[[#This Row],[c_ghg_inventory]:[c_support_needed_and_received]])=0,1,"")</f>
        <v/>
      </c>
      <c r="N556" s="6">
        <v>1010000</v>
      </c>
      <c r="O556" s="6">
        <v>550000</v>
      </c>
      <c r="P556" s="6">
        <f>N556/SUM(Table1[[#This Row],[c_ghg_inventory]:[c_undefined]])</f>
        <v>1010000</v>
      </c>
      <c r="Q556" s="6">
        <f>O556/SUM(Table1[[#This Row],[c_ghg_inventory]:[c_undefined]])</f>
        <v>550000</v>
      </c>
      <c r="R556">
        <v>553</v>
      </c>
      <c r="S556" t="s">
        <v>804</v>
      </c>
      <c r="T556">
        <v>1</v>
      </c>
      <c r="X556" s="4" t="str">
        <f>IF(SUM(Table1[[#This Row],[o_ghg_inventory ]:[o_support_needed_and_received]])=0,1,"")</f>
        <v/>
      </c>
      <c r="Y556" s="34">
        <v>168333.33333333334</v>
      </c>
      <c r="Z556" s="34">
        <v>91666.666666666672</v>
      </c>
      <c r="AA556" s="5">
        <f>Table1[[#This Row],[o_gef_funding]]/SUM(Table1[[#This Row],[o_ghg_inventory ]:[o_undefined]])</f>
        <v>168333.33333333334</v>
      </c>
      <c r="AB556" s="5">
        <f>Table1[[#This Row],[o_co_financing]]/SUM(Table1[[#This Row],[o_ghg_inventory ]:[o_undefined]])</f>
        <v>91666.666666666672</v>
      </c>
      <c r="AC556" s="4" cm="1">
        <f t="array" ref="AC556">IF(Table1[[#This Row],[o_ghg_inventory ]]="",IF(AND(Table1[[#This Row],[o_undefined]:[o_undefined]]=1,Table1[[#This Row],[c_ghg_inventory]]=1),1,""),1)</f>
        <v>1</v>
      </c>
      <c r="AD556" s="4" t="str" cm="1">
        <f t="array" ref="AD556">IF(Table1[[#This Row],[o_mitigation ]]="",IF(AND(Table1[[#This Row],[o_undefined]:[o_undefined]]=1,Table1[[#This Row],[c_mitigation]]=1),1,""),1)</f>
        <v/>
      </c>
      <c r="AE556" s="4" t="str" cm="1">
        <f t="array" ref="AE556">IF(Table1[[#This Row],[o_climate_change_impacts_and_adaptation ]]="",IF(AND(Table1[[#This Row],[o_undefined]:[o_undefined]]=1,Table1[[#This Row],[c_climate_change_impacts_and_adaptation]]=1),1,""),1)</f>
        <v/>
      </c>
      <c r="AF556" s="4" t="str" cm="1">
        <f t="array" ref="AF556">IF(Table1[[#This Row],[o_support_needed_and_received]]="",IF(AND(Table1[[#This Row],[o_undefined]:[o_undefined]]=1,Table1[[#This Row],[c_support_needed_and_received]]=1),1,""),1)</f>
        <v/>
      </c>
      <c r="AG556" s="4" t="str">
        <f>IF(SUM(Table1[[#This Row],[com_ghg_inventory]:[com_support_needed_and_received]])=0,1,"")</f>
        <v/>
      </c>
      <c r="AH556" s="4" cm="1">
        <f t="array" ref="AH556">IF(Table1[[#This Row],[com_ghg_inventory]]="",0,IF(Table1[[#This Row],[com_undefined]:[com_undefined]]=1,0,Table1[[#This Row],[o_gef_funding]:[o_gef_funding]]/SUM(Table1[[#This Row],[com_ghg_inventory]:[com_support_needed_and_received]])))</f>
        <v>168333.33333333334</v>
      </c>
      <c r="AI556" s="4" cm="1">
        <f t="array" ref="AI556">IF(Table1[[#This Row],[com_mitigation]]="",0,IF(Table1[[#This Row],[com_undefined]:[com_undefined]]=1,0,Table1[[#This Row],[o_gef_funding]:[o_gef_funding]]/SUM(Table1[[#This Row],[com_ghg_inventory]:[com_support_needed_and_received]])))</f>
        <v>0</v>
      </c>
      <c r="AJ556" s="4" cm="1">
        <f t="array" ref="AJ556">IF(Table1[[#This Row],[com_climate_change_impacts_and_adaptation]]="",0,IF(Table1[[#This Row],[com_undefined]:[com_undefined]]=1,0,Table1[[#This Row],[o_gef_funding]:[o_gef_funding]]/SUM(Table1[[#This Row],[com_ghg_inventory]:[com_support_needed_and_received]])))</f>
        <v>0</v>
      </c>
      <c r="AK556" s="4" cm="1">
        <f t="array" ref="AK556">IF(Table1[[#This Row],[com_support_needed_and_received]]="",0,IF(Table1[[#This Row],[com_undefined]:[com_undefined]]=1,0,Table1[[#This Row],[o_gef_funding]:[o_gef_funding]]/SUM(Table1[[#This Row],[com_ghg_inventory]:[com_support_needed_and_received]])))</f>
        <v>0</v>
      </c>
      <c r="AL556" s="4">
        <f>IF(Table1[[#This Row],[com_undefined]]=1,Table1[[#This Row],[o_gef_funding]],0)</f>
        <v>0</v>
      </c>
      <c r="AM556" s="4" cm="1">
        <f t="array" ref="AM556">IF(Table1[[#This Row],[com_ghg_inventory]]="",0,IF(Table1[[#This Row],[com_undefined]:[com_undefined]]=1,0,Table1[[#This Row],[o_co_financing]:[o_co_financing]]/SUM(Table1[[#This Row],[com_ghg_inventory]:[com_support_needed_and_received]])))</f>
        <v>91666.666666666672</v>
      </c>
      <c r="AN556" s="4" cm="1">
        <f t="array" ref="AN556">IF(Table1[[#This Row],[com_mitigation]]="",0,IF(Table1[[#This Row],[com_undefined]:[com_undefined]]=1,0,Table1[[#This Row],[o_co_financing]:[o_co_financing]]/SUM(Table1[[#This Row],[com_ghg_inventory]:[com_support_needed_and_received]])))</f>
        <v>0</v>
      </c>
      <c r="AO556" s="4" cm="1">
        <f t="array" ref="AO556">IF(Table1[[#This Row],[com_climate_change_impacts_and_adaptation]]="",0,IF(Table1[[#This Row],[com_undefined]:[com_undefined]]=1,0,Table1[[#This Row],[o_co_financing]:[o_co_financing]]/SUM(Table1[[#This Row],[com_ghg_inventory]:[com_support_needed_and_received]])))</f>
        <v>0</v>
      </c>
      <c r="AP556" s="4" cm="1">
        <f t="array" ref="AP556">IF(Table1[[#This Row],[com_support_needed_and_received]]="",0,IF(Table1[[#This Row],[com_undefined]:[com_undefined]]=1,0,Table1[[#This Row],[o_co_financing]:[o_co_financing]]/SUM(Table1[[#This Row],[com_ghg_inventory]:[com_support_needed_and_received]])))</f>
        <v>0</v>
      </c>
      <c r="AQ556" s="4">
        <f>IF(Table1[[#This Row],[com_undefined]]=1,Table1[[#This Row],[o_co_financing]],0)</f>
        <v>0</v>
      </c>
      <c r="AR556" s="4" t="str">
        <f>IF(Table1[[#This Row],[o_gef_funding]]=SUM(Table1[[#This Row],[ghg_inventory_gef]:[undefined_gef]]),"Good", "Problem")</f>
        <v>Good</v>
      </c>
      <c r="AS556" s="4" t="str">
        <f>IF(Table1[[#This Row],[o_co_financing]]=SUM(Table1[[#This Row],[ghg_inventory_co_finance]:[undefined_co_finance]]),"Good", "Problem")</f>
        <v>Good</v>
      </c>
    </row>
    <row r="557" spans="1:45">
      <c r="A557" s="7">
        <v>56</v>
      </c>
      <c r="B557" s="8" t="s">
        <v>82</v>
      </c>
      <c r="C557" t="str">
        <f>VLOOKUP(Table1[[#This Row],[pif_id]], Table7[#All],2,FALSE)</f>
        <v>Africa</v>
      </c>
      <c r="D557" t="str">
        <f>VLOOKUP(Table1[[#This Row],[pif_id]], Table7[#All],3,FALSE)</f>
        <v>UNDP</v>
      </c>
      <c r="E557" t="str">
        <f>VLOOKUP(Table1[[#This Row],[pif_id]], Table7[#All],4,FALSE)</f>
        <v>2019</v>
      </c>
      <c r="F557" t="e">
        <f>VLOOKUP(Table1[[#This Row],[pif_id]], Table7[#All],5,FALSE)</f>
        <v>#REF!</v>
      </c>
      <c r="G557">
        <v>126</v>
      </c>
      <c r="H557" t="s">
        <v>805</v>
      </c>
      <c r="I557">
        <v>1</v>
      </c>
      <c r="M557" t="str">
        <f>IF(SUM(Table1[[#This Row],[c_ghg_inventory]:[c_support_needed_and_received]])=0,1,"")</f>
        <v/>
      </c>
      <c r="N557" s="6">
        <v>100000</v>
      </c>
      <c r="O557" s="6">
        <v>70000</v>
      </c>
      <c r="P557" s="6">
        <f>N557/SUM(Table1[[#This Row],[c_ghg_inventory]:[c_undefined]])</f>
        <v>100000</v>
      </c>
      <c r="Q557" s="6">
        <f>O557/SUM(Table1[[#This Row],[c_ghg_inventory]:[c_undefined]])</f>
        <v>70000</v>
      </c>
      <c r="R557">
        <v>554</v>
      </c>
      <c r="S557" t="s">
        <v>806</v>
      </c>
      <c r="U557">
        <v>1</v>
      </c>
      <c r="X557" s="4" t="str">
        <f>IF(SUM(Table1[[#This Row],[o_ghg_inventory ]:[o_support_needed_and_received]])=0,1,"")</f>
        <v/>
      </c>
      <c r="Y557" s="34">
        <v>50000</v>
      </c>
      <c r="Z557" s="34">
        <v>35000</v>
      </c>
      <c r="AA557" s="5">
        <f>Table1[[#This Row],[o_gef_funding]]/SUM(Table1[[#This Row],[o_ghg_inventory ]:[o_undefined]])</f>
        <v>50000</v>
      </c>
      <c r="AB557" s="5">
        <f>Table1[[#This Row],[o_co_financing]]/SUM(Table1[[#This Row],[o_ghg_inventory ]:[o_undefined]])</f>
        <v>35000</v>
      </c>
      <c r="AC557" s="4" t="str" cm="1">
        <f t="array" ref="AC557">IF(Table1[[#This Row],[o_ghg_inventory ]]="",IF(AND(Table1[[#This Row],[o_undefined]:[o_undefined]]=1,Table1[[#This Row],[c_ghg_inventory]]=1),1,""),1)</f>
        <v/>
      </c>
      <c r="AD557" s="4" cm="1">
        <f t="array" ref="AD557">IF(Table1[[#This Row],[o_mitigation ]]="",IF(AND(Table1[[#This Row],[o_undefined]:[o_undefined]]=1,Table1[[#This Row],[c_mitigation]]=1),1,""),1)</f>
        <v>1</v>
      </c>
      <c r="AE557" s="4" t="str" cm="1">
        <f t="array" ref="AE557">IF(Table1[[#This Row],[o_climate_change_impacts_and_adaptation ]]="",IF(AND(Table1[[#This Row],[o_undefined]:[o_undefined]]=1,Table1[[#This Row],[c_climate_change_impacts_and_adaptation]]=1),1,""),1)</f>
        <v/>
      </c>
      <c r="AF557" s="4" t="str" cm="1">
        <f t="array" ref="AF557">IF(Table1[[#This Row],[o_support_needed_and_received]]="",IF(AND(Table1[[#This Row],[o_undefined]:[o_undefined]]=1,Table1[[#This Row],[c_support_needed_and_received]]=1),1,""),1)</f>
        <v/>
      </c>
      <c r="AG557" s="4" t="str">
        <f>IF(SUM(Table1[[#This Row],[com_ghg_inventory]:[com_support_needed_and_received]])=0,1,"")</f>
        <v/>
      </c>
      <c r="AH557" s="4" cm="1">
        <f t="array" ref="AH557">IF(Table1[[#This Row],[com_ghg_inventory]]="",0,IF(Table1[[#This Row],[com_undefined]:[com_undefined]]=1,0,Table1[[#This Row],[o_gef_funding]:[o_gef_funding]]/SUM(Table1[[#This Row],[com_ghg_inventory]:[com_support_needed_and_received]])))</f>
        <v>0</v>
      </c>
      <c r="AI557" s="4" cm="1">
        <f t="array" ref="AI557">IF(Table1[[#This Row],[com_mitigation]]="",0,IF(Table1[[#This Row],[com_undefined]:[com_undefined]]=1,0,Table1[[#This Row],[o_gef_funding]:[o_gef_funding]]/SUM(Table1[[#This Row],[com_ghg_inventory]:[com_support_needed_and_received]])))</f>
        <v>50000</v>
      </c>
      <c r="AJ557" s="4" cm="1">
        <f t="array" ref="AJ557">IF(Table1[[#This Row],[com_climate_change_impacts_and_adaptation]]="",0,IF(Table1[[#This Row],[com_undefined]:[com_undefined]]=1,0,Table1[[#This Row],[o_gef_funding]:[o_gef_funding]]/SUM(Table1[[#This Row],[com_ghg_inventory]:[com_support_needed_and_received]])))</f>
        <v>0</v>
      </c>
      <c r="AK557" s="4" cm="1">
        <f t="array" ref="AK557">IF(Table1[[#This Row],[com_support_needed_and_received]]="",0,IF(Table1[[#This Row],[com_undefined]:[com_undefined]]=1,0,Table1[[#This Row],[o_gef_funding]:[o_gef_funding]]/SUM(Table1[[#This Row],[com_ghg_inventory]:[com_support_needed_and_received]])))</f>
        <v>0</v>
      </c>
      <c r="AL557" s="4">
        <f>IF(Table1[[#This Row],[com_undefined]]=1,Table1[[#This Row],[o_gef_funding]],0)</f>
        <v>0</v>
      </c>
      <c r="AM557" s="4" cm="1">
        <f t="array" ref="AM557">IF(Table1[[#This Row],[com_ghg_inventory]]="",0,IF(Table1[[#This Row],[com_undefined]:[com_undefined]]=1,0,Table1[[#This Row],[o_co_financing]:[o_co_financing]]/SUM(Table1[[#This Row],[com_ghg_inventory]:[com_support_needed_and_received]])))</f>
        <v>0</v>
      </c>
      <c r="AN557" s="4" cm="1">
        <f t="array" ref="AN557">IF(Table1[[#This Row],[com_mitigation]]="",0,IF(Table1[[#This Row],[com_undefined]:[com_undefined]]=1,0,Table1[[#This Row],[o_co_financing]:[o_co_financing]]/SUM(Table1[[#This Row],[com_ghg_inventory]:[com_support_needed_and_received]])))</f>
        <v>35000</v>
      </c>
      <c r="AO557" s="4" cm="1">
        <f t="array" ref="AO557">IF(Table1[[#This Row],[com_climate_change_impacts_and_adaptation]]="",0,IF(Table1[[#This Row],[com_undefined]:[com_undefined]]=1,0,Table1[[#This Row],[o_co_financing]:[o_co_financing]]/SUM(Table1[[#This Row],[com_ghg_inventory]:[com_support_needed_and_received]])))</f>
        <v>0</v>
      </c>
      <c r="AP557" s="4" cm="1">
        <f t="array" ref="AP557">IF(Table1[[#This Row],[com_support_needed_and_received]]="",0,IF(Table1[[#This Row],[com_undefined]:[com_undefined]]=1,0,Table1[[#This Row],[o_co_financing]:[o_co_financing]]/SUM(Table1[[#This Row],[com_ghg_inventory]:[com_support_needed_and_received]])))</f>
        <v>0</v>
      </c>
      <c r="AQ557" s="4">
        <f>IF(Table1[[#This Row],[com_undefined]]=1,Table1[[#This Row],[o_co_financing]],0)</f>
        <v>0</v>
      </c>
      <c r="AR557" s="4" t="str">
        <f>IF(Table1[[#This Row],[o_gef_funding]]=SUM(Table1[[#This Row],[ghg_inventory_gef]:[undefined_gef]]),"Good", "Problem")</f>
        <v>Good</v>
      </c>
      <c r="AS557" s="4" t="str">
        <f>IF(Table1[[#This Row],[o_co_financing]]=SUM(Table1[[#This Row],[ghg_inventory_co_finance]:[undefined_co_finance]]),"Good", "Problem")</f>
        <v>Good</v>
      </c>
    </row>
    <row r="558" spans="1:45">
      <c r="A558" s="7">
        <v>56</v>
      </c>
      <c r="B558" s="8" t="s">
        <v>82</v>
      </c>
      <c r="C558" t="str">
        <f>VLOOKUP(Table1[[#This Row],[pif_id]], Table7[#All],2,FALSE)</f>
        <v>Africa</v>
      </c>
      <c r="D558" t="str">
        <f>VLOOKUP(Table1[[#This Row],[pif_id]], Table7[#All],3,FALSE)</f>
        <v>UNDP</v>
      </c>
      <c r="E558" t="str">
        <f>VLOOKUP(Table1[[#This Row],[pif_id]], Table7[#All],4,FALSE)</f>
        <v>2019</v>
      </c>
      <c r="F558" t="e">
        <f>VLOOKUP(Table1[[#This Row],[pif_id]], Table7[#All],5,FALSE)</f>
        <v>#REF!</v>
      </c>
      <c r="G558">
        <v>126</v>
      </c>
      <c r="H558" t="s">
        <v>805</v>
      </c>
      <c r="I558">
        <v>1</v>
      </c>
      <c r="M558" t="str">
        <f>IF(SUM(Table1[[#This Row],[c_ghg_inventory]:[c_support_needed_and_received]])=0,1,"")</f>
        <v/>
      </c>
      <c r="N558" s="6">
        <v>100000</v>
      </c>
      <c r="O558" s="6">
        <v>70000</v>
      </c>
      <c r="P558" s="6">
        <f>N558/SUM(Table1[[#This Row],[c_ghg_inventory]:[c_undefined]])</f>
        <v>100000</v>
      </c>
      <c r="Q558" s="6">
        <f>O558/SUM(Table1[[#This Row],[c_ghg_inventory]:[c_undefined]])</f>
        <v>70000</v>
      </c>
      <c r="R558">
        <v>555</v>
      </c>
      <c r="S558" t="s">
        <v>807</v>
      </c>
      <c r="T558">
        <v>1</v>
      </c>
      <c r="X558" s="4" t="str">
        <f>IF(SUM(Table1[[#This Row],[o_ghg_inventory ]:[o_support_needed_and_received]])=0,1,"")</f>
        <v/>
      </c>
      <c r="Y558" s="34">
        <v>50000</v>
      </c>
      <c r="Z558" s="34">
        <v>35000</v>
      </c>
      <c r="AA558" s="5">
        <f>Table1[[#This Row],[o_gef_funding]]/SUM(Table1[[#This Row],[o_ghg_inventory ]:[o_undefined]])</f>
        <v>50000</v>
      </c>
      <c r="AB558" s="5">
        <f>Table1[[#This Row],[o_co_financing]]/SUM(Table1[[#This Row],[o_ghg_inventory ]:[o_undefined]])</f>
        <v>35000</v>
      </c>
      <c r="AC558" s="4" cm="1">
        <f t="array" ref="AC558">IF(Table1[[#This Row],[o_ghg_inventory ]]="",IF(AND(Table1[[#This Row],[o_undefined]:[o_undefined]]=1,Table1[[#This Row],[c_ghg_inventory]]=1),1,""),1)</f>
        <v>1</v>
      </c>
      <c r="AD558" s="4" t="str" cm="1">
        <f t="array" ref="AD558">IF(Table1[[#This Row],[o_mitigation ]]="",IF(AND(Table1[[#This Row],[o_undefined]:[o_undefined]]=1,Table1[[#This Row],[c_mitigation]]=1),1,""),1)</f>
        <v/>
      </c>
      <c r="AE558" s="4" t="str" cm="1">
        <f t="array" ref="AE558">IF(Table1[[#This Row],[o_climate_change_impacts_and_adaptation ]]="",IF(AND(Table1[[#This Row],[o_undefined]:[o_undefined]]=1,Table1[[#This Row],[c_climate_change_impacts_and_adaptation]]=1),1,""),1)</f>
        <v/>
      </c>
      <c r="AF558" s="4" t="str" cm="1">
        <f t="array" ref="AF558">IF(Table1[[#This Row],[o_support_needed_and_received]]="",IF(AND(Table1[[#This Row],[o_undefined]:[o_undefined]]=1,Table1[[#This Row],[c_support_needed_and_received]]=1),1,""),1)</f>
        <v/>
      </c>
      <c r="AG558" s="4" t="str">
        <f>IF(SUM(Table1[[#This Row],[com_ghg_inventory]:[com_support_needed_and_received]])=0,1,"")</f>
        <v/>
      </c>
      <c r="AH558" s="4" cm="1">
        <f t="array" ref="AH558">IF(Table1[[#This Row],[com_ghg_inventory]]="",0,IF(Table1[[#This Row],[com_undefined]:[com_undefined]]=1,0,Table1[[#This Row],[o_gef_funding]:[o_gef_funding]]/SUM(Table1[[#This Row],[com_ghg_inventory]:[com_support_needed_and_received]])))</f>
        <v>50000</v>
      </c>
      <c r="AI558" s="4" cm="1">
        <f t="array" ref="AI558">IF(Table1[[#This Row],[com_mitigation]]="",0,IF(Table1[[#This Row],[com_undefined]:[com_undefined]]=1,0,Table1[[#This Row],[o_gef_funding]:[o_gef_funding]]/SUM(Table1[[#This Row],[com_ghg_inventory]:[com_support_needed_and_received]])))</f>
        <v>0</v>
      </c>
      <c r="AJ558" s="4" cm="1">
        <f t="array" ref="AJ558">IF(Table1[[#This Row],[com_climate_change_impacts_and_adaptation]]="",0,IF(Table1[[#This Row],[com_undefined]:[com_undefined]]=1,0,Table1[[#This Row],[o_gef_funding]:[o_gef_funding]]/SUM(Table1[[#This Row],[com_ghg_inventory]:[com_support_needed_and_received]])))</f>
        <v>0</v>
      </c>
      <c r="AK558" s="4" cm="1">
        <f t="array" ref="AK558">IF(Table1[[#This Row],[com_support_needed_and_received]]="",0,IF(Table1[[#This Row],[com_undefined]:[com_undefined]]=1,0,Table1[[#This Row],[o_gef_funding]:[o_gef_funding]]/SUM(Table1[[#This Row],[com_ghg_inventory]:[com_support_needed_and_received]])))</f>
        <v>0</v>
      </c>
      <c r="AL558" s="4">
        <f>IF(Table1[[#This Row],[com_undefined]]=1,Table1[[#This Row],[o_gef_funding]],0)</f>
        <v>0</v>
      </c>
      <c r="AM558" s="4" cm="1">
        <f t="array" ref="AM558">IF(Table1[[#This Row],[com_ghg_inventory]]="",0,IF(Table1[[#This Row],[com_undefined]:[com_undefined]]=1,0,Table1[[#This Row],[o_co_financing]:[o_co_financing]]/SUM(Table1[[#This Row],[com_ghg_inventory]:[com_support_needed_and_received]])))</f>
        <v>35000</v>
      </c>
      <c r="AN558" s="4" cm="1">
        <f t="array" ref="AN558">IF(Table1[[#This Row],[com_mitigation]]="",0,IF(Table1[[#This Row],[com_undefined]:[com_undefined]]=1,0,Table1[[#This Row],[o_co_financing]:[o_co_financing]]/SUM(Table1[[#This Row],[com_ghg_inventory]:[com_support_needed_and_received]])))</f>
        <v>0</v>
      </c>
      <c r="AO558" s="4" cm="1">
        <f t="array" ref="AO558">IF(Table1[[#This Row],[com_climate_change_impacts_and_adaptation]]="",0,IF(Table1[[#This Row],[com_undefined]:[com_undefined]]=1,0,Table1[[#This Row],[o_co_financing]:[o_co_financing]]/SUM(Table1[[#This Row],[com_ghg_inventory]:[com_support_needed_and_received]])))</f>
        <v>0</v>
      </c>
      <c r="AP558" s="4" cm="1">
        <f t="array" ref="AP558">IF(Table1[[#This Row],[com_support_needed_and_received]]="",0,IF(Table1[[#This Row],[com_undefined]:[com_undefined]]=1,0,Table1[[#This Row],[o_co_financing]:[o_co_financing]]/SUM(Table1[[#This Row],[com_ghg_inventory]:[com_support_needed_and_received]])))</f>
        <v>0</v>
      </c>
      <c r="AQ558" s="4">
        <f>IF(Table1[[#This Row],[com_undefined]]=1,Table1[[#This Row],[o_co_financing]],0)</f>
        <v>0</v>
      </c>
      <c r="AR558" s="4" t="str">
        <f>IF(Table1[[#This Row],[o_gef_funding]]=SUM(Table1[[#This Row],[ghg_inventory_gef]:[undefined_gef]]),"Good", "Problem")</f>
        <v>Good</v>
      </c>
      <c r="AS558" s="4" t="str">
        <f>IF(Table1[[#This Row],[o_co_financing]]=SUM(Table1[[#This Row],[ghg_inventory_co_finance]:[undefined_co_finance]]),"Good", "Problem")</f>
        <v>Good</v>
      </c>
    </row>
    <row r="559" spans="1:45">
      <c r="A559" s="7">
        <v>56</v>
      </c>
      <c r="B559" s="8" t="s">
        <v>82</v>
      </c>
      <c r="C559" t="str">
        <f>VLOOKUP(Table1[[#This Row],[pif_id]], Table7[#All],2,FALSE)</f>
        <v>Africa</v>
      </c>
      <c r="D559" t="str">
        <f>VLOOKUP(Table1[[#This Row],[pif_id]], Table7[#All],3,FALSE)</f>
        <v>UNDP</v>
      </c>
      <c r="E559" t="str">
        <f>VLOOKUP(Table1[[#This Row],[pif_id]], Table7[#All],4,FALSE)</f>
        <v>2019</v>
      </c>
      <c r="F559" t="e">
        <f>VLOOKUP(Table1[[#This Row],[pif_id]], Table7[#All],5,FALSE)</f>
        <v>#REF!</v>
      </c>
      <c r="G559">
        <v>127</v>
      </c>
      <c r="H559" t="s">
        <v>808</v>
      </c>
      <c r="I559">
        <v>1</v>
      </c>
      <c r="M559" t="str">
        <f>IF(SUM(Table1[[#This Row],[c_ghg_inventory]:[c_support_needed_and_received]])=0,1,"")</f>
        <v/>
      </c>
      <c r="N559" s="6">
        <v>55000</v>
      </c>
      <c r="O559" s="6">
        <v>80000</v>
      </c>
      <c r="P559" s="6">
        <f>N559/SUM(Table1[[#This Row],[c_ghg_inventory]:[c_undefined]])</f>
        <v>55000</v>
      </c>
      <c r="Q559" s="6">
        <f>O559/SUM(Table1[[#This Row],[c_ghg_inventory]:[c_undefined]])</f>
        <v>80000</v>
      </c>
      <c r="R559">
        <v>556</v>
      </c>
      <c r="S559" t="s">
        <v>809</v>
      </c>
      <c r="T559">
        <v>1</v>
      </c>
      <c r="U559">
        <v>1</v>
      </c>
      <c r="X559" s="4" t="str">
        <f>IF(SUM(Table1[[#This Row],[o_ghg_inventory ]:[o_support_needed_and_received]])=0,1,"")</f>
        <v/>
      </c>
      <c r="Y559" s="34">
        <v>27500</v>
      </c>
      <c r="Z559" s="34">
        <v>40000</v>
      </c>
      <c r="AA559" s="5">
        <f>Table1[[#This Row],[o_gef_funding]]/SUM(Table1[[#This Row],[o_ghg_inventory ]:[o_undefined]])</f>
        <v>13750</v>
      </c>
      <c r="AB559" s="5">
        <f>Table1[[#This Row],[o_co_financing]]/SUM(Table1[[#This Row],[o_ghg_inventory ]:[o_undefined]])</f>
        <v>20000</v>
      </c>
      <c r="AC559" s="4" cm="1">
        <f t="array" ref="AC559">IF(Table1[[#This Row],[o_ghg_inventory ]]="",IF(AND(Table1[[#This Row],[o_undefined]:[o_undefined]]=1,Table1[[#This Row],[c_ghg_inventory]]=1),1,""),1)</f>
        <v>1</v>
      </c>
      <c r="AD559" s="4" cm="1">
        <f t="array" ref="AD559">IF(Table1[[#This Row],[o_mitigation ]]="",IF(AND(Table1[[#This Row],[o_undefined]:[o_undefined]]=1,Table1[[#This Row],[c_mitigation]]=1),1,""),1)</f>
        <v>1</v>
      </c>
      <c r="AE559" s="4" t="str" cm="1">
        <f t="array" ref="AE559">IF(Table1[[#This Row],[o_climate_change_impacts_and_adaptation ]]="",IF(AND(Table1[[#This Row],[o_undefined]:[o_undefined]]=1,Table1[[#This Row],[c_climate_change_impacts_and_adaptation]]=1),1,""),1)</f>
        <v/>
      </c>
      <c r="AF559" s="4" t="str" cm="1">
        <f t="array" ref="AF559">IF(Table1[[#This Row],[o_support_needed_and_received]]="",IF(AND(Table1[[#This Row],[o_undefined]:[o_undefined]]=1,Table1[[#This Row],[c_support_needed_and_received]]=1),1,""),1)</f>
        <v/>
      </c>
      <c r="AG559" s="4" t="str">
        <f>IF(SUM(Table1[[#This Row],[com_ghg_inventory]:[com_support_needed_and_received]])=0,1,"")</f>
        <v/>
      </c>
      <c r="AH559" s="4" cm="1">
        <f t="array" ref="AH559">IF(Table1[[#This Row],[com_ghg_inventory]]="",0,IF(Table1[[#This Row],[com_undefined]:[com_undefined]]=1,0,Table1[[#This Row],[o_gef_funding]:[o_gef_funding]]/SUM(Table1[[#This Row],[com_ghg_inventory]:[com_support_needed_and_received]])))</f>
        <v>13750</v>
      </c>
      <c r="AI559" s="4" cm="1">
        <f t="array" ref="AI559">IF(Table1[[#This Row],[com_mitigation]]="",0,IF(Table1[[#This Row],[com_undefined]:[com_undefined]]=1,0,Table1[[#This Row],[o_gef_funding]:[o_gef_funding]]/SUM(Table1[[#This Row],[com_ghg_inventory]:[com_support_needed_and_received]])))</f>
        <v>13750</v>
      </c>
      <c r="AJ559" s="4" cm="1">
        <f t="array" ref="AJ559">IF(Table1[[#This Row],[com_climate_change_impacts_and_adaptation]]="",0,IF(Table1[[#This Row],[com_undefined]:[com_undefined]]=1,0,Table1[[#This Row],[o_gef_funding]:[o_gef_funding]]/SUM(Table1[[#This Row],[com_ghg_inventory]:[com_support_needed_and_received]])))</f>
        <v>0</v>
      </c>
      <c r="AK559" s="4" cm="1">
        <f t="array" ref="AK559">IF(Table1[[#This Row],[com_support_needed_and_received]]="",0,IF(Table1[[#This Row],[com_undefined]:[com_undefined]]=1,0,Table1[[#This Row],[o_gef_funding]:[o_gef_funding]]/SUM(Table1[[#This Row],[com_ghg_inventory]:[com_support_needed_and_received]])))</f>
        <v>0</v>
      </c>
      <c r="AL559" s="4">
        <f>IF(Table1[[#This Row],[com_undefined]]=1,Table1[[#This Row],[o_gef_funding]],0)</f>
        <v>0</v>
      </c>
      <c r="AM559" s="4" cm="1">
        <f t="array" ref="AM559">IF(Table1[[#This Row],[com_ghg_inventory]]="",0,IF(Table1[[#This Row],[com_undefined]:[com_undefined]]=1,0,Table1[[#This Row],[o_co_financing]:[o_co_financing]]/SUM(Table1[[#This Row],[com_ghg_inventory]:[com_support_needed_and_received]])))</f>
        <v>20000</v>
      </c>
      <c r="AN559" s="4" cm="1">
        <f t="array" ref="AN559">IF(Table1[[#This Row],[com_mitigation]]="",0,IF(Table1[[#This Row],[com_undefined]:[com_undefined]]=1,0,Table1[[#This Row],[o_co_financing]:[o_co_financing]]/SUM(Table1[[#This Row],[com_ghg_inventory]:[com_support_needed_and_received]])))</f>
        <v>20000</v>
      </c>
      <c r="AO559" s="4" cm="1">
        <f t="array" ref="AO559">IF(Table1[[#This Row],[com_climate_change_impacts_and_adaptation]]="",0,IF(Table1[[#This Row],[com_undefined]:[com_undefined]]=1,0,Table1[[#This Row],[o_co_financing]:[o_co_financing]]/SUM(Table1[[#This Row],[com_ghg_inventory]:[com_support_needed_and_received]])))</f>
        <v>0</v>
      </c>
      <c r="AP559" s="4" cm="1">
        <f t="array" ref="AP559">IF(Table1[[#This Row],[com_support_needed_and_received]]="",0,IF(Table1[[#This Row],[com_undefined]:[com_undefined]]=1,0,Table1[[#This Row],[o_co_financing]:[o_co_financing]]/SUM(Table1[[#This Row],[com_ghg_inventory]:[com_support_needed_and_received]])))</f>
        <v>0</v>
      </c>
      <c r="AQ559" s="4">
        <f>IF(Table1[[#This Row],[com_undefined]]=1,Table1[[#This Row],[o_co_financing]],0)</f>
        <v>0</v>
      </c>
      <c r="AR559" s="4" t="str">
        <f>IF(Table1[[#This Row],[o_gef_funding]]=SUM(Table1[[#This Row],[ghg_inventory_gef]:[undefined_gef]]),"Good", "Problem")</f>
        <v>Good</v>
      </c>
      <c r="AS559" s="4" t="str">
        <f>IF(Table1[[#This Row],[o_co_financing]]=SUM(Table1[[#This Row],[ghg_inventory_co_finance]:[undefined_co_finance]]),"Good", "Problem")</f>
        <v>Good</v>
      </c>
    </row>
    <row r="560" spans="1:45">
      <c r="A560" s="7">
        <v>56</v>
      </c>
      <c r="B560" s="8" t="s">
        <v>82</v>
      </c>
      <c r="C560" t="str">
        <f>VLOOKUP(Table1[[#This Row],[pif_id]], Table7[#All],2,FALSE)</f>
        <v>Africa</v>
      </c>
      <c r="D560" t="str">
        <f>VLOOKUP(Table1[[#This Row],[pif_id]], Table7[#All],3,FALSE)</f>
        <v>UNDP</v>
      </c>
      <c r="E560" t="str">
        <f>VLOOKUP(Table1[[#This Row],[pif_id]], Table7[#All],4,FALSE)</f>
        <v>2019</v>
      </c>
      <c r="F560" t="e">
        <f>VLOOKUP(Table1[[#This Row],[pif_id]], Table7[#All],5,FALSE)</f>
        <v>#REF!</v>
      </c>
      <c r="G560">
        <v>127</v>
      </c>
      <c r="H560" t="s">
        <v>808</v>
      </c>
      <c r="I560">
        <v>1</v>
      </c>
      <c r="M560" t="str">
        <f>IF(SUM(Table1[[#This Row],[c_ghg_inventory]:[c_support_needed_and_received]])=0,1,"")</f>
        <v/>
      </c>
      <c r="N560" s="6">
        <v>55000</v>
      </c>
      <c r="O560" s="6">
        <v>80000</v>
      </c>
      <c r="P560" s="6">
        <f>N560/SUM(Table1[[#This Row],[c_ghg_inventory]:[c_undefined]])</f>
        <v>55000</v>
      </c>
      <c r="Q560" s="6">
        <f>O560/SUM(Table1[[#This Row],[c_ghg_inventory]:[c_undefined]])</f>
        <v>80000</v>
      </c>
      <c r="R560">
        <v>557</v>
      </c>
      <c r="S560" t="s">
        <v>810</v>
      </c>
      <c r="X560" s="4">
        <f>IF(SUM(Table1[[#This Row],[o_ghg_inventory ]:[o_support_needed_and_received]])=0,1,"")</f>
        <v>1</v>
      </c>
      <c r="Y560" s="34">
        <v>27500</v>
      </c>
      <c r="Z560" s="34">
        <v>40000</v>
      </c>
      <c r="AA560" s="5">
        <f>Table1[[#This Row],[o_gef_funding]]/SUM(Table1[[#This Row],[o_ghg_inventory ]:[o_undefined]])</f>
        <v>27500</v>
      </c>
      <c r="AB560" s="5">
        <f>Table1[[#This Row],[o_co_financing]]/SUM(Table1[[#This Row],[o_ghg_inventory ]:[o_undefined]])</f>
        <v>40000</v>
      </c>
      <c r="AC560" s="4" cm="1">
        <f t="array" ref="AC560">IF(Table1[[#This Row],[o_ghg_inventory ]]="",IF(AND(Table1[[#This Row],[o_undefined]:[o_undefined]]=1,Table1[[#This Row],[c_ghg_inventory]]=1),1,""),1)</f>
        <v>1</v>
      </c>
      <c r="AD560" s="4" t="str" cm="1">
        <f t="array" ref="AD560">IF(Table1[[#This Row],[o_mitigation ]]="",IF(AND(Table1[[#This Row],[o_undefined]:[o_undefined]]=1,Table1[[#This Row],[c_mitigation]]=1),1,""),1)</f>
        <v/>
      </c>
      <c r="AE560" s="4" t="str" cm="1">
        <f t="array" ref="AE560">IF(Table1[[#This Row],[o_climate_change_impacts_and_adaptation ]]="",IF(AND(Table1[[#This Row],[o_undefined]:[o_undefined]]=1,Table1[[#This Row],[c_climate_change_impacts_and_adaptation]]=1),1,""),1)</f>
        <v/>
      </c>
      <c r="AF560" s="4" t="str" cm="1">
        <f t="array" ref="AF560">IF(Table1[[#This Row],[o_support_needed_and_received]]="",IF(AND(Table1[[#This Row],[o_undefined]:[o_undefined]]=1,Table1[[#This Row],[c_support_needed_and_received]]=1),1,""),1)</f>
        <v/>
      </c>
      <c r="AG560" s="4" t="str">
        <f>IF(SUM(Table1[[#This Row],[com_ghg_inventory]:[com_support_needed_and_received]])=0,1,"")</f>
        <v/>
      </c>
      <c r="AH560" s="4" cm="1">
        <f t="array" ref="AH560">IF(Table1[[#This Row],[com_ghg_inventory]]="",0,IF(Table1[[#This Row],[com_undefined]:[com_undefined]]=1,0,Table1[[#This Row],[o_gef_funding]:[o_gef_funding]]/SUM(Table1[[#This Row],[com_ghg_inventory]:[com_support_needed_and_received]])))</f>
        <v>27500</v>
      </c>
      <c r="AI560" s="4" cm="1">
        <f t="array" ref="AI560">IF(Table1[[#This Row],[com_mitigation]]="",0,IF(Table1[[#This Row],[com_undefined]:[com_undefined]]=1,0,Table1[[#This Row],[o_gef_funding]:[o_gef_funding]]/SUM(Table1[[#This Row],[com_ghg_inventory]:[com_support_needed_and_received]])))</f>
        <v>0</v>
      </c>
      <c r="AJ560" s="4" cm="1">
        <f t="array" ref="AJ560">IF(Table1[[#This Row],[com_climate_change_impacts_and_adaptation]]="",0,IF(Table1[[#This Row],[com_undefined]:[com_undefined]]=1,0,Table1[[#This Row],[o_gef_funding]:[o_gef_funding]]/SUM(Table1[[#This Row],[com_ghg_inventory]:[com_support_needed_and_received]])))</f>
        <v>0</v>
      </c>
      <c r="AK560" s="4" cm="1">
        <f t="array" ref="AK560">IF(Table1[[#This Row],[com_support_needed_and_received]]="",0,IF(Table1[[#This Row],[com_undefined]:[com_undefined]]=1,0,Table1[[#This Row],[o_gef_funding]:[o_gef_funding]]/SUM(Table1[[#This Row],[com_ghg_inventory]:[com_support_needed_and_received]])))</f>
        <v>0</v>
      </c>
      <c r="AL560" s="4">
        <f>IF(Table1[[#This Row],[com_undefined]]=1,Table1[[#This Row],[o_gef_funding]],0)</f>
        <v>0</v>
      </c>
      <c r="AM560" s="4" cm="1">
        <f t="array" ref="AM560">IF(Table1[[#This Row],[com_ghg_inventory]]="",0,IF(Table1[[#This Row],[com_undefined]:[com_undefined]]=1,0,Table1[[#This Row],[o_co_financing]:[o_co_financing]]/SUM(Table1[[#This Row],[com_ghg_inventory]:[com_support_needed_and_received]])))</f>
        <v>40000</v>
      </c>
      <c r="AN560" s="4" cm="1">
        <f t="array" ref="AN560">IF(Table1[[#This Row],[com_mitigation]]="",0,IF(Table1[[#This Row],[com_undefined]:[com_undefined]]=1,0,Table1[[#This Row],[o_co_financing]:[o_co_financing]]/SUM(Table1[[#This Row],[com_ghg_inventory]:[com_support_needed_and_received]])))</f>
        <v>0</v>
      </c>
      <c r="AO560" s="4" cm="1">
        <f t="array" ref="AO560">IF(Table1[[#This Row],[com_climate_change_impacts_and_adaptation]]="",0,IF(Table1[[#This Row],[com_undefined]:[com_undefined]]=1,0,Table1[[#This Row],[o_co_financing]:[o_co_financing]]/SUM(Table1[[#This Row],[com_ghg_inventory]:[com_support_needed_and_received]])))</f>
        <v>0</v>
      </c>
      <c r="AP560" s="4" cm="1">
        <f t="array" ref="AP560">IF(Table1[[#This Row],[com_support_needed_and_received]]="",0,IF(Table1[[#This Row],[com_undefined]:[com_undefined]]=1,0,Table1[[#This Row],[o_co_financing]:[o_co_financing]]/SUM(Table1[[#This Row],[com_ghg_inventory]:[com_support_needed_and_received]])))</f>
        <v>0</v>
      </c>
      <c r="AQ560" s="4">
        <f>IF(Table1[[#This Row],[com_undefined]]=1,Table1[[#This Row],[o_co_financing]],0)</f>
        <v>0</v>
      </c>
      <c r="AR560" s="4" t="str">
        <f>IF(Table1[[#This Row],[o_gef_funding]]=SUM(Table1[[#This Row],[ghg_inventory_gef]:[undefined_gef]]),"Good", "Problem")</f>
        <v>Good</v>
      </c>
      <c r="AS560" s="4" t="str">
        <f>IF(Table1[[#This Row],[o_co_financing]]=SUM(Table1[[#This Row],[ghg_inventory_co_finance]:[undefined_co_finance]]),"Good", "Problem")</f>
        <v>Good</v>
      </c>
    </row>
    <row r="561" spans="1:45">
      <c r="A561" s="2">
        <v>57</v>
      </c>
      <c r="B561" s="3" t="s">
        <v>83</v>
      </c>
      <c r="C561" s="4" t="str">
        <f>VLOOKUP(Table1[[#This Row],[pif_id]], Table7[#All],2,FALSE)</f>
        <v>Africa</v>
      </c>
      <c r="D561" s="4" t="str">
        <f>VLOOKUP(Table1[[#This Row],[pif_id]], Table7[#All],3,FALSE)</f>
        <v>UNEP</v>
      </c>
      <c r="E561" s="4" t="str">
        <f>VLOOKUP(Table1[[#This Row],[pif_id]], Table7[#All],4,FALSE)</f>
        <v>2019</v>
      </c>
      <c r="F561" s="4" t="e">
        <f>VLOOKUP(Table1[[#This Row],[pif_id]], Table7[#All],5,FALSE)</f>
        <v>#REF!</v>
      </c>
      <c r="G561">
        <v>128</v>
      </c>
      <c r="H561" t="s">
        <v>811</v>
      </c>
      <c r="M561">
        <f>IF(SUM(Table1[[#This Row],[c_ghg_inventory]:[c_support_needed_and_received]])=0,1,"")</f>
        <v>1</v>
      </c>
      <c r="N561" s="6">
        <v>520000</v>
      </c>
      <c r="O561" s="6">
        <v>100000</v>
      </c>
      <c r="P561" s="6">
        <f>N561/SUM(Table1[[#This Row],[c_ghg_inventory]:[c_undefined]])</f>
        <v>520000</v>
      </c>
      <c r="Q561" s="6">
        <f>O561/SUM(Table1[[#This Row],[c_ghg_inventory]:[c_undefined]])</f>
        <v>100000</v>
      </c>
      <c r="R561">
        <v>558</v>
      </c>
      <c r="S561" s="4" t="s">
        <v>812</v>
      </c>
      <c r="T561" s="4"/>
      <c r="U561" s="4">
        <v>1</v>
      </c>
      <c r="V561" s="4"/>
      <c r="W561" s="4"/>
      <c r="X561" s="4" t="str">
        <f>IF(SUM(Table1[[#This Row],[o_ghg_inventory ]:[o_support_needed_and_received]])=0,1,"")</f>
        <v/>
      </c>
      <c r="Y561" s="34">
        <v>104000</v>
      </c>
      <c r="Z561" s="34">
        <v>20000</v>
      </c>
      <c r="AA561" s="5">
        <f>Table1[[#This Row],[o_gef_funding]]/SUM(Table1[[#This Row],[o_ghg_inventory ]:[o_undefined]])</f>
        <v>104000</v>
      </c>
      <c r="AB561" s="5">
        <f>Table1[[#This Row],[o_co_financing]]/SUM(Table1[[#This Row],[o_ghg_inventory ]:[o_undefined]])</f>
        <v>20000</v>
      </c>
      <c r="AC561" s="4" t="str" cm="1">
        <f t="array" ref="AC561">IF(Table1[[#This Row],[o_ghg_inventory ]]="",IF(AND(Table1[[#This Row],[o_undefined]:[o_undefined]]=1,Table1[[#This Row],[c_ghg_inventory]]=1),1,""),1)</f>
        <v/>
      </c>
      <c r="AD561" s="4" cm="1">
        <f t="array" ref="AD561">IF(Table1[[#This Row],[o_mitigation ]]="",IF(AND(Table1[[#This Row],[o_undefined]:[o_undefined]]=1,Table1[[#This Row],[c_mitigation]]=1),1,""),1)</f>
        <v>1</v>
      </c>
      <c r="AE561" s="4" t="str" cm="1">
        <f t="array" ref="AE561">IF(Table1[[#This Row],[o_climate_change_impacts_and_adaptation ]]="",IF(AND(Table1[[#This Row],[o_undefined]:[o_undefined]]=1,Table1[[#This Row],[c_climate_change_impacts_and_adaptation]]=1),1,""),1)</f>
        <v/>
      </c>
      <c r="AF561" s="4" t="str" cm="1">
        <f t="array" ref="AF561">IF(Table1[[#This Row],[o_support_needed_and_received]]="",IF(AND(Table1[[#This Row],[o_undefined]:[o_undefined]]=1,Table1[[#This Row],[c_support_needed_and_received]]=1),1,""),1)</f>
        <v/>
      </c>
      <c r="AG561" s="4" t="str">
        <f>IF(SUM(Table1[[#This Row],[com_ghg_inventory]:[com_support_needed_and_received]])=0,1,"")</f>
        <v/>
      </c>
      <c r="AH561" s="4" cm="1">
        <f t="array" ref="AH561">IF(Table1[[#This Row],[com_ghg_inventory]]="",0,IF(Table1[[#This Row],[com_undefined]:[com_undefined]]=1,0,Table1[[#This Row],[o_gef_funding]:[o_gef_funding]]/SUM(Table1[[#This Row],[com_ghg_inventory]:[com_support_needed_and_received]])))</f>
        <v>0</v>
      </c>
      <c r="AI561" s="4" cm="1">
        <f t="array" ref="AI561">IF(Table1[[#This Row],[com_mitigation]]="",0,IF(Table1[[#This Row],[com_undefined]:[com_undefined]]=1,0,Table1[[#This Row],[o_gef_funding]:[o_gef_funding]]/SUM(Table1[[#This Row],[com_ghg_inventory]:[com_support_needed_and_received]])))</f>
        <v>104000</v>
      </c>
      <c r="AJ561" s="4" cm="1">
        <f t="array" ref="AJ561">IF(Table1[[#This Row],[com_climate_change_impacts_and_adaptation]]="",0,IF(Table1[[#This Row],[com_undefined]:[com_undefined]]=1,0,Table1[[#This Row],[o_gef_funding]:[o_gef_funding]]/SUM(Table1[[#This Row],[com_ghg_inventory]:[com_support_needed_and_received]])))</f>
        <v>0</v>
      </c>
      <c r="AK561" s="4" cm="1">
        <f t="array" ref="AK561">IF(Table1[[#This Row],[com_support_needed_and_received]]="",0,IF(Table1[[#This Row],[com_undefined]:[com_undefined]]=1,0,Table1[[#This Row],[o_gef_funding]:[o_gef_funding]]/SUM(Table1[[#This Row],[com_ghg_inventory]:[com_support_needed_and_received]])))</f>
        <v>0</v>
      </c>
      <c r="AL561" s="4">
        <f>IF(Table1[[#This Row],[com_undefined]]=1,Table1[[#This Row],[o_gef_funding]],0)</f>
        <v>0</v>
      </c>
      <c r="AM561" s="4" cm="1">
        <f t="array" ref="AM561">IF(Table1[[#This Row],[com_ghg_inventory]]="",0,IF(Table1[[#This Row],[com_undefined]:[com_undefined]]=1,0,Table1[[#This Row],[o_co_financing]:[o_co_financing]]/SUM(Table1[[#This Row],[com_ghg_inventory]:[com_support_needed_and_received]])))</f>
        <v>0</v>
      </c>
      <c r="AN561" s="4" cm="1">
        <f t="array" ref="AN561">IF(Table1[[#This Row],[com_mitigation]]="",0,IF(Table1[[#This Row],[com_undefined]:[com_undefined]]=1,0,Table1[[#This Row],[o_co_financing]:[o_co_financing]]/SUM(Table1[[#This Row],[com_ghg_inventory]:[com_support_needed_and_received]])))</f>
        <v>20000</v>
      </c>
      <c r="AO561" s="4" cm="1">
        <f t="array" ref="AO561">IF(Table1[[#This Row],[com_climate_change_impacts_and_adaptation]]="",0,IF(Table1[[#This Row],[com_undefined]:[com_undefined]]=1,0,Table1[[#This Row],[o_co_financing]:[o_co_financing]]/SUM(Table1[[#This Row],[com_ghg_inventory]:[com_support_needed_and_received]])))</f>
        <v>0</v>
      </c>
      <c r="AP561" s="4" cm="1">
        <f t="array" ref="AP561">IF(Table1[[#This Row],[com_support_needed_and_received]]="",0,IF(Table1[[#This Row],[com_undefined]:[com_undefined]]=1,0,Table1[[#This Row],[o_co_financing]:[o_co_financing]]/SUM(Table1[[#This Row],[com_ghg_inventory]:[com_support_needed_and_received]])))</f>
        <v>0</v>
      </c>
      <c r="AQ561" s="4">
        <f>IF(Table1[[#This Row],[com_undefined]]=1,Table1[[#This Row],[o_co_financing]],0)</f>
        <v>0</v>
      </c>
      <c r="AR561" s="4" t="str">
        <f>IF(Table1[[#This Row],[o_gef_funding]]=SUM(Table1[[#This Row],[ghg_inventory_gef]:[undefined_gef]]),"Good", "Problem")</f>
        <v>Good</v>
      </c>
      <c r="AS561" s="4" t="str">
        <f>IF(Table1[[#This Row],[o_co_financing]]=SUM(Table1[[#This Row],[ghg_inventory_co_finance]:[undefined_co_finance]]),"Good", "Problem")</f>
        <v>Good</v>
      </c>
    </row>
    <row r="562" spans="1:45">
      <c r="A562" s="2">
        <v>57</v>
      </c>
      <c r="B562" s="3" t="s">
        <v>83</v>
      </c>
      <c r="C562" s="4" t="str">
        <f>VLOOKUP(Table1[[#This Row],[pif_id]], Table7[#All],2,FALSE)</f>
        <v>Africa</v>
      </c>
      <c r="D562" s="4" t="str">
        <f>VLOOKUP(Table1[[#This Row],[pif_id]], Table7[#All],3,FALSE)</f>
        <v>UNEP</v>
      </c>
      <c r="E562" s="4" t="str">
        <f>VLOOKUP(Table1[[#This Row],[pif_id]], Table7[#All],4,FALSE)</f>
        <v>2019</v>
      </c>
      <c r="F562" s="4" t="e">
        <f>VLOOKUP(Table1[[#This Row],[pif_id]], Table7[#All],5,FALSE)</f>
        <v>#REF!</v>
      </c>
      <c r="G562">
        <v>128</v>
      </c>
      <c r="H562" t="s">
        <v>811</v>
      </c>
      <c r="M562">
        <f>IF(SUM(Table1[[#This Row],[c_ghg_inventory]:[c_support_needed_and_received]])=0,1,"")</f>
        <v>1</v>
      </c>
      <c r="N562" s="6">
        <v>520000</v>
      </c>
      <c r="O562" s="6">
        <v>100000</v>
      </c>
      <c r="P562" s="6">
        <f>N562/SUM(Table1[[#This Row],[c_ghg_inventory]:[c_undefined]])</f>
        <v>520000</v>
      </c>
      <c r="Q562" s="6">
        <f>O562/SUM(Table1[[#This Row],[c_ghg_inventory]:[c_undefined]])</f>
        <v>100000</v>
      </c>
      <c r="R562">
        <v>559</v>
      </c>
      <c r="S562" s="4" t="s">
        <v>813</v>
      </c>
      <c r="T562" s="4"/>
      <c r="U562" s="4">
        <v>1</v>
      </c>
      <c r="V562" s="4"/>
      <c r="W562" s="4"/>
      <c r="X562" s="4" t="str">
        <f>IF(SUM(Table1[[#This Row],[o_ghg_inventory ]:[o_support_needed_and_received]])=0,1,"")</f>
        <v/>
      </c>
      <c r="Y562" s="34">
        <v>104000</v>
      </c>
      <c r="Z562" s="34">
        <v>20000</v>
      </c>
      <c r="AA562" s="5">
        <f>Table1[[#This Row],[o_gef_funding]]/SUM(Table1[[#This Row],[o_ghg_inventory ]:[o_undefined]])</f>
        <v>104000</v>
      </c>
      <c r="AB562" s="5">
        <f>Table1[[#This Row],[o_co_financing]]/SUM(Table1[[#This Row],[o_ghg_inventory ]:[o_undefined]])</f>
        <v>20000</v>
      </c>
      <c r="AC562" s="4" t="str" cm="1">
        <f t="array" ref="AC562">IF(Table1[[#This Row],[o_ghg_inventory ]]="",IF(AND(Table1[[#This Row],[o_undefined]:[o_undefined]]=1,Table1[[#This Row],[c_ghg_inventory]]=1),1,""),1)</f>
        <v/>
      </c>
      <c r="AD562" s="4" cm="1">
        <f t="array" ref="AD562">IF(Table1[[#This Row],[o_mitigation ]]="",IF(AND(Table1[[#This Row],[o_undefined]:[o_undefined]]=1,Table1[[#This Row],[c_mitigation]]=1),1,""),1)</f>
        <v>1</v>
      </c>
      <c r="AE562" s="4" t="str" cm="1">
        <f t="array" ref="AE562">IF(Table1[[#This Row],[o_climate_change_impacts_and_adaptation ]]="",IF(AND(Table1[[#This Row],[o_undefined]:[o_undefined]]=1,Table1[[#This Row],[c_climate_change_impacts_and_adaptation]]=1),1,""),1)</f>
        <v/>
      </c>
      <c r="AF562" s="4" t="str" cm="1">
        <f t="array" ref="AF562">IF(Table1[[#This Row],[o_support_needed_and_received]]="",IF(AND(Table1[[#This Row],[o_undefined]:[o_undefined]]=1,Table1[[#This Row],[c_support_needed_and_received]]=1),1,""),1)</f>
        <v/>
      </c>
      <c r="AG562" s="4" t="str">
        <f>IF(SUM(Table1[[#This Row],[com_ghg_inventory]:[com_support_needed_and_received]])=0,1,"")</f>
        <v/>
      </c>
      <c r="AH562" s="4" cm="1">
        <f t="array" ref="AH562">IF(Table1[[#This Row],[com_ghg_inventory]]="",0,IF(Table1[[#This Row],[com_undefined]:[com_undefined]]=1,0,Table1[[#This Row],[o_gef_funding]:[o_gef_funding]]/SUM(Table1[[#This Row],[com_ghg_inventory]:[com_support_needed_and_received]])))</f>
        <v>0</v>
      </c>
      <c r="AI562" s="4" cm="1">
        <f t="array" ref="AI562">IF(Table1[[#This Row],[com_mitigation]]="",0,IF(Table1[[#This Row],[com_undefined]:[com_undefined]]=1,0,Table1[[#This Row],[o_gef_funding]:[o_gef_funding]]/SUM(Table1[[#This Row],[com_ghg_inventory]:[com_support_needed_and_received]])))</f>
        <v>104000</v>
      </c>
      <c r="AJ562" s="4" cm="1">
        <f t="array" ref="AJ562">IF(Table1[[#This Row],[com_climate_change_impacts_and_adaptation]]="",0,IF(Table1[[#This Row],[com_undefined]:[com_undefined]]=1,0,Table1[[#This Row],[o_gef_funding]:[o_gef_funding]]/SUM(Table1[[#This Row],[com_ghg_inventory]:[com_support_needed_and_received]])))</f>
        <v>0</v>
      </c>
      <c r="AK562" s="4" cm="1">
        <f t="array" ref="AK562">IF(Table1[[#This Row],[com_support_needed_and_received]]="",0,IF(Table1[[#This Row],[com_undefined]:[com_undefined]]=1,0,Table1[[#This Row],[o_gef_funding]:[o_gef_funding]]/SUM(Table1[[#This Row],[com_ghg_inventory]:[com_support_needed_and_received]])))</f>
        <v>0</v>
      </c>
      <c r="AL562" s="4">
        <f>IF(Table1[[#This Row],[com_undefined]]=1,Table1[[#This Row],[o_gef_funding]],0)</f>
        <v>0</v>
      </c>
      <c r="AM562" s="4" cm="1">
        <f t="array" ref="AM562">IF(Table1[[#This Row],[com_ghg_inventory]]="",0,IF(Table1[[#This Row],[com_undefined]:[com_undefined]]=1,0,Table1[[#This Row],[o_co_financing]:[o_co_financing]]/SUM(Table1[[#This Row],[com_ghg_inventory]:[com_support_needed_and_received]])))</f>
        <v>0</v>
      </c>
      <c r="AN562" s="4" cm="1">
        <f t="array" ref="AN562">IF(Table1[[#This Row],[com_mitigation]]="",0,IF(Table1[[#This Row],[com_undefined]:[com_undefined]]=1,0,Table1[[#This Row],[o_co_financing]:[o_co_financing]]/SUM(Table1[[#This Row],[com_ghg_inventory]:[com_support_needed_and_received]])))</f>
        <v>20000</v>
      </c>
      <c r="AO562" s="4" cm="1">
        <f t="array" ref="AO562">IF(Table1[[#This Row],[com_climate_change_impacts_and_adaptation]]="",0,IF(Table1[[#This Row],[com_undefined]:[com_undefined]]=1,0,Table1[[#This Row],[o_co_financing]:[o_co_financing]]/SUM(Table1[[#This Row],[com_ghg_inventory]:[com_support_needed_and_received]])))</f>
        <v>0</v>
      </c>
      <c r="AP562" s="4" cm="1">
        <f t="array" ref="AP562">IF(Table1[[#This Row],[com_support_needed_and_received]]="",0,IF(Table1[[#This Row],[com_undefined]:[com_undefined]]=1,0,Table1[[#This Row],[o_co_financing]:[o_co_financing]]/SUM(Table1[[#This Row],[com_ghg_inventory]:[com_support_needed_and_received]])))</f>
        <v>0</v>
      </c>
      <c r="AQ562" s="4">
        <f>IF(Table1[[#This Row],[com_undefined]]=1,Table1[[#This Row],[o_co_financing]],0)</f>
        <v>0</v>
      </c>
      <c r="AR562" s="4" t="str">
        <f>IF(Table1[[#This Row],[o_gef_funding]]=SUM(Table1[[#This Row],[ghg_inventory_gef]:[undefined_gef]]),"Good", "Problem")</f>
        <v>Good</v>
      </c>
      <c r="AS562" s="4" t="str">
        <f>IF(Table1[[#This Row],[o_co_financing]]=SUM(Table1[[#This Row],[ghg_inventory_co_finance]:[undefined_co_finance]]),"Good", "Problem")</f>
        <v>Good</v>
      </c>
    </row>
    <row r="563" spans="1:45">
      <c r="A563" s="2">
        <v>57</v>
      </c>
      <c r="B563" s="3" t="s">
        <v>83</v>
      </c>
      <c r="C563" s="4" t="str">
        <f>VLOOKUP(Table1[[#This Row],[pif_id]], Table7[#All],2,FALSE)</f>
        <v>Africa</v>
      </c>
      <c r="D563" s="4" t="str">
        <f>VLOOKUP(Table1[[#This Row],[pif_id]], Table7[#All],3,FALSE)</f>
        <v>UNEP</v>
      </c>
      <c r="E563" s="4" t="str">
        <f>VLOOKUP(Table1[[#This Row],[pif_id]], Table7[#All],4,FALSE)</f>
        <v>2019</v>
      </c>
      <c r="F563" s="4" t="e">
        <f>VLOOKUP(Table1[[#This Row],[pif_id]], Table7[#All],5,FALSE)</f>
        <v>#REF!</v>
      </c>
      <c r="G563">
        <v>128</v>
      </c>
      <c r="H563" t="s">
        <v>811</v>
      </c>
      <c r="M563">
        <f>IF(SUM(Table1[[#This Row],[c_ghg_inventory]:[c_support_needed_and_received]])=0,1,"")</f>
        <v>1</v>
      </c>
      <c r="N563" s="6">
        <v>520000</v>
      </c>
      <c r="O563" s="6">
        <v>100000</v>
      </c>
      <c r="P563" s="6">
        <f>N563/SUM(Table1[[#This Row],[c_ghg_inventory]:[c_undefined]])</f>
        <v>520000</v>
      </c>
      <c r="Q563" s="6">
        <f>O563/SUM(Table1[[#This Row],[c_ghg_inventory]:[c_undefined]])</f>
        <v>100000</v>
      </c>
      <c r="R563">
        <v>560</v>
      </c>
      <c r="S563" s="4" t="s">
        <v>814</v>
      </c>
      <c r="T563" s="4">
        <v>1</v>
      </c>
      <c r="U563" s="4">
        <v>1</v>
      </c>
      <c r="V563" s="4"/>
      <c r="W563" s="4">
        <v>1</v>
      </c>
      <c r="X563" s="4" t="str">
        <f>IF(SUM(Table1[[#This Row],[o_ghg_inventory ]:[o_support_needed_and_received]])=0,1,"")</f>
        <v/>
      </c>
      <c r="Y563" s="34">
        <v>104000</v>
      </c>
      <c r="Z563" s="34">
        <v>20000</v>
      </c>
      <c r="AA563" s="5">
        <f>Table1[[#This Row],[o_gef_funding]]/SUM(Table1[[#This Row],[o_ghg_inventory ]:[o_undefined]])</f>
        <v>34666.666666666664</v>
      </c>
      <c r="AB563" s="5">
        <f>Table1[[#This Row],[o_co_financing]]/SUM(Table1[[#This Row],[o_ghg_inventory ]:[o_undefined]])</f>
        <v>6666.666666666667</v>
      </c>
      <c r="AC563" s="4" cm="1">
        <f t="array" ref="AC563">IF(Table1[[#This Row],[o_ghg_inventory ]]="",IF(AND(Table1[[#This Row],[o_undefined]:[o_undefined]]=1,Table1[[#This Row],[c_ghg_inventory]]=1),1,""),1)</f>
        <v>1</v>
      </c>
      <c r="AD563" s="4" cm="1">
        <f t="array" ref="AD563">IF(Table1[[#This Row],[o_mitigation ]]="",IF(AND(Table1[[#This Row],[o_undefined]:[o_undefined]]=1,Table1[[#This Row],[c_mitigation]]=1),1,""),1)</f>
        <v>1</v>
      </c>
      <c r="AE563" s="4" t="str" cm="1">
        <f t="array" ref="AE563">IF(Table1[[#This Row],[o_climate_change_impacts_and_adaptation ]]="",IF(AND(Table1[[#This Row],[o_undefined]:[o_undefined]]=1,Table1[[#This Row],[c_climate_change_impacts_and_adaptation]]=1),1,""),1)</f>
        <v/>
      </c>
      <c r="AF563" s="4" cm="1">
        <f t="array" ref="AF563">IF(Table1[[#This Row],[o_support_needed_and_received]]="",IF(AND(Table1[[#This Row],[o_undefined]:[o_undefined]]=1,Table1[[#This Row],[c_support_needed_and_received]]=1),1,""),1)</f>
        <v>1</v>
      </c>
      <c r="AG563" s="4" t="str">
        <f>IF(SUM(Table1[[#This Row],[com_ghg_inventory]:[com_support_needed_and_received]])=0,1,"")</f>
        <v/>
      </c>
      <c r="AH563" s="4" cm="1">
        <f t="array" ref="AH563">IF(Table1[[#This Row],[com_ghg_inventory]]="",0,IF(Table1[[#This Row],[com_undefined]:[com_undefined]]=1,0,Table1[[#This Row],[o_gef_funding]:[o_gef_funding]]/SUM(Table1[[#This Row],[com_ghg_inventory]:[com_support_needed_and_received]])))</f>
        <v>34666.666666666664</v>
      </c>
      <c r="AI563" s="4" cm="1">
        <f t="array" ref="AI563">IF(Table1[[#This Row],[com_mitigation]]="",0,IF(Table1[[#This Row],[com_undefined]:[com_undefined]]=1,0,Table1[[#This Row],[o_gef_funding]:[o_gef_funding]]/SUM(Table1[[#This Row],[com_ghg_inventory]:[com_support_needed_and_received]])))</f>
        <v>34666.666666666664</v>
      </c>
      <c r="AJ563" s="4" cm="1">
        <f t="array" ref="AJ563">IF(Table1[[#This Row],[com_climate_change_impacts_and_adaptation]]="",0,IF(Table1[[#This Row],[com_undefined]:[com_undefined]]=1,0,Table1[[#This Row],[o_gef_funding]:[o_gef_funding]]/SUM(Table1[[#This Row],[com_ghg_inventory]:[com_support_needed_and_received]])))</f>
        <v>0</v>
      </c>
      <c r="AK563" s="4" cm="1">
        <f t="array" ref="AK563">IF(Table1[[#This Row],[com_support_needed_and_received]]="",0,IF(Table1[[#This Row],[com_undefined]:[com_undefined]]=1,0,Table1[[#This Row],[o_gef_funding]:[o_gef_funding]]/SUM(Table1[[#This Row],[com_ghg_inventory]:[com_support_needed_and_received]])))</f>
        <v>34666.666666666664</v>
      </c>
      <c r="AL563" s="4">
        <f>IF(Table1[[#This Row],[com_undefined]]=1,Table1[[#This Row],[o_gef_funding]],0)</f>
        <v>0</v>
      </c>
      <c r="AM563" s="4" cm="1">
        <f t="array" ref="AM563">IF(Table1[[#This Row],[com_ghg_inventory]]="",0,IF(Table1[[#This Row],[com_undefined]:[com_undefined]]=1,0,Table1[[#This Row],[o_co_financing]:[o_co_financing]]/SUM(Table1[[#This Row],[com_ghg_inventory]:[com_support_needed_and_received]])))</f>
        <v>6666.666666666667</v>
      </c>
      <c r="AN563" s="4" cm="1">
        <f t="array" ref="AN563">IF(Table1[[#This Row],[com_mitigation]]="",0,IF(Table1[[#This Row],[com_undefined]:[com_undefined]]=1,0,Table1[[#This Row],[o_co_financing]:[o_co_financing]]/SUM(Table1[[#This Row],[com_ghg_inventory]:[com_support_needed_and_received]])))</f>
        <v>6666.666666666667</v>
      </c>
      <c r="AO563" s="4" cm="1">
        <f t="array" ref="AO563">IF(Table1[[#This Row],[com_climate_change_impacts_and_adaptation]]="",0,IF(Table1[[#This Row],[com_undefined]:[com_undefined]]=1,0,Table1[[#This Row],[o_co_financing]:[o_co_financing]]/SUM(Table1[[#This Row],[com_ghg_inventory]:[com_support_needed_and_received]])))</f>
        <v>0</v>
      </c>
      <c r="AP563" s="4" cm="1">
        <f t="array" ref="AP563">IF(Table1[[#This Row],[com_support_needed_and_received]]="",0,IF(Table1[[#This Row],[com_undefined]:[com_undefined]]=1,0,Table1[[#This Row],[o_co_financing]:[o_co_financing]]/SUM(Table1[[#This Row],[com_ghg_inventory]:[com_support_needed_and_received]])))</f>
        <v>6666.666666666667</v>
      </c>
      <c r="AQ563" s="4">
        <f>IF(Table1[[#This Row],[com_undefined]]=1,Table1[[#This Row],[o_co_financing]],0)</f>
        <v>0</v>
      </c>
      <c r="AR563" s="4" t="str">
        <f>IF(Table1[[#This Row],[o_gef_funding]]=SUM(Table1[[#This Row],[ghg_inventory_gef]:[undefined_gef]]),"Good", "Problem")</f>
        <v>Good</v>
      </c>
      <c r="AS563" s="4" t="str">
        <f>IF(Table1[[#This Row],[o_co_financing]]=SUM(Table1[[#This Row],[ghg_inventory_co_finance]:[undefined_co_finance]]),"Good", "Problem")</f>
        <v>Good</v>
      </c>
    </row>
    <row r="564" spans="1:45">
      <c r="A564" s="2">
        <v>57</v>
      </c>
      <c r="B564" s="3" t="s">
        <v>83</v>
      </c>
      <c r="C564" s="4" t="str">
        <f>VLOOKUP(Table1[[#This Row],[pif_id]], Table7[#All],2,FALSE)</f>
        <v>Africa</v>
      </c>
      <c r="D564" s="4" t="str">
        <f>VLOOKUP(Table1[[#This Row],[pif_id]], Table7[#All],3,FALSE)</f>
        <v>UNEP</v>
      </c>
      <c r="E564" s="4" t="str">
        <f>VLOOKUP(Table1[[#This Row],[pif_id]], Table7[#All],4,FALSE)</f>
        <v>2019</v>
      </c>
      <c r="F564" s="4" t="e">
        <f>VLOOKUP(Table1[[#This Row],[pif_id]], Table7[#All],5,FALSE)</f>
        <v>#REF!</v>
      </c>
      <c r="G564">
        <v>128</v>
      </c>
      <c r="H564" t="s">
        <v>811</v>
      </c>
      <c r="M564">
        <f>IF(SUM(Table1[[#This Row],[c_ghg_inventory]:[c_support_needed_and_received]])=0,1,"")</f>
        <v>1</v>
      </c>
      <c r="N564" s="6">
        <v>520000</v>
      </c>
      <c r="O564" s="6">
        <v>100000</v>
      </c>
      <c r="P564" s="6">
        <f>N564/SUM(Table1[[#This Row],[c_ghg_inventory]:[c_undefined]])</f>
        <v>520000</v>
      </c>
      <c r="Q564" s="6">
        <f>O564/SUM(Table1[[#This Row],[c_ghg_inventory]:[c_undefined]])</f>
        <v>100000</v>
      </c>
      <c r="R564">
        <v>561</v>
      </c>
      <c r="S564" s="4" t="s">
        <v>815</v>
      </c>
      <c r="T564" s="4"/>
      <c r="U564" s="4"/>
      <c r="V564" s="4"/>
      <c r="W564" s="4"/>
      <c r="X564" s="4">
        <f>IF(SUM(Table1[[#This Row],[o_ghg_inventory ]:[o_support_needed_and_received]])=0,1,"")</f>
        <v>1</v>
      </c>
      <c r="Y564" s="34">
        <v>104000</v>
      </c>
      <c r="Z564" s="34">
        <v>20000</v>
      </c>
      <c r="AA564" s="5">
        <f>Table1[[#This Row],[o_gef_funding]]/SUM(Table1[[#This Row],[o_ghg_inventory ]:[o_undefined]])</f>
        <v>104000</v>
      </c>
      <c r="AB564" s="5">
        <f>Table1[[#This Row],[o_co_financing]]/SUM(Table1[[#This Row],[o_ghg_inventory ]:[o_undefined]])</f>
        <v>20000</v>
      </c>
      <c r="AC564" s="4" t="str" cm="1">
        <f t="array" ref="AC564">IF(Table1[[#This Row],[o_ghg_inventory ]]="",IF(AND(Table1[[#This Row],[o_undefined]:[o_undefined]]=1,Table1[[#This Row],[c_ghg_inventory]]=1),1,""),1)</f>
        <v/>
      </c>
      <c r="AD564" s="4" t="str" cm="1">
        <f t="array" ref="AD564">IF(Table1[[#This Row],[o_mitigation ]]="",IF(AND(Table1[[#This Row],[o_undefined]:[o_undefined]]=1,Table1[[#This Row],[c_mitigation]]=1),1,""),1)</f>
        <v/>
      </c>
      <c r="AE564" s="4" t="str" cm="1">
        <f t="array" ref="AE564">IF(Table1[[#This Row],[o_climate_change_impacts_and_adaptation ]]="",IF(AND(Table1[[#This Row],[o_undefined]:[o_undefined]]=1,Table1[[#This Row],[c_climate_change_impacts_and_adaptation]]=1),1,""),1)</f>
        <v/>
      </c>
      <c r="AF564" s="4" t="str" cm="1">
        <f t="array" ref="AF564">IF(Table1[[#This Row],[o_support_needed_and_received]]="",IF(AND(Table1[[#This Row],[o_undefined]:[o_undefined]]=1,Table1[[#This Row],[c_support_needed_and_received]]=1),1,""),1)</f>
        <v/>
      </c>
      <c r="AG564" s="4">
        <f>IF(SUM(Table1[[#This Row],[com_ghg_inventory]:[com_support_needed_and_received]])=0,1,"")</f>
        <v>1</v>
      </c>
      <c r="AH564" s="4" cm="1">
        <f t="array" ref="AH564">IF(Table1[[#This Row],[com_ghg_inventory]]="",0,IF(Table1[[#This Row],[com_undefined]:[com_undefined]]=1,0,Table1[[#This Row],[o_gef_funding]:[o_gef_funding]]/SUM(Table1[[#This Row],[com_ghg_inventory]:[com_support_needed_and_received]])))</f>
        <v>0</v>
      </c>
      <c r="AI564" s="4" cm="1">
        <f t="array" ref="AI564">IF(Table1[[#This Row],[com_mitigation]]="",0,IF(Table1[[#This Row],[com_undefined]:[com_undefined]]=1,0,Table1[[#This Row],[o_gef_funding]:[o_gef_funding]]/SUM(Table1[[#This Row],[com_ghg_inventory]:[com_support_needed_and_received]])))</f>
        <v>0</v>
      </c>
      <c r="AJ564" s="4" cm="1">
        <f t="array" ref="AJ564">IF(Table1[[#This Row],[com_climate_change_impacts_and_adaptation]]="",0,IF(Table1[[#This Row],[com_undefined]:[com_undefined]]=1,0,Table1[[#This Row],[o_gef_funding]:[o_gef_funding]]/SUM(Table1[[#This Row],[com_ghg_inventory]:[com_support_needed_and_received]])))</f>
        <v>0</v>
      </c>
      <c r="AK564" s="4" cm="1">
        <f t="array" ref="AK564">IF(Table1[[#This Row],[com_support_needed_and_received]]="",0,IF(Table1[[#This Row],[com_undefined]:[com_undefined]]=1,0,Table1[[#This Row],[o_gef_funding]:[o_gef_funding]]/SUM(Table1[[#This Row],[com_ghg_inventory]:[com_support_needed_and_received]])))</f>
        <v>0</v>
      </c>
      <c r="AL564" s="4">
        <f>IF(Table1[[#This Row],[com_undefined]]=1,Table1[[#This Row],[o_gef_funding]],0)</f>
        <v>104000</v>
      </c>
      <c r="AM564" s="4" cm="1">
        <f t="array" ref="AM564">IF(Table1[[#This Row],[com_ghg_inventory]]="",0,IF(Table1[[#This Row],[com_undefined]:[com_undefined]]=1,0,Table1[[#This Row],[o_co_financing]:[o_co_financing]]/SUM(Table1[[#This Row],[com_ghg_inventory]:[com_support_needed_and_received]])))</f>
        <v>0</v>
      </c>
      <c r="AN564" s="4" cm="1">
        <f t="array" ref="AN564">IF(Table1[[#This Row],[com_mitigation]]="",0,IF(Table1[[#This Row],[com_undefined]:[com_undefined]]=1,0,Table1[[#This Row],[o_co_financing]:[o_co_financing]]/SUM(Table1[[#This Row],[com_ghg_inventory]:[com_support_needed_and_received]])))</f>
        <v>0</v>
      </c>
      <c r="AO564" s="4" cm="1">
        <f t="array" ref="AO564">IF(Table1[[#This Row],[com_climate_change_impacts_and_adaptation]]="",0,IF(Table1[[#This Row],[com_undefined]:[com_undefined]]=1,0,Table1[[#This Row],[o_co_financing]:[o_co_financing]]/SUM(Table1[[#This Row],[com_ghg_inventory]:[com_support_needed_and_received]])))</f>
        <v>0</v>
      </c>
      <c r="AP564" s="4" cm="1">
        <f t="array" ref="AP564">IF(Table1[[#This Row],[com_support_needed_and_received]]="",0,IF(Table1[[#This Row],[com_undefined]:[com_undefined]]=1,0,Table1[[#This Row],[o_co_financing]:[o_co_financing]]/SUM(Table1[[#This Row],[com_ghg_inventory]:[com_support_needed_and_received]])))</f>
        <v>0</v>
      </c>
      <c r="AQ564" s="4">
        <f>IF(Table1[[#This Row],[com_undefined]]=1,Table1[[#This Row],[o_co_financing]],0)</f>
        <v>20000</v>
      </c>
      <c r="AR564" s="4" t="str">
        <f>IF(Table1[[#This Row],[o_gef_funding]]=SUM(Table1[[#This Row],[ghg_inventory_gef]:[undefined_gef]]),"Good", "Problem")</f>
        <v>Good</v>
      </c>
      <c r="AS564" s="4" t="str">
        <f>IF(Table1[[#This Row],[o_co_financing]]=SUM(Table1[[#This Row],[ghg_inventory_co_finance]:[undefined_co_finance]]),"Good", "Problem")</f>
        <v>Good</v>
      </c>
    </row>
    <row r="565" spans="1:45">
      <c r="A565" s="2">
        <v>57</v>
      </c>
      <c r="B565" s="3" t="s">
        <v>83</v>
      </c>
      <c r="C565" s="4" t="str">
        <f>VLOOKUP(Table1[[#This Row],[pif_id]], Table7[#All],2,FALSE)</f>
        <v>Africa</v>
      </c>
      <c r="D565" s="4" t="str">
        <f>VLOOKUP(Table1[[#This Row],[pif_id]], Table7[#All],3,FALSE)</f>
        <v>UNEP</v>
      </c>
      <c r="E565" s="4" t="str">
        <f>VLOOKUP(Table1[[#This Row],[pif_id]], Table7[#All],4,FALSE)</f>
        <v>2019</v>
      </c>
      <c r="F565" s="4" t="e">
        <f>VLOOKUP(Table1[[#This Row],[pif_id]], Table7[#All],5,FALSE)</f>
        <v>#REF!</v>
      </c>
      <c r="G565">
        <v>128</v>
      </c>
      <c r="H565" t="s">
        <v>811</v>
      </c>
      <c r="M565">
        <f>IF(SUM(Table1[[#This Row],[c_ghg_inventory]:[c_support_needed_and_received]])=0,1,"")</f>
        <v>1</v>
      </c>
      <c r="N565" s="6">
        <v>520000</v>
      </c>
      <c r="O565" s="6">
        <v>100000</v>
      </c>
      <c r="P565" s="6">
        <f>N565/SUM(Table1[[#This Row],[c_ghg_inventory]:[c_undefined]])</f>
        <v>520000</v>
      </c>
      <c r="Q565" s="6">
        <f>O565/SUM(Table1[[#This Row],[c_ghg_inventory]:[c_undefined]])</f>
        <v>100000</v>
      </c>
      <c r="R565">
        <v>562</v>
      </c>
      <c r="S565" s="4" t="s">
        <v>816</v>
      </c>
      <c r="T565" s="4">
        <v>1</v>
      </c>
      <c r="U565" s="4"/>
      <c r="V565" s="4"/>
      <c r="W565" s="4"/>
      <c r="X565" s="4" t="str">
        <f>IF(SUM(Table1[[#This Row],[o_ghg_inventory ]:[o_support_needed_and_received]])=0,1,"")</f>
        <v/>
      </c>
      <c r="Y565" s="34">
        <v>104000</v>
      </c>
      <c r="Z565" s="34">
        <v>20000</v>
      </c>
      <c r="AA565" s="5">
        <f>Table1[[#This Row],[o_gef_funding]]/SUM(Table1[[#This Row],[o_ghg_inventory ]:[o_undefined]])</f>
        <v>104000</v>
      </c>
      <c r="AB565" s="5">
        <f>Table1[[#This Row],[o_co_financing]]/SUM(Table1[[#This Row],[o_ghg_inventory ]:[o_undefined]])</f>
        <v>20000</v>
      </c>
      <c r="AC565" s="4" cm="1">
        <f t="array" ref="AC565">IF(Table1[[#This Row],[o_ghg_inventory ]]="",IF(AND(Table1[[#This Row],[o_undefined]:[o_undefined]]=1,Table1[[#This Row],[c_ghg_inventory]]=1),1,""),1)</f>
        <v>1</v>
      </c>
      <c r="AD565" s="4" t="str" cm="1">
        <f t="array" ref="AD565">IF(Table1[[#This Row],[o_mitigation ]]="",IF(AND(Table1[[#This Row],[o_undefined]:[o_undefined]]=1,Table1[[#This Row],[c_mitigation]]=1),1,""),1)</f>
        <v/>
      </c>
      <c r="AE565" s="4" t="str" cm="1">
        <f t="array" ref="AE565">IF(Table1[[#This Row],[o_climate_change_impacts_and_adaptation ]]="",IF(AND(Table1[[#This Row],[o_undefined]:[o_undefined]]=1,Table1[[#This Row],[c_climate_change_impacts_and_adaptation]]=1),1,""),1)</f>
        <v/>
      </c>
      <c r="AF565" s="4" t="str" cm="1">
        <f t="array" ref="AF565">IF(Table1[[#This Row],[o_support_needed_and_received]]="",IF(AND(Table1[[#This Row],[o_undefined]:[o_undefined]]=1,Table1[[#This Row],[c_support_needed_and_received]]=1),1,""),1)</f>
        <v/>
      </c>
      <c r="AG565" s="4" t="str">
        <f>IF(SUM(Table1[[#This Row],[com_ghg_inventory]:[com_support_needed_and_received]])=0,1,"")</f>
        <v/>
      </c>
      <c r="AH565" s="4" cm="1">
        <f t="array" ref="AH565">IF(Table1[[#This Row],[com_ghg_inventory]]="",0,IF(Table1[[#This Row],[com_undefined]:[com_undefined]]=1,0,Table1[[#This Row],[o_gef_funding]:[o_gef_funding]]/SUM(Table1[[#This Row],[com_ghg_inventory]:[com_support_needed_and_received]])))</f>
        <v>104000</v>
      </c>
      <c r="AI565" s="4" cm="1">
        <f t="array" ref="AI565">IF(Table1[[#This Row],[com_mitigation]]="",0,IF(Table1[[#This Row],[com_undefined]:[com_undefined]]=1,0,Table1[[#This Row],[o_gef_funding]:[o_gef_funding]]/SUM(Table1[[#This Row],[com_ghg_inventory]:[com_support_needed_and_received]])))</f>
        <v>0</v>
      </c>
      <c r="AJ565" s="4" cm="1">
        <f t="array" ref="AJ565">IF(Table1[[#This Row],[com_climate_change_impacts_and_adaptation]]="",0,IF(Table1[[#This Row],[com_undefined]:[com_undefined]]=1,0,Table1[[#This Row],[o_gef_funding]:[o_gef_funding]]/SUM(Table1[[#This Row],[com_ghg_inventory]:[com_support_needed_and_received]])))</f>
        <v>0</v>
      </c>
      <c r="AK565" s="4" cm="1">
        <f t="array" ref="AK565">IF(Table1[[#This Row],[com_support_needed_and_received]]="",0,IF(Table1[[#This Row],[com_undefined]:[com_undefined]]=1,0,Table1[[#This Row],[o_gef_funding]:[o_gef_funding]]/SUM(Table1[[#This Row],[com_ghg_inventory]:[com_support_needed_and_received]])))</f>
        <v>0</v>
      </c>
      <c r="AL565" s="4">
        <f>IF(Table1[[#This Row],[com_undefined]]=1,Table1[[#This Row],[o_gef_funding]],0)</f>
        <v>0</v>
      </c>
      <c r="AM565" s="4" cm="1">
        <f t="array" ref="AM565">IF(Table1[[#This Row],[com_ghg_inventory]]="",0,IF(Table1[[#This Row],[com_undefined]:[com_undefined]]=1,0,Table1[[#This Row],[o_co_financing]:[o_co_financing]]/SUM(Table1[[#This Row],[com_ghg_inventory]:[com_support_needed_and_received]])))</f>
        <v>20000</v>
      </c>
      <c r="AN565" s="4" cm="1">
        <f t="array" ref="AN565">IF(Table1[[#This Row],[com_mitigation]]="",0,IF(Table1[[#This Row],[com_undefined]:[com_undefined]]=1,0,Table1[[#This Row],[o_co_financing]:[o_co_financing]]/SUM(Table1[[#This Row],[com_ghg_inventory]:[com_support_needed_and_received]])))</f>
        <v>0</v>
      </c>
      <c r="AO565" s="4" cm="1">
        <f t="array" ref="AO565">IF(Table1[[#This Row],[com_climate_change_impacts_and_adaptation]]="",0,IF(Table1[[#This Row],[com_undefined]:[com_undefined]]=1,0,Table1[[#This Row],[o_co_financing]:[o_co_financing]]/SUM(Table1[[#This Row],[com_ghg_inventory]:[com_support_needed_and_received]])))</f>
        <v>0</v>
      </c>
      <c r="AP565" s="4" cm="1">
        <f t="array" ref="AP565">IF(Table1[[#This Row],[com_support_needed_and_received]]="",0,IF(Table1[[#This Row],[com_undefined]:[com_undefined]]=1,0,Table1[[#This Row],[o_co_financing]:[o_co_financing]]/SUM(Table1[[#This Row],[com_ghg_inventory]:[com_support_needed_and_received]])))</f>
        <v>0</v>
      </c>
      <c r="AQ565" s="4">
        <f>IF(Table1[[#This Row],[com_undefined]]=1,Table1[[#This Row],[o_co_financing]],0)</f>
        <v>0</v>
      </c>
      <c r="AR565" s="4" t="str">
        <f>IF(Table1[[#This Row],[o_gef_funding]]=SUM(Table1[[#This Row],[ghg_inventory_gef]:[undefined_gef]]),"Good", "Problem")</f>
        <v>Good</v>
      </c>
      <c r="AS565" s="4" t="str">
        <f>IF(Table1[[#This Row],[o_co_financing]]=SUM(Table1[[#This Row],[ghg_inventory_co_finance]:[undefined_co_finance]]),"Good", "Problem")</f>
        <v>Good</v>
      </c>
    </row>
    <row r="566" spans="1:45">
      <c r="A566" s="2">
        <v>57</v>
      </c>
      <c r="B566" s="3" t="s">
        <v>83</v>
      </c>
      <c r="C566" s="4" t="str">
        <f>VLOOKUP(Table1[[#This Row],[pif_id]], Table7[#All],2,FALSE)</f>
        <v>Africa</v>
      </c>
      <c r="D566" s="4" t="str">
        <f>VLOOKUP(Table1[[#This Row],[pif_id]], Table7[#All],3,FALSE)</f>
        <v>UNEP</v>
      </c>
      <c r="E566" s="4" t="str">
        <f>VLOOKUP(Table1[[#This Row],[pif_id]], Table7[#All],4,FALSE)</f>
        <v>2019</v>
      </c>
      <c r="F566" s="4" t="e">
        <f>VLOOKUP(Table1[[#This Row],[pif_id]], Table7[#All],5,FALSE)</f>
        <v>#REF!</v>
      </c>
      <c r="G566">
        <v>129</v>
      </c>
      <c r="H566" t="s">
        <v>817</v>
      </c>
      <c r="M566">
        <f>IF(SUM(Table1[[#This Row],[c_ghg_inventory]:[c_support_needed_and_received]])=0,1,"")</f>
        <v>1</v>
      </c>
      <c r="N566" s="6">
        <v>300000</v>
      </c>
      <c r="O566" s="6">
        <v>0</v>
      </c>
      <c r="P566" s="6">
        <f>N566/SUM(Table1[[#This Row],[c_ghg_inventory]:[c_undefined]])</f>
        <v>300000</v>
      </c>
      <c r="Q566" s="6">
        <f>O566/SUM(Table1[[#This Row],[c_ghg_inventory]:[c_undefined]])</f>
        <v>0</v>
      </c>
      <c r="R566">
        <v>563</v>
      </c>
      <c r="S566" s="4" t="s">
        <v>818</v>
      </c>
      <c r="T566" s="4"/>
      <c r="U566" s="4"/>
      <c r="V566" s="4"/>
      <c r="W566" s="4"/>
      <c r="X566" s="4">
        <f>IF(SUM(Table1[[#This Row],[o_ghg_inventory ]:[o_support_needed_and_received]])=0,1,"")</f>
        <v>1</v>
      </c>
      <c r="Y566" s="34">
        <v>100000</v>
      </c>
      <c r="Z566" s="34">
        <v>0</v>
      </c>
      <c r="AA566" s="5">
        <f>Table1[[#This Row],[o_gef_funding]]/SUM(Table1[[#This Row],[o_ghg_inventory ]:[o_undefined]])</f>
        <v>100000</v>
      </c>
      <c r="AB566" s="5">
        <f>Table1[[#This Row],[o_co_financing]]/SUM(Table1[[#This Row],[o_ghg_inventory ]:[o_undefined]])</f>
        <v>0</v>
      </c>
      <c r="AC566" s="4" t="str" cm="1">
        <f t="array" ref="AC566">IF(Table1[[#This Row],[o_ghg_inventory ]]="",IF(AND(Table1[[#This Row],[o_undefined]:[o_undefined]]=1,Table1[[#This Row],[c_ghg_inventory]]=1),1,""),1)</f>
        <v/>
      </c>
      <c r="AD566" s="4" t="str" cm="1">
        <f t="array" ref="AD566">IF(Table1[[#This Row],[o_mitigation ]]="",IF(AND(Table1[[#This Row],[o_undefined]:[o_undefined]]=1,Table1[[#This Row],[c_mitigation]]=1),1,""),1)</f>
        <v/>
      </c>
      <c r="AE566" s="4" t="str" cm="1">
        <f t="array" ref="AE566">IF(Table1[[#This Row],[o_climate_change_impacts_and_adaptation ]]="",IF(AND(Table1[[#This Row],[o_undefined]:[o_undefined]]=1,Table1[[#This Row],[c_climate_change_impacts_and_adaptation]]=1),1,""),1)</f>
        <v/>
      </c>
      <c r="AF566" s="4" t="str" cm="1">
        <f t="array" ref="AF566">IF(Table1[[#This Row],[o_support_needed_and_received]]="",IF(AND(Table1[[#This Row],[o_undefined]:[o_undefined]]=1,Table1[[#This Row],[c_support_needed_and_received]]=1),1,""),1)</f>
        <v/>
      </c>
      <c r="AG566" s="4">
        <f>IF(SUM(Table1[[#This Row],[com_ghg_inventory]:[com_support_needed_and_received]])=0,1,"")</f>
        <v>1</v>
      </c>
      <c r="AH566" s="4" cm="1">
        <f t="array" ref="AH566">IF(Table1[[#This Row],[com_ghg_inventory]]="",0,IF(Table1[[#This Row],[com_undefined]:[com_undefined]]=1,0,Table1[[#This Row],[o_gef_funding]:[o_gef_funding]]/SUM(Table1[[#This Row],[com_ghg_inventory]:[com_support_needed_and_received]])))</f>
        <v>0</v>
      </c>
      <c r="AI566" s="4" cm="1">
        <f t="array" ref="AI566">IF(Table1[[#This Row],[com_mitigation]]="",0,IF(Table1[[#This Row],[com_undefined]:[com_undefined]]=1,0,Table1[[#This Row],[o_gef_funding]:[o_gef_funding]]/SUM(Table1[[#This Row],[com_ghg_inventory]:[com_support_needed_and_received]])))</f>
        <v>0</v>
      </c>
      <c r="AJ566" s="4" cm="1">
        <f t="array" ref="AJ566">IF(Table1[[#This Row],[com_climate_change_impacts_and_adaptation]]="",0,IF(Table1[[#This Row],[com_undefined]:[com_undefined]]=1,0,Table1[[#This Row],[o_gef_funding]:[o_gef_funding]]/SUM(Table1[[#This Row],[com_ghg_inventory]:[com_support_needed_and_received]])))</f>
        <v>0</v>
      </c>
      <c r="AK566" s="4" cm="1">
        <f t="array" ref="AK566">IF(Table1[[#This Row],[com_support_needed_and_received]]="",0,IF(Table1[[#This Row],[com_undefined]:[com_undefined]]=1,0,Table1[[#This Row],[o_gef_funding]:[o_gef_funding]]/SUM(Table1[[#This Row],[com_ghg_inventory]:[com_support_needed_and_received]])))</f>
        <v>0</v>
      </c>
      <c r="AL566" s="4">
        <f>IF(Table1[[#This Row],[com_undefined]]=1,Table1[[#This Row],[o_gef_funding]],0)</f>
        <v>100000</v>
      </c>
      <c r="AM566" s="4" cm="1">
        <f t="array" ref="AM566">IF(Table1[[#This Row],[com_ghg_inventory]]="",0,IF(Table1[[#This Row],[com_undefined]:[com_undefined]]=1,0,Table1[[#This Row],[o_co_financing]:[o_co_financing]]/SUM(Table1[[#This Row],[com_ghg_inventory]:[com_support_needed_and_received]])))</f>
        <v>0</v>
      </c>
      <c r="AN566" s="4" cm="1">
        <f t="array" ref="AN566">IF(Table1[[#This Row],[com_mitigation]]="",0,IF(Table1[[#This Row],[com_undefined]:[com_undefined]]=1,0,Table1[[#This Row],[o_co_financing]:[o_co_financing]]/SUM(Table1[[#This Row],[com_ghg_inventory]:[com_support_needed_and_received]])))</f>
        <v>0</v>
      </c>
      <c r="AO566" s="4" cm="1">
        <f t="array" ref="AO566">IF(Table1[[#This Row],[com_climate_change_impacts_and_adaptation]]="",0,IF(Table1[[#This Row],[com_undefined]:[com_undefined]]=1,0,Table1[[#This Row],[o_co_financing]:[o_co_financing]]/SUM(Table1[[#This Row],[com_ghg_inventory]:[com_support_needed_and_received]])))</f>
        <v>0</v>
      </c>
      <c r="AP566" s="4" cm="1">
        <f t="array" ref="AP566">IF(Table1[[#This Row],[com_support_needed_and_received]]="",0,IF(Table1[[#This Row],[com_undefined]:[com_undefined]]=1,0,Table1[[#This Row],[o_co_financing]:[o_co_financing]]/SUM(Table1[[#This Row],[com_ghg_inventory]:[com_support_needed_and_received]])))</f>
        <v>0</v>
      </c>
      <c r="AQ566" s="4">
        <f>IF(Table1[[#This Row],[com_undefined]]=1,Table1[[#This Row],[o_co_financing]],0)</f>
        <v>0</v>
      </c>
      <c r="AR566" s="4" t="str">
        <f>IF(Table1[[#This Row],[o_gef_funding]]=SUM(Table1[[#This Row],[ghg_inventory_gef]:[undefined_gef]]),"Good", "Problem")</f>
        <v>Good</v>
      </c>
      <c r="AS566" s="4" t="str">
        <f>IF(Table1[[#This Row],[o_co_financing]]=SUM(Table1[[#This Row],[ghg_inventory_co_finance]:[undefined_co_finance]]),"Good", "Problem")</f>
        <v>Good</v>
      </c>
    </row>
    <row r="567" spans="1:45">
      <c r="A567" s="2">
        <v>57</v>
      </c>
      <c r="B567" s="3" t="s">
        <v>83</v>
      </c>
      <c r="C567" s="4" t="str">
        <f>VLOOKUP(Table1[[#This Row],[pif_id]], Table7[#All],2,FALSE)</f>
        <v>Africa</v>
      </c>
      <c r="D567" s="4" t="str">
        <f>VLOOKUP(Table1[[#This Row],[pif_id]], Table7[#All],3,FALSE)</f>
        <v>UNEP</v>
      </c>
      <c r="E567" s="4" t="str">
        <f>VLOOKUP(Table1[[#This Row],[pif_id]], Table7[#All],4,FALSE)</f>
        <v>2019</v>
      </c>
      <c r="F567" s="4" t="e">
        <f>VLOOKUP(Table1[[#This Row],[pif_id]], Table7[#All],5,FALSE)</f>
        <v>#REF!</v>
      </c>
      <c r="G567">
        <v>129</v>
      </c>
      <c r="H567" t="s">
        <v>817</v>
      </c>
      <c r="M567">
        <f>IF(SUM(Table1[[#This Row],[c_ghg_inventory]:[c_support_needed_and_received]])=0,1,"")</f>
        <v>1</v>
      </c>
      <c r="N567" s="6">
        <v>300000</v>
      </c>
      <c r="O567" s="6">
        <v>0</v>
      </c>
      <c r="P567" s="6">
        <f>N567/SUM(Table1[[#This Row],[c_ghg_inventory]:[c_undefined]])</f>
        <v>300000</v>
      </c>
      <c r="Q567" s="6">
        <f>O567/SUM(Table1[[#This Row],[c_ghg_inventory]:[c_undefined]])</f>
        <v>0</v>
      </c>
      <c r="R567">
        <v>564</v>
      </c>
      <c r="S567" s="4" t="s">
        <v>819</v>
      </c>
      <c r="T567" s="4"/>
      <c r="U567" s="4"/>
      <c r="V567" s="4"/>
      <c r="W567" s="4"/>
      <c r="X567" s="4">
        <f>IF(SUM(Table1[[#This Row],[o_ghg_inventory ]:[o_support_needed_and_received]])=0,1,"")</f>
        <v>1</v>
      </c>
      <c r="Y567" s="34">
        <v>100000</v>
      </c>
      <c r="Z567" s="34">
        <v>0</v>
      </c>
      <c r="AA567" s="5">
        <f>Table1[[#This Row],[o_gef_funding]]/SUM(Table1[[#This Row],[o_ghg_inventory ]:[o_undefined]])</f>
        <v>100000</v>
      </c>
      <c r="AB567" s="5">
        <f>Table1[[#This Row],[o_co_financing]]/SUM(Table1[[#This Row],[o_ghg_inventory ]:[o_undefined]])</f>
        <v>0</v>
      </c>
      <c r="AC567" s="4" t="str" cm="1">
        <f t="array" ref="AC567">IF(Table1[[#This Row],[o_ghg_inventory ]]="",IF(AND(Table1[[#This Row],[o_undefined]:[o_undefined]]=1,Table1[[#This Row],[c_ghg_inventory]]=1),1,""),1)</f>
        <v/>
      </c>
      <c r="AD567" s="4" t="str" cm="1">
        <f t="array" ref="AD567">IF(Table1[[#This Row],[o_mitigation ]]="",IF(AND(Table1[[#This Row],[o_undefined]:[o_undefined]]=1,Table1[[#This Row],[c_mitigation]]=1),1,""),1)</f>
        <v/>
      </c>
      <c r="AE567" s="4" t="str" cm="1">
        <f t="array" ref="AE567">IF(Table1[[#This Row],[o_climate_change_impacts_and_adaptation ]]="",IF(AND(Table1[[#This Row],[o_undefined]:[o_undefined]]=1,Table1[[#This Row],[c_climate_change_impacts_and_adaptation]]=1),1,""),1)</f>
        <v/>
      </c>
      <c r="AF567" s="4" t="str" cm="1">
        <f t="array" ref="AF567">IF(Table1[[#This Row],[o_support_needed_and_received]]="",IF(AND(Table1[[#This Row],[o_undefined]:[o_undefined]]=1,Table1[[#This Row],[c_support_needed_and_received]]=1),1,""),1)</f>
        <v/>
      </c>
      <c r="AG567" s="4">
        <f>IF(SUM(Table1[[#This Row],[com_ghg_inventory]:[com_support_needed_and_received]])=0,1,"")</f>
        <v>1</v>
      </c>
      <c r="AH567" s="4" cm="1">
        <f t="array" ref="AH567">IF(Table1[[#This Row],[com_ghg_inventory]]="",0,IF(Table1[[#This Row],[com_undefined]:[com_undefined]]=1,0,Table1[[#This Row],[o_gef_funding]:[o_gef_funding]]/SUM(Table1[[#This Row],[com_ghg_inventory]:[com_support_needed_and_received]])))</f>
        <v>0</v>
      </c>
      <c r="AI567" s="4" cm="1">
        <f t="array" ref="AI567">IF(Table1[[#This Row],[com_mitigation]]="",0,IF(Table1[[#This Row],[com_undefined]:[com_undefined]]=1,0,Table1[[#This Row],[o_gef_funding]:[o_gef_funding]]/SUM(Table1[[#This Row],[com_ghg_inventory]:[com_support_needed_and_received]])))</f>
        <v>0</v>
      </c>
      <c r="AJ567" s="4" cm="1">
        <f t="array" ref="AJ567">IF(Table1[[#This Row],[com_climate_change_impacts_and_adaptation]]="",0,IF(Table1[[#This Row],[com_undefined]:[com_undefined]]=1,0,Table1[[#This Row],[o_gef_funding]:[o_gef_funding]]/SUM(Table1[[#This Row],[com_ghg_inventory]:[com_support_needed_and_received]])))</f>
        <v>0</v>
      </c>
      <c r="AK567" s="4" cm="1">
        <f t="array" ref="AK567">IF(Table1[[#This Row],[com_support_needed_and_received]]="",0,IF(Table1[[#This Row],[com_undefined]:[com_undefined]]=1,0,Table1[[#This Row],[o_gef_funding]:[o_gef_funding]]/SUM(Table1[[#This Row],[com_ghg_inventory]:[com_support_needed_and_received]])))</f>
        <v>0</v>
      </c>
      <c r="AL567" s="4">
        <f>IF(Table1[[#This Row],[com_undefined]]=1,Table1[[#This Row],[o_gef_funding]],0)</f>
        <v>100000</v>
      </c>
      <c r="AM567" s="4" cm="1">
        <f t="array" ref="AM567">IF(Table1[[#This Row],[com_ghg_inventory]]="",0,IF(Table1[[#This Row],[com_undefined]:[com_undefined]]=1,0,Table1[[#This Row],[o_co_financing]:[o_co_financing]]/SUM(Table1[[#This Row],[com_ghg_inventory]:[com_support_needed_and_received]])))</f>
        <v>0</v>
      </c>
      <c r="AN567" s="4" cm="1">
        <f t="array" ref="AN567">IF(Table1[[#This Row],[com_mitigation]]="",0,IF(Table1[[#This Row],[com_undefined]:[com_undefined]]=1,0,Table1[[#This Row],[o_co_financing]:[o_co_financing]]/SUM(Table1[[#This Row],[com_ghg_inventory]:[com_support_needed_and_received]])))</f>
        <v>0</v>
      </c>
      <c r="AO567" s="4" cm="1">
        <f t="array" ref="AO567">IF(Table1[[#This Row],[com_climate_change_impacts_and_adaptation]]="",0,IF(Table1[[#This Row],[com_undefined]:[com_undefined]]=1,0,Table1[[#This Row],[o_co_financing]:[o_co_financing]]/SUM(Table1[[#This Row],[com_ghg_inventory]:[com_support_needed_and_received]])))</f>
        <v>0</v>
      </c>
      <c r="AP567" s="4" cm="1">
        <f t="array" ref="AP567">IF(Table1[[#This Row],[com_support_needed_and_received]]="",0,IF(Table1[[#This Row],[com_undefined]:[com_undefined]]=1,0,Table1[[#This Row],[o_co_financing]:[o_co_financing]]/SUM(Table1[[#This Row],[com_ghg_inventory]:[com_support_needed_and_received]])))</f>
        <v>0</v>
      </c>
      <c r="AQ567" s="4">
        <f>IF(Table1[[#This Row],[com_undefined]]=1,Table1[[#This Row],[o_co_financing]],0)</f>
        <v>0</v>
      </c>
      <c r="AR567" s="4" t="str">
        <f>IF(Table1[[#This Row],[o_gef_funding]]=SUM(Table1[[#This Row],[ghg_inventory_gef]:[undefined_gef]]),"Good", "Problem")</f>
        <v>Good</v>
      </c>
      <c r="AS567" s="4" t="str">
        <f>IF(Table1[[#This Row],[o_co_financing]]=SUM(Table1[[#This Row],[ghg_inventory_co_finance]:[undefined_co_finance]]),"Good", "Problem")</f>
        <v>Good</v>
      </c>
    </row>
    <row r="568" spans="1:45">
      <c r="A568" s="2">
        <v>57</v>
      </c>
      <c r="B568" s="3" t="s">
        <v>83</v>
      </c>
      <c r="C568" s="4" t="str">
        <f>VLOOKUP(Table1[[#This Row],[pif_id]], Table7[#All],2,FALSE)</f>
        <v>Africa</v>
      </c>
      <c r="D568" s="4" t="str">
        <f>VLOOKUP(Table1[[#This Row],[pif_id]], Table7[#All],3,FALSE)</f>
        <v>UNEP</v>
      </c>
      <c r="E568" s="4" t="str">
        <f>VLOOKUP(Table1[[#This Row],[pif_id]], Table7[#All],4,FALSE)</f>
        <v>2019</v>
      </c>
      <c r="F568" s="4" t="e">
        <f>VLOOKUP(Table1[[#This Row],[pif_id]], Table7[#All],5,FALSE)</f>
        <v>#REF!</v>
      </c>
      <c r="G568">
        <v>129</v>
      </c>
      <c r="H568" t="s">
        <v>817</v>
      </c>
      <c r="M568">
        <f>IF(SUM(Table1[[#This Row],[c_ghg_inventory]:[c_support_needed_and_received]])=0,1,"")</f>
        <v>1</v>
      </c>
      <c r="N568" s="6">
        <v>300000</v>
      </c>
      <c r="O568" s="6">
        <v>0</v>
      </c>
      <c r="P568" s="6">
        <f>N568/SUM(Table1[[#This Row],[c_ghg_inventory]:[c_undefined]])</f>
        <v>300000</v>
      </c>
      <c r="Q568" s="6">
        <f>O568/SUM(Table1[[#This Row],[c_ghg_inventory]:[c_undefined]])</f>
        <v>0</v>
      </c>
      <c r="R568">
        <v>565</v>
      </c>
      <c r="S568" s="4" t="s">
        <v>820</v>
      </c>
      <c r="T568" s="4">
        <v>1</v>
      </c>
      <c r="U568" s="4">
        <v>1</v>
      </c>
      <c r="V568" s="4"/>
      <c r="W568" s="4"/>
      <c r="X568" s="4" t="str">
        <f>IF(SUM(Table1[[#This Row],[o_ghg_inventory ]:[o_support_needed_and_received]])=0,1,"")</f>
        <v/>
      </c>
      <c r="Y568" s="34">
        <v>100000</v>
      </c>
      <c r="Z568" s="34">
        <v>0</v>
      </c>
      <c r="AA568" s="5">
        <f>Table1[[#This Row],[o_gef_funding]]/SUM(Table1[[#This Row],[o_ghg_inventory ]:[o_undefined]])</f>
        <v>50000</v>
      </c>
      <c r="AB568" s="5">
        <f>Table1[[#This Row],[o_co_financing]]/SUM(Table1[[#This Row],[o_ghg_inventory ]:[o_undefined]])</f>
        <v>0</v>
      </c>
      <c r="AC568" s="4" cm="1">
        <f t="array" ref="AC568">IF(Table1[[#This Row],[o_ghg_inventory ]]="",IF(AND(Table1[[#This Row],[o_undefined]:[o_undefined]]=1,Table1[[#This Row],[c_ghg_inventory]]=1),1,""),1)</f>
        <v>1</v>
      </c>
      <c r="AD568" s="4" cm="1">
        <f t="array" ref="AD568">IF(Table1[[#This Row],[o_mitigation ]]="",IF(AND(Table1[[#This Row],[o_undefined]:[o_undefined]]=1,Table1[[#This Row],[c_mitigation]]=1),1,""),1)</f>
        <v>1</v>
      </c>
      <c r="AE568" s="4" t="str" cm="1">
        <f t="array" ref="AE568">IF(Table1[[#This Row],[o_climate_change_impacts_and_adaptation ]]="",IF(AND(Table1[[#This Row],[o_undefined]:[o_undefined]]=1,Table1[[#This Row],[c_climate_change_impacts_and_adaptation]]=1),1,""),1)</f>
        <v/>
      </c>
      <c r="AF568" s="4" t="str" cm="1">
        <f t="array" ref="AF568">IF(Table1[[#This Row],[o_support_needed_and_received]]="",IF(AND(Table1[[#This Row],[o_undefined]:[o_undefined]]=1,Table1[[#This Row],[c_support_needed_and_received]]=1),1,""),1)</f>
        <v/>
      </c>
      <c r="AG568" s="4" t="str">
        <f>IF(SUM(Table1[[#This Row],[com_ghg_inventory]:[com_support_needed_and_received]])=0,1,"")</f>
        <v/>
      </c>
      <c r="AH568" s="4" cm="1">
        <f t="array" ref="AH568">IF(Table1[[#This Row],[com_ghg_inventory]]="",0,IF(Table1[[#This Row],[com_undefined]:[com_undefined]]=1,0,Table1[[#This Row],[o_gef_funding]:[o_gef_funding]]/SUM(Table1[[#This Row],[com_ghg_inventory]:[com_support_needed_and_received]])))</f>
        <v>50000</v>
      </c>
      <c r="AI568" s="4" cm="1">
        <f t="array" ref="AI568">IF(Table1[[#This Row],[com_mitigation]]="",0,IF(Table1[[#This Row],[com_undefined]:[com_undefined]]=1,0,Table1[[#This Row],[o_gef_funding]:[o_gef_funding]]/SUM(Table1[[#This Row],[com_ghg_inventory]:[com_support_needed_and_received]])))</f>
        <v>50000</v>
      </c>
      <c r="AJ568" s="4" cm="1">
        <f t="array" ref="AJ568">IF(Table1[[#This Row],[com_climate_change_impacts_and_adaptation]]="",0,IF(Table1[[#This Row],[com_undefined]:[com_undefined]]=1,0,Table1[[#This Row],[o_gef_funding]:[o_gef_funding]]/SUM(Table1[[#This Row],[com_ghg_inventory]:[com_support_needed_and_received]])))</f>
        <v>0</v>
      </c>
      <c r="AK568" s="4" cm="1">
        <f t="array" ref="AK568">IF(Table1[[#This Row],[com_support_needed_and_received]]="",0,IF(Table1[[#This Row],[com_undefined]:[com_undefined]]=1,0,Table1[[#This Row],[o_gef_funding]:[o_gef_funding]]/SUM(Table1[[#This Row],[com_ghg_inventory]:[com_support_needed_and_received]])))</f>
        <v>0</v>
      </c>
      <c r="AL568" s="4">
        <f>IF(Table1[[#This Row],[com_undefined]]=1,Table1[[#This Row],[o_gef_funding]],0)</f>
        <v>0</v>
      </c>
      <c r="AM568" s="4" cm="1">
        <f t="array" ref="AM568">IF(Table1[[#This Row],[com_ghg_inventory]]="",0,IF(Table1[[#This Row],[com_undefined]:[com_undefined]]=1,0,Table1[[#This Row],[o_co_financing]:[o_co_financing]]/SUM(Table1[[#This Row],[com_ghg_inventory]:[com_support_needed_and_received]])))</f>
        <v>0</v>
      </c>
      <c r="AN568" s="4" cm="1">
        <f t="array" ref="AN568">IF(Table1[[#This Row],[com_mitigation]]="",0,IF(Table1[[#This Row],[com_undefined]:[com_undefined]]=1,0,Table1[[#This Row],[o_co_financing]:[o_co_financing]]/SUM(Table1[[#This Row],[com_ghg_inventory]:[com_support_needed_and_received]])))</f>
        <v>0</v>
      </c>
      <c r="AO568" s="4" cm="1">
        <f t="array" ref="AO568">IF(Table1[[#This Row],[com_climate_change_impacts_and_adaptation]]="",0,IF(Table1[[#This Row],[com_undefined]:[com_undefined]]=1,0,Table1[[#This Row],[o_co_financing]:[o_co_financing]]/SUM(Table1[[#This Row],[com_ghg_inventory]:[com_support_needed_and_received]])))</f>
        <v>0</v>
      </c>
      <c r="AP568" s="4" cm="1">
        <f t="array" ref="AP568">IF(Table1[[#This Row],[com_support_needed_and_received]]="",0,IF(Table1[[#This Row],[com_undefined]:[com_undefined]]=1,0,Table1[[#This Row],[o_co_financing]:[o_co_financing]]/SUM(Table1[[#This Row],[com_ghg_inventory]:[com_support_needed_and_received]])))</f>
        <v>0</v>
      </c>
      <c r="AQ568" s="4">
        <f>IF(Table1[[#This Row],[com_undefined]]=1,Table1[[#This Row],[o_co_financing]],0)</f>
        <v>0</v>
      </c>
      <c r="AR568" s="4" t="str">
        <f>IF(Table1[[#This Row],[o_gef_funding]]=SUM(Table1[[#This Row],[ghg_inventory_gef]:[undefined_gef]]),"Good", "Problem")</f>
        <v>Good</v>
      </c>
      <c r="AS568" s="4" t="str">
        <f>IF(Table1[[#This Row],[o_co_financing]]=SUM(Table1[[#This Row],[ghg_inventory_co_finance]:[undefined_co_finance]]),"Good", "Problem")</f>
        <v>Good</v>
      </c>
    </row>
    <row r="569" spans="1:45">
      <c r="A569" s="2">
        <v>57</v>
      </c>
      <c r="B569" s="3" t="s">
        <v>83</v>
      </c>
      <c r="C569" s="4" t="str">
        <f>VLOOKUP(Table1[[#This Row],[pif_id]], Table7[#All],2,FALSE)</f>
        <v>Africa</v>
      </c>
      <c r="D569" s="4" t="str">
        <f>VLOOKUP(Table1[[#This Row],[pif_id]], Table7[#All],3,FALSE)</f>
        <v>UNEP</v>
      </c>
      <c r="E569" s="4" t="str">
        <f>VLOOKUP(Table1[[#This Row],[pif_id]], Table7[#All],4,FALSE)</f>
        <v>2019</v>
      </c>
      <c r="F569" s="4" t="e">
        <f>VLOOKUP(Table1[[#This Row],[pif_id]], Table7[#All],5,FALSE)</f>
        <v>#REF!</v>
      </c>
      <c r="G569">
        <v>130</v>
      </c>
      <c r="H569" t="s">
        <v>821</v>
      </c>
      <c r="M569">
        <f>IF(SUM(Table1[[#This Row],[c_ghg_inventory]:[c_support_needed_and_received]])=0,1,"")</f>
        <v>1</v>
      </c>
      <c r="N569" s="6">
        <v>140000</v>
      </c>
      <c r="O569" s="6">
        <v>0</v>
      </c>
      <c r="P569" s="6">
        <f>N569/SUM(Table1[[#This Row],[c_ghg_inventory]:[c_undefined]])</f>
        <v>140000</v>
      </c>
      <c r="Q569" s="6">
        <f>O569/SUM(Table1[[#This Row],[c_ghg_inventory]:[c_undefined]])</f>
        <v>0</v>
      </c>
      <c r="R569">
        <v>566</v>
      </c>
      <c r="S569" s="4" t="s">
        <v>822</v>
      </c>
      <c r="T569" s="4">
        <v>1</v>
      </c>
      <c r="U569" s="4"/>
      <c r="V569" s="4"/>
      <c r="W569" s="4"/>
      <c r="X569" s="4" t="str">
        <f>IF(SUM(Table1[[#This Row],[o_ghg_inventory ]:[o_support_needed_and_received]])=0,1,"")</f>
        <v/>
      </c>
      <c r="Y569" s="34">
        <v>46666.666666666664</v>
      </c>
      <c r="Z569" s="34">
        <v>0</v>
      </c>
      <c r="AA569" s="5">
        <f>Table1[[#This Row],[o_gef_funding]]/SUM(Table1[[#This Row],[o_ghg_inventory ]:[o_undefined]])</f>
        <v>46666.666666666664</v>
      </c>
      <c r="AB569" s="5">
        <f>Table1[[#This Row],[o_co_financing]]/SUM(Table1[[#This Row],[o_ghg_inventory ]:[o_undefined]])</f>
        <v>0</v>
      </c>
      <c r="AC569" s="4" cm="1">
        <f t="array" ref="AC569">IF(Table1[[#This Row],[o_ghg_inventory ]]="",IF(AND(Table1[[#This Row],[o_undefined]:[o_undefined]]=1,Table1[[#This Row],[c_ghg_inventory]]=1),1,""),1)</f>
        <v>1</v>
      </c>
      <c r="AD569" s="4" t="str" cm="1">
        <f t="array" ref="AD569">IF(Table1[[#This Row],[o_mitigation ]]="",IF(AND(Table1[[#This Row],[o_undefined]:[o_undefined]]=1,Table1[[#This Row],[c_mitigation]]=1),1,""),1)</f>
        <v/>
      </c>
      <c r="AE569" s="4" t="str" cm="1">
        <f t="array" ref="AE569">IF(Table1[[#This Row],[o_climate_change_impacts_and_adaptation ]]="",IF(AND(Table1[[#This Row],[o_undefined]:[o_undefined]]=1,Table1[[#This Row],[c_climate_change_impacts_and_adaptation]]=1),1,""),1)</f>
        <v/>
      </c>
      <c r="AF569" s="4" t="str" cm="1">
        <f t="array" ref="AF569">IF(Table1[[#This Row],[o_support_needed_and_received]]="",IF(AND(Table1[[#This Row],[o_undefined]:[o_undefined]]=1,Table1[[#This Row],[c_support_needed_and_received]]=1),1,""),1)</f>
        <v/>
      </c>
      <c r="AG569" s="4" t="str">
        <f>IF(SUM(Table1[[#This Row],[com_ghg_inventory]:[com_support_needed_and_received]])=0,1,"")</f>
        <v/>
      </c>
      <c r="AH569" s="4" cm="1">
        <f t="array" ref="AH569">IF(Table1[[#This Row],[com_ghg_inventory]]="",0,IF(Table1[[#This Row],[com_undefined]:[com_undefined]]=1,0,Table1[[#This Row],[o_gef_funding]:[o_gef_funding]]/SUM(Table1[[#This Row],[com_ghg_inventory]:[com_support_needed_and_received]])))</f>
        <v>46666.666666666664</v>
      </c>
      <c r="AI569" s="4" cm="1">
        <f t="array" ref="AI569">IF(Table1[[#This Row],[com_mitigation]]="",0,IF(Table1[[#This Row],[com_undefined]:[com_undefined]]=1,0,Table1[[#This Row],[o_gef_funding]:[o_gef_funding]]/SUM(Table1[[#This Row],[com_ghg_inventory]:[com_support_needed_and_received]])))</f>
        <v>0</v>
      </c>
      <c r="AJ569" s="4" cm="1">
        <f t="array" ref="AJ569">IF(Table1[[#This Row],[com_climate_change_impacts_and_adaptation]]="",0,IF(Table1[[#This Row],[com_undefined]:[com_undefined]]=1,0,Table1[[#This Row],[o_gef_funding]:[o_gef_funding]]/SUM(Table1[[#This Row],[com_ghg_inventory]:[com_support_needed_and_received]])))</f>
        <v>0</v>
      </c>
      <c r="AK569" s="4" cm="1">
        <f t="array" ref="AK569">IF(Table1[[#This Row],[com_support_needed_and_received]]="",0,IF(Table1[[#This Row],[com_undefined]:[com_undefined]]=1,0,Table1[[#This Row],[o_gef_funding]:[o_gef_funding]]/SUM(Table1[[#This Row],[com_ghg_inventory]:[com_support_needed_and_received]])))</f>
        <v>0</v>
      </c>
      <c r="AL569" s="4">
        <f>IF(Table1[[#This Row],[com_undefined]]=1,Table1[[#This Row],[o_gef_funding]],0)</f>
        <v>0</v>
      </c>
      <c r="AM569" s="4" cm="1">
        <f t="array" ref="AM569">IF(Table1[[#This Row],[com_ghg_inventory]]="",0,IF(Table1[[#This Row],[com_undefined]:[com_undefined]]=1,0,Table1[[#This Row],[o_co_financing]:[o_co_financing]]/SUM(Table1[[#This Row],[com_ghg_inventory]:[com_support_needed_and_received]])))</f>
        <v>0</v>
      </c>
      <c r="AN569" s="4" cm="1">
        <f t="array" ref="AN569">IF(Table1[[#This Row],[com_mitigation]]="",0,IF(Table1[[#This Row],[com_undefined]:[com_undefined]]=1,0,Table1[[#This Row],[o_co_financing]:[o_co_financing]]/SUM(Table1[[#This Row],[com_ghg_inventory]:[com_support_needed_and_received]])))</f>
        <v>0</v>
      </c>
      <c r="AO569" s="4" cm="1">
        <f t="array" ref="AO569">IF(Table1[[#This Row],[com_climate_change_impacts_and_adaptation]]="",0,IF(Table1[[#This Row],[com_undefined]:[com_undefined]]=1,0,Table1[[#This Row],[o_co_financing]:[o_co_financing]]/SUM(Table1[[#This Row],[com_ghg_inventory]:[com_support_needed_and_received]])))</f>
        <v>0</v>
      </c>
      <c r="AP569" s="4" cm="1">
        <f t="array" ref="AP569">IF(Table1[[#This Row],[com_support_needed_and_received]]="",0,IF(Table1[[#This Row],[com_undefined]:[com_undefined]]=1,0,Table1[[#This Row],[o_co_financing]:[o_co_financing]]/SUM(Table1[[#This Row],[com_ghg_inventory]:[com_support_needed_and_received]])))</f>
        <v>0</v>
      </c>
      <c r="AQ569" s="4">
        <f>IF(Table1[[#This Row],[com_undefined]]=1,Table1[[#This Row],[o_co_financing]],0)</f>
        <v>0</v>
      </c>
      <c r="AR569" s="4" t="str">
        <f>IF(Table1[[#This Row],[o_gef_funding]]=SUM(Table1[[#This Row],[ghg_inventory_gef]:[undefined_gef]]),"Good", "Problem")</f>
        <v>Good</v>
      </c>
      <c r="AS569" s="4" t="str">
        <f>IF(Table1[[#This Row],[o_co_financing]]=SUM(Table1[[#This Row],[ghg_inventory_co_finance]:[undefined_co_finance]]),"Good", "Problem")</f>
        <v>Good</v>
      </c>
    </row>
    <row r="570" spans="1:45">
      <c r="A570" s="2">
        <v>57</v>
      </c>
      <c r="B570" s="3" t="s">
        <v>83</v>
      </c>
      <c r="C570" s="4" t="str">
        <f>VLOOKUP(Table1[[#This Row],[pif_id]], Table7[#All],2,FALSE)</f>
        <v>Africa</v>
      </c>
      <c r="D570" s="4" t="str">
        <f>VLOOKUP(Table1[[#This Row],[pif_id]], Table7[#All],3,FALSE)</f>
        <v>UNEP</v>
      </c>
      <c r="E570" s="4" t="str">
        <f>VLOOKUP(Table1[[#This Row],[pif_id]], Table7[#All],4,FALSE)</f>
        <v>2019</v>
      </c>
      <c r="F570" s="4" t="e">
        <f>VLOOKUP(Table1[[#This Row],[pif_id]], Table7[#All],5,FALSE)</f>
        <v>#REF!</v>
      </c>
      <c r="G570">
        <v>130</v>
      </c>
      <c r="H570" t="s">
        <v>821</v>
      </c>
      <c r="M570">
        <f>IF(SUM(Table1[[#This Row],[c_ghg_inventory]:[c_support_needed_and_received]])=0,1,"")</f>
        <v>1</v>
      </c>
      <c r="N570" s="6">
        <v>140000</v>
      </c>
      <c r="O570" s="6">
        <v>0</v>
      </c>
      <c r="P570" s="6">
        <f>N570/SUM(Table1[[#This Row],[c_ghg_inventory]:[c_undefined]])</f>
        <v>140000</v>
      </c>
      <c r="Q570" s="6">
        <f>O570/SUM(Table1[[#This Row],[c_ghg_inventory]:[c_undefined]])</f>
        <v>0</v>
      </c>
      <c r="R570">
        <v>567</v>
      </c>
      <c r="S570" s="4" t="s">
        <v>823</v>
      </c>
      <c r="T570" s="4">
        <v>1</v>
      </c>
      <c r="U570" s="4">
        <v>1</v>
      </c>
      <c r="V570" s="4"/>
      <c r="W570" s="4"/>
      <c r="X570" s="4" t="str">
        <f>IF(SUM(Table1[[#This Row],[o_ghg_inventory ]:[o_support_needed_and_received]])=0,1,"")</f>
        <v/>
      </c>
      <c r="Y570" s="34">
        <v>46666.666666666664</v>
      </c>
      <c r="Z570" s="34">
        <v>0</v>
      </c>
      <c r="AA570" s="5">
        <f>Table1[[#This Row],[o_gef_funding]]/SUM(Table1[[#This Row],[o_ghg_inventory ]:[o_undefined]])</f>
        <v>23333.333333333332</v>
      </c>
      <c r="AB570" s="5">
        <f>Table1[[#This Row],[o_co_financing]]/SUM(Table1[[#This Row],[o_ghg_inventory ]:[o_undefined]])</f>
        <v>0</v>
      </c>
      <c r="AC570" s="4" cm="1">
        <f t="array" ref="AC570">IF(Table1[[#This Row],[o_ghg_inventory ]]="",IF(AND(Table1[[#This Row],[o_undefined]:[o_undefined]]=1,Table1[[#This Row],[c_ghg_inventory]]=1),1,""),1)</f>
        <v>1</v>
      </c>
      <c r="AD570" s="4" cm="1">
        <f t="array" ref="AD570">IF(Table1[[#This Row],[o_mitigation ]]="",IF(AND(Table1[[#This Row],[o_undefined]:[o_undefined]]=1,Table1[[#This Row],[c_mitigation]]=1),1,""),1)</f>
        <v>1</v>
      </c>
      <c r="AE570" s="4" t="str" cm="1">
        <f t="array" ref="AE570">IF(Table1[[#This Row],[o_climate_change_impacts_and_adaptation ]]="",IF(AND(Table1[[#This Row],[o_undefined]:[o_undefined]]=1,Table1[[#This Row],[c_climate_change_impacts_and_adaptation]]=1),1,""),1)</f>
        <v/>
      </c>
      <c r="AF570" s="4" t="str" cm="1">
        <f t="array" ref="AF570">IF(Table1[[#This Row],[o_support_needed_and_received]]="",IF(AND(Table1[[#This Row],[o_undefined]:[o_undefined]]=1,Table1[[#This Row],[c_support_needed_and_received]]=1),1,""),1)</f>
        <v/>
      </c>
      <c r="AG570" s="4" t="str">
        <f>IF(SUM(Table1[[#This Row],[com_ghg_inventory]:[com_support_needed_and_received]])=0,1,"")</f>
        <v/>
      </c>
      <c r="AH570" s="4" cm="1">
        <f t="array" ref="AH570">IF(Table1[[#This Row],[com_ghg_inventory]]="",0,IF(Table1[[#This Row],[com_undefined]:[com_undefined]]=1,0,Table1[[#This Row],[o_gef_funding]:[o_gef_funding]]/SUM(Table1[[#This Row],[com_ghg_inventory]:[com_support_needed_and_received]])))</f>
        <v>23333.333333333332</v>
      </c>
      <c r="AI570" s="4" cm="1">
        <f t="array" ref="AI570">IF(Table1[[#This Row],[com_mitigation]]="",0,IF(Table1[[#This Row],[com_undefined]:[com_undefined]]=1,0,Table1[[#This Row],[o_gef_funding]:[o_gef_funding]]/SUM(Table1[[#This Row],[com_ghg_inventory]:[com_support_needed_and_received]])))</f>
        <v>23333.333333333332</v>
      </c>
      <c r="AJ570" s="4" cm="1">
        <f t="array" ref="AJ570">IF(Table1[[#This Row],[com_climate_change_impacts_and_adaptation]]="",0,IF(Table1[[#This Row],[com_undefined]:[com_undefined]]=1,0,Table1[[#This Row],[o_gef_funding]:[o_gef_funding]]/SUM(Table1[[#This Row],[com_ghg_inventory]:[com_support_needed_and_received]])))</f>
        <v>0</v>
      </c>
      <c r="AK570" s="4" cm="1">
        <f t="array" ref="AK570">IF(Table1[[#This Row],[com_support_needed_and_received]]="",0,IF(Table1[[#This Row],[com_undefined]:[com_undefined]]=1,0,Table1[[#This Row],[o_gef_funding]:[o_gef_funding]]/SUM(Table1[[#This Row],[com_ghg_inventory]:[com_support_needed_and_received]])))</f>
        <v>0</v>
      </c>
      <c r="AL570" s="4">
        <f>IF(Table1[[#This Row],[com_undefined]]=1,Table1[[#This Row],[o_gef_funding]],0)</f>
        <v>0</v>
      </c>
      <c r="AM570" s="4" cm="1">
        <f t="array" ref="AM570">IF(Table1[[#This Row],[com_ghg_inventory]]="",0,IF(Table1[[#This Row],[com_undefined]:[com_undefined]]=1,0,Table1[[#This Row],[o_co_financing]:[o_co_financing]]/SUM(Table1[[#This Row],[com_ghg_inventory]:[com_support_needed_and_received]])))</f>
        <v>0</v>
      </c>
      <c r="AN570" s="4" cm="1">
        <f t="array" ref="AN570">IF(Table1[[#This Row],[com_mitigation]]="",0,IF(Table1[[#This Row],[com_undefined]:[com_undefined]]=1,0,Table1[[#This Row],[o_co_financing]:[o_co_financing]]/SUM(Table1[[#This Row],[com_ghg_inventory]:[com_support_needed_and_received]])))</f>
        <v>0</v>
      </c>
      <c r="AO570" s="4" cm="1">
        <f t="array" ref="AO570">IF(Table1[[#This Row],[com_climate_change_impacts_and_adaptation]]="",0,IF(Table1[[#This Row],[com_undefined]:[com_undefined]]=1,0,Table1[[#This Row],[o_co_financing]:[o_co_financing]]/SUM(Table1[[#This Row],[com_ghg_inventory]:[com_support_needed_and_received]])))</f>
        <v>0</v>
      </c>
      <c r="AP570" s="4" cm="1">
        <f t="array" ref="AP570">IF(Table1[[#This Row],[com_support_needed_and_received]]="",0,IF(Table1[[#This Row],[com_undefined]:[com_undefined]]=1,0,Table1[[#This Row],[o_co_financing]:[o_co_financing]]/SUM(Table1[[#This Row],[com_ghg_inventory]:[com_support_needed_and_received]])))</f>
        <v>0</v>
      </c>
      <c r="AQ570" s="4">
        <f>IF(Table1[[#This Row],[com_undefined]]=1,Table1[[#This Row],[o_co_financing]],0)</f>
        <v>0</v>
      </c>
      <c r="AR570" s="4" t="str">
        <f>IF(Table1[[#This Row],[o_gef_funding]]=SUM(Table1[[#This Row],[ghg_inventory_gef]:[undefined_gef]]),"Good", "Problem")</f>
        <v>Good</v>
      </c>
      <c r="AS570" s="4" t="str">
        <f>IF(Table1[[#This Row],[o_co_financing]]=SUM(Table1[[#This Row],[ghg_inventory_co_finance]:[undefined_co_finance]]),"Good", "Problem")</f>
        <v>Good</v>
      </c>
    </row>
    <row r="571" spans="1:45">
      <c r="A571" s="2">
        <v>57</v>
      </c>
      <c r="B571" s="3" t="s">
        <v>83</v>
      </c>
      <c r="C571" s="4" t="str">
        <f>VLOOKUP(Table1[[#This Row],[pif_id]], Table7[#All],2,FALSE)</f>
        <v>Africa</v>
      </c>
      <c r="D571" s="4" t="str">
        <f>VLOOKUP(Table1[[#This Row],[pif_id]], Table7[#All],3,FALSE)</f>
        <v>UNEP</v>
      </c>
      <c r="E571" s="4" t="str">
        <f>VLOOKUP(Table1[[#This Row],[pif_id]], Table7[#All],4,FALSE)</f>
        <v>2019</v>
      </c>
      <c r="F571" s="4" t="e">
        <f>VLOOKUP(Table1[[#This Row],[pif_id]], Table7[#All],5,FALSE)</f>
        <v>#REF!</v>
      </c>
      <c r="G571">
        <v>130</v>
      </c>
      <c r="H571" t="s">
        <v>821</v>
      </c>
      <c r="M571">
        <f>IF(SUM(Table1[[#This Row],[c_ghg_inventory]:[c_support_needed_and_received]])=0,1,"")</f>
        <v>1</v>
      </c>
      <c r="N571" s="6">
        <v>140000</v>
      </c>
      <c r="O571" s="6">
        <v>0</v>
      </c>
      <c r="P571" s="6">
        <f>N571/SUM(Table1[[#This Row],[c_ghg_inventory]:[c_undefined]])</f>
        <v>140000</v>
      </c>
      <c r="Q571" s="6">
        <f>O571/SUM(Table1[[#This Row],[c_ghg_inventory]:[c_undefined]])</f>
        <v>0</v>
      </c>
      <c r="R571">
        <v>568</v>
      </c>
      <c r="S571" s="4" t="s">
        <v>824</v>
      </c>
      <c r="T571" s="4"/>
      <c r="U571" s="4"/>
      <c r="V571" s="4"/>
      <c r="W571" s="4"/>
      <c r="X571" s="4">
        <f>IF(SUM(Table1[[#This Row],[o_ghg_inventory ]:[o_support_needed_and_received]])=0,1,"")</f>
        <v>1</v>
      </c>
      <c r="Y571" s="34">
        <v>46666.666666666664</v>
      </c>
      <c r="Z571" s="34">
        <v>0</v>
      </c>
      <c r="AA571" s="5">
        <f>Table1[[#This Row],[o_gef_funding]]/SUM(Table1[[#This Row],[o_ghg_inventory ]:[o_undefined]])</f>
        <v>46666.666666666664</v>
      </c>
      <c r="AB571" s="5">
        <f>Table1[[#This Row],[o_co_financing]]/SUM(Table1[[#This Row],[o_ghg_inventory ]:[o_undefined]])</f>
        <v>0</v>
      </c>
      <c r="AC571" s="4" t="str" cm="1">
        <f t="array" ref="AC571">IF(Table1[[#This Row],[o_ghg_inventory ]]="",IF(AND(Table1[[#This Row],[o_undefined]:[o_undefined]]=1,Table1[[#This Row],[c_ghg_inventory]]=1),1,""),1)</f>
        <v/>
      </c>
      <c r="AD571" s="4" t="str" cm="1">
        <f t="array" ref="AD571">IF(Table1[[#This Row],[o_mitigation ]]="",IF(AND(Table1[[#This Row],[o_undefined]:[o_undefined]]=1,Table1[[#This Row],[c_mitigation]]=1),1,""),1)</f>
        <v/>
      </c>
      <c r="AE571" s="4" t="str" cm="1">
        <f t="array" ref="AE571">IF(Table1[[#This Row],[o_climate_change_impacts_and_adaptation ]]="",IF(AND(Table1[[#This Row],[o_undefined]:[o_undefined]]=1,Table1[[#This Row],[c_climate_change_impacts_and_adaptation]]=1),1,""),1)</f>
        <v/>
      </c>
      <c r="AF571" s="4" t="str" cm="1">
        <f t="array" ref="AF571">IF(Table1[[#This Row],[o_support_needed_and_received]]="",IF(AND(Table1[[#This Row],[o_undefined]:[o_undefined]]=1,Table1[[#This Row],[c_support_needed_and_received]]=1),1,""),1)</f>
        <v/>
      </c>
      <c r="AG571" s="4">
        <f>IF(SUM(Table1[[#This Row],[com_ghg_inventory]:[com_support_needed_and_received]])=0,1,"")</f>
        <v>1</v>
      </c>
      <c r="AH571" s="4" cm="1">
        <f t="array" ref="AH571">IF(Table1[[#This Row],[com_ghg_inventory]]="",0,IF(Table1[[#This Row],[com_undefined]:[com_undefined]]=1,0,Table1[[#This Row],[o_gef_funding]:[o_gef_funding]]/SUM(Table1[[#This Row],[com_ghg_inventory]:[com_support_needed_and_received]])))</f>
        <v>0</v>
      </c>
      <c r="AI571" s="4" cm="1">
        <f t="array" ref="AI571">IF(Table1[[#This Row],[com_mitigation]]="",0,IF(Table1[[#This Row],[com_undefined]:[com_undefined]]=1,0,Table1[[#This Row],[o_gef_funding]:[o_gef_funding]]/SUM(Table1[[#This Row],[com_ghg_inventory]:[com_support_needed_and_received]])))</f>
        <v>0</v>
      </c>
      <c r="AJ571" s="4" cm="1">
        <f t="array" ref="AJ571">IF(Table1[[#This Row],[com_climate_change_impacts_and_adaptation]]="",0,IF(Table1[[#This Row],[com_undefined]:[com_undefined]]=1,0,Table1[[#This Row],[o_gef_funding]:[o_gef_funding]]/SUM(Table1[[#This Row],[com_ghg_inventory]:[com_support_needed_and_received]])))</f>
        <v>0</v>
      </c>
      <c r="AK571" s="4" cm="1">
        <f t="array" ref="AK571">IF(Table1[[#This Row],[com_support_needed_and_received]]="",0,IF(Table1[[#This Row],[com_undefined]:[com_undefined]]=1,0,Table1[[#This Row],[o_gef_funding]:[o_gef_funding]]/SUM(Table1[[#This Row],[com_ghg_inventory]:[com_support_needed_and_received]])))</f>
        <v>0</v>
      </c>
      <c r="AL571" s="4">
        <f>IF(Table1[[#This Row],[com_undefined]]=1,Table1[[#This Row],[o_gef_funding]],0)</f>
        <v>46666.666666666664</v>
      </c>
      <c r="AM571" s="4" cm="1">
        <f t="array" ref="AM571">IF(Table1[[#This Row],[com_ghg_inventory]]="",0,IF(Table1[[#This Row],[com_undefined]:[com_undefined]]=1,0,Table1[[#This Row],[o_co_financing]:[o_co_financing]]/SUM(Table1[[#This Row],[com_ghg_inventory]:[com_support_needed_and_received]])))</f>
        <v>0</v>
      </c>
      <c r="AN571" s="4" cm="1">
        <f t="array" ref="AN571">IF(Table1[[#This Row],[com_mitigation]]="",0,IF(Table1[[#This Row],[com_undefined]:[com_undefined]]=1,0,Table1[[#This Row],[o_co_financing]:[o_co_financing]]/SUM(Table1[[#This Row],[com_ghg_inventory]:[com_support_needed_and_received]])))</f>
        <v>0</v>
      </c>
      <c r="AO571" s="4" cm="1">
        <f t="array" ref="AO571">IF(Table1[[#This Row],[com_climate_change_impacts_and_adaptation]]="",0,IF(Table1[[#This Row],[com_undefined]:[com_undefined]]=1,0,Table1[[#This Row],[o_co_financing]:[o_co_financing]]/SUM(Table1[[#This Row],[com_ghg_inventory]:[com_support_needed_and_received]])))</f>
        <v>0</v>
      </c>
      <c r="AP571" s="4" cm="1">
        <f t="array" ref="AP571">IF(Table1[[#This Row],[com_support_needed_and_received]]="",0,IF(Table1[[#This Row],[com_undefined]:[com_undefined]]=1,0,Table1[[#This Row],[o_co_financing]:[o_co_financing]]/SUM(Table1[[#This Row],[com_ghg_inventory]:[com_support_needed_and_received]])))</f>
        <v>0</v>
      </c>
      <c r="AQ571" s="4">
        <f>IF(Table1[[#This Row],[com_undefined]]=1,Table1[[#This Row],[o_co_financing]],0)</f>
        <v>0</v>
      </c>
      <c r="AR571" s="4" t="str">
        <f>IF(Table1[[#This Row],[o_gef_funding]]=SUM(Table1[[#This Row],[ghg_inventory_gef]:[undefined_gef]]),"Good", "Problem")</f>
        <v>Good</v>
      </c>
      <c r="AS571" s="4" t="str">
        <f>IF(Table1[[#This Row],[o_co_financing]]=SUM(Table1[[#This Row],[ghg_inventory_co_finance]:[undefined_co_finance]]),"Good", "Problem")</f>
        <v>Good</v>
      </c>
    </row>
    <row r="572" spans="1:45">
      <c r="A572" s="7">
        <v>58</v>
      </c>
      <c r="B572" s="8" t="s">
        <v>84</v>
      </c>
      <c r="C572" t="str">
        <f>VLOOKUP(Table1[[#This Row],[pif_id]], Table7[#All],2,FALSE)</f>
        <v>America</v>
      </c>
      <c r="D572" t="str">
        <f>VLOOKUP(Table1[[#This Row],[pif_id]], Table7[#All],3,FALSE)</f>
        <v>UNDP</v>
      </c>
      <c r="E572" t="str">
        <f>VLOOKUP(Table1[[#This Row],[pif_id]], Table7[#All],4,FALSE)</f>
        <v>2019</v>
      </c>
      <c r="F572" t="e">
        <f>VLOOKUP(Table1[[#This Row],[pif_id]], Table7[#All],5,FALSE)</f>
        <v>#REF!</v>
      </c>
      <c r="G572">
        <v>131</v>
      </c>
      <c r="H572" t="s">
        <v>825</v>
      </c>
      <c r="I572">
        <v>1</v>
      </c>
      <c r="J572">
        <v>1</v>
      </c>
      <c r="M572" t="str">
        <f>IF(SUM(Table1[[#This Row],[c_ghg_inventory]:[c_support_needed_and_received]])=0,1,"")</f>
        <v/>
      </c>
      <c r="N572" s="6">
        <v>810000</v>
      </c>
      <c r="O572" s="6">
        <v>0</v>
      </c>
      <c r="P572" s="6">
        <f>N572/SUM(Table1[[#This Row],[c_ghg_inventory]:[c_undefined]])</f>
        <v>405000</v>
      </c>
      <c r="Q572" s="6">
        <f>O572/SUM(Table1[[#This Row],[c_ghg_inventory]:[c_undefined]])</f>
        <v>0</v>
      </c>
      <c r="R572">
        <v>569</v>
      </c>
      <c r="S572" t="s">
        <v>826</v>
      </c>
      <c r="T572">
        <v>1</v>
      </c>
      <c r="U572">
        <v>1</v>
      </c>
      <c r="X572" s="4" t="str">
        <f>IF(SUM(Table1[[#This Row],[o_ghg_inventory ]:[o_support_needed_and_received]])=0,1,"")</f>
        <v/>
      </c>
      <c r="Y572" s="34">
        <v>42500</v>
      </c>
      <c r="Z572" s="34">
        <v>0</v>
      </c>
      <c r="AA572" s="5">
        <f>Table1[[#This Row],[o_gef_funding]]/SUM(Table1[[#This Row],[o_ghg_inventory ]:[o_undefined]])</f>
        <v>21250</v>
      </c>
      <c r="AB572" s="5">
        <f>Table1[[#This Row],[o_co_financing]]/SUM(Table1[[#This Row],[o_ghg_inventory ]:[o_undefined]])</f>
        <v>0</v>
      </c>
      <c r="AC572" s="4" cm="1">
        <f t="array" ref="AC572">IF(Table1[[#This Row],[o_ghg_inventory ]]="",IF(AND(Table1[[#This Row],[o_undefined]:[o_undefined]]=1,Table1[[#This Row],[c_ghg_inventory]]=1),1,""),1)</f>
        <v>1</v>
      </c>
      <c r="AD572" s="4" cm="1">
        <f t="array" ref="AD572">IF(Table1[[#This Row],[o_mitigation ]]="",IF(AND(Table1[[#This Row],[o_undefined]:[o_undefined]]=1,Table1[[#This Row],[c_mitigation]]=1),1,""),1)</f>
        <v>1</v>
      </c>
      <c r="AE572" s="4" t="str" cm="1">
        <f t="array" ref="AE572">IF(Table1[[#This Row],[o_climate_change_impacts_and_adaptation ]]="",IF(AND(Table1[[#This Row],[o_undefined]:[o_undefined]]=1,Table1[[#This Row],[c_climate_change_impacts_and_adaptation]]=1),1,""),1)</f>
        <v/>
      </c>
      <c r="AF572" s="4" t="str" cm="1">
        <f t="array" ref="AF572">IF(Table1[[#This Row],[o_support_needed_and_received]]="",IF(AND(Table1[[#This Row],[o_undefined]:[o_undefined]]=1,Table1[[#This Row],[c_support_needed_and_received]]=1),1,""),1)</f>
        <v/>
      </c>
      <c r="AG572" s="4" t="str">
        <f>IF(SUM(Table1[[#This Row],[com_ghg_inventory]:[com_support_needed_and_received]])=0,1,"")</f>
        <v/>
      </c>
      <c r="AH572" s="4" cm="1">
        <f t="array" ref="AH572">IF(Table1[[#This Row],[com_ghg_inventory]]="",0,IF(Table1[[#This Row],[com_undefined]:[com_undefined]]=1,0,Table1[[#This Row],[o_gef_funding]:[o_gef_funding]]/SUM(Table1[[#This Row],[com_ghg_inventory]:[com_support_needed_and_received]])))</f>
        <v>21250</v>
      </c>
      <c r="AI572" s="4" cm="1">
        <f t="array" ref="AI572">IF(Table1[[#This Row],[com_mitigation]]="",0,IF(Table1[[#This Row],[com_undefined]:[com_undefined]]=1,0,Table1[[#This Row],[o_gef_funding]:[o_gef_funding]]/SUM(Table1[[#This Row],[com_ghg_inventory]:[com_support_needed_and_received]])))</f>
        <v>21250</v>
      </c>
      <c r="AJ572" s="4" cm="1">
        <f t="array" ref="AJ572">IF(Table1[[#This Row],[com_climate_change_impacts_and_adaptation]]="",0,IF(Table1[[#This Row],[com_undefined]:[com_undefined]]=1,0,Table1[[#This Row],[o_gef_funding]:[o_gef_funding]]/SUM(Table1[[#This Row],[com_ghg_inventory]:[com_support_needed_and_received]])))</f>
        <v>0</v>
      </c>
      <c r="AK572" s="4" cm="1">
        <f t="array" ref="AK572">IF(Table1[[#This Row],[com_support_needed_and_received]]="",0,IF(Table1[[#This Row],[com_undefined]:[com_undefined]]=1,0,Table1[[#This Row],[o_gef_funding]:[o_gef_funding]]/SUM(Table1[[#This Row],[com_ghg_inventory]:[com_support_needed_and_received]])))</f>
        <v>0</v>
      </c>
      <c r="AL572" s="4">
        <f>IF(Table1[[#This Row],[com_undefined]]=1,Table1[[#This Row],[o_gef_funding]],0)</f>
        <v>0</v>
      </c>
      <c r="AM572" s="4" cm="1">
        <f t="array" ref="AM572">IF(Table1[[#This Row],[com_ghg_inventory]]="",0,IF(Table1[[#This Row],[com_undefined]:[com_undefined]]=1,0,Table1[[#This Row],[o_co_financing]:[o_co_financing]]/SUM(Table1[[#This Row],[com_ghg_inventory]:[com_support_needed_and_received]])))</f>
        <v>0</v>
      </c>
      <c r="AN572" s="4" cm="1">
        <f t="array" ref="AN572">IF(Table1[[#This Row],[com_mitigation]]="",0,IF(Table1[[#This Row],[com_undefined]:[com_undefined]]=1,0,Table1[[#This Row],[o_co_financing]:[o_co_financing]]/SUM(Table1[[#This Row],[com_ghg_inventory]:[com_support_needed_and_received]])))</f>
        <v>0</v>
      </c>
      <c r="AO572" s="4" cm="1">
        <f t="array" ref="AO572">IF(Table1[[#This Row],[com_climate_change_impacts_and_adaptation]]="",0,IF(Table1[[#This Row],[com_undefined]:[com_undefined]]=1,0,Table1[[#This Row],[o_co_financing]:[o_co_financing]]/SUM(Table1[[#This Row],[com_ghg_inventory]:[com_support_needed_and_received]])))</f>
        <v>0</v>
      </c>
      <c r="AP572" s="4" cm="1">
        <f t="array" ref="AP572">IF(Table1[[#This Row],[com_support_needed_and_received]]="",0,IF(Table1[[#This Row],[com_undefined]:[com_undefined]]=1,0,Table1[[#This Row],[o_co_financing]:[o_co_financing]]/SUM(Table1[[#This Row],[com_ghg_inventory]:[com_support_needed_and_received]])))</f>
        <v>0</v>
      </c>
      <c r="AQ572" s="4">
        <f>IF(Table1[[#This Row],[com_undefined]]=1,Table1[[#This Row],[o_co_financing]],0)</f>
        <v>0</v>
      </c>
      <c r="AR572" s="4" t="str">
        <f>IF(Table1[[#This Row],[o_gef_funding]]=SUM(Table1[[#This Row],[ghg_inventory_gef]:[undefined_gef]]),"Good", "Problem")</f>
        <v>Good</v>
      </c>
      <c r="AS572" s="4" t="str">
        <f>IF(Table1[[#This Row],[o_co_financing]]=SUM(Table1[[#This Row],[ghg_inventory_co_finance]:[undefined_co_finance]]),"Good", "Problem")</f>
        <v>Good</v>
      </c>
    </row>
    <row r="573" spans="1:45">
      <c r="A573" s="7">
        <v>58</v>
      </c>
      <c r="B573" s="8" t="s">
        <v>84</v>
      </c>
      <c r="C573" t="str">
        <f>VLOOKUP(Table1[[#This Row],[pif_id]], Table7[#All],2,FALSE)</f>
        <v>America</v>
      </c>
      <c r="D573" t="str">
        <f>VLOOKUP(Table1[[#This Row],[pif_id]], Table7[#All],3,FALSE)</f>
        <v>UNDP</v>
      </c>
      <c r="E573" t="str">
        <f>VLOOKUP(Table1[[#This Row],[pif_id]], Table7[#All],4,FALSE)</f>
        <v>2019</v>
      </c>
      <c r="F573" t="e">
        <f>VLOOKUP(Table1[[#This Row],[pif_id]], Table7[#All],5,FALSE)</f>
        <v>#REF!</v>
      </c>
      <c r="G573">
        <v>131</v>
      </c>
      <c r="H573" t="s">
        <v>825</v>
      </c>
      <c r="I573">
        <v>1</v>
      </c>
      <c r="J573">
        <v>1</v>
      </c>
      <c r="M573" t="str">
        <f>IF(SUM(Table1[[#This Row],[c_ghg_inventory]:[c_support_needed_and_received]])=0,1,"")</f>
        <v/>
      </c>
      <c r="N573" s="6">
        <v>810000</v>
      </c>
      <c r="O573" s="6">
        <v>0</v>
      </c>
      <c r="P573" s="6">
        <f>N573/SUM(Table1[[#This Row],[c_ghg_inventory]:[c_undefined]])</f>
        <v>405000</v>
      </c>
      <c r="Q573" s="6">
        <f>O573/SUM(Table1[[#This Row],[c_ghg_inventory]:[c_undefined]])</f>
        <v>0</v>
      </c>
      <c r="R573">
        <v>570</v>
      </c>
      <c r="S573" t="s">
        <v>827</v>
      </c>
      <c r="X573" s="4">
        <f>IF(SUM(Table1[[#This Row],[o_ghg_inventory ]:[o_support_needed_and_received]])=0,1,"")</f>
        <v>1</v>
      </c>
      <c r="Y573" s="34">
        <v>42500</v>
      </c>
      <c r="Z573" s="34">
        <v>0</v>
      </c>
      <c r="AA573" s="5">
        <f>Table1[[#This Row],[o_gef_funding]]/SUM(Table1[[#This Row],[o_ghg_inventory ]:[o_undefined]])</f>
        <v>42500</v>
      </c>
      <c r="AB573" s="5">
        <f>Table1[[#This Row],[o_co_financing]]/SUM(Table1[[#This Row],[o_ghg_inventory ]:[o_undefined]])</f>
        <v>0</v>
      </c>
      <c r="AC573" s="4" cm="1">
        <f t="array" ref="AC573">IF(Table1[[#This Row],[o_ghg_inventory ]]="",IF(AND(Table1[[#This Row],[o_undefined]:[o_undefined]]=1,Table1[[#This Row],[c_ghg_inventory]]=1),1,""),1)</f>
        <v>1</v>
      </c>
      <c r="AD573" s="4" cm="1">
        <f t="array" ref="AD573">IF(Table1[[#This Row],[o_mitigation ]]="",IF(AND(Table1[[#This Row],[o_undefined]:[o_undefined]]=1,Table1[[#This Row],[c_mitigation]]=1),1,""),1)</f>
        <v>1</v>
      </c>
      <c r="AE573" s="4" t="str" cm="1">
        <f t="array" ref="AE573">IF(Table1[[#This Row],[o_climate_change_impacts_and_adaptation ]]="",IF(AND(Table1[[#This Row],[o_undefined]:[o_undefined]]=1,Table1[[#This Row],[c_climate_change_impacts_and_adaptation]]=1),1,""),1)</f>
        <v/>
      </c>
      <c r="AF573" s="4" t="str" cm="1">
        <f t="array" ref="AF573">IF(Table1[[#This Row],[o_support_needed_and_received]]="",IF(AND(Table1[[#This Row],[o_undefined]:[o_undefined]]=1,Table1[[#This Row],[c_support_needed_and_received]]=1),1,""),1)</f>
        <v/>
      </c>
      <c r="AG573" s="4" t="str">
        <f>IF(SUM(Table1[[#This Row],[com_ghg_inventory]:[com_support_needed_and_received]])=0,1,"")</f>
        <v/>
      </c>
      <c r="AH573" s="4" cm="1">
        <f t="array" ref="AH573">IF(Table1[[#This Row],[com_ghg_inventory]]="",0,IF(Table1[[#This Row],[com_undefined]:[com_undefined]]=1,0,Table1[[#This Row],[o_gef_funding]:[o_gef_funding]]/SUM(Table1[[#This Row],[com_ghg_inventory]:[com_support_needed_and_received]])))</f>
        <v>21250</v>
      </c>
      <c r="AI573" s="4" cm="1">
        <f t="array" ref="AI573">IF(Table1[[#This Row],[com_mitigation]]="",0,IF(Table1[[#This Row],[com_undefined]:[com_undefined]]=1,0,Table1[[#This Row],[o_gef_funding]:[o_gef_funding]]/SUM(Table1[[#This Row],[com_ghg_inventory]:[com_support_needed_and_received]])))</f>
        <v>21250</v>
      </c>
      <c r="AJ573" s="4" cm="1">
        <f t="array" ref="AJ573">IF(Table1[[#This Row],[com_climate_change_impacts_and_adaptation]]="",0,IF(Table1[[#This Row],[com_undefined]:[com_undefined]]=1,0,Table1[[#This Row],[o_gef_funding]:[o_gef_funding]]/SUM(Table1[[#This Row],[com_ghg_inventory]:[com_support_needed_and_received]])))</f>
        <v>0</v>
      </c>
      <c r="AK573" s="4" cm="1">
        <f t="array" ref="AK573">IF(Table1[[#This Row],[com_support_needed_and_received]]="",0,IF(Table1[[#This Row],[com_undefined]:[com_undefined]]=1,0,Table1[[#This Row],[o_gef_funding]:[o_gef_funding]]/SUM(Table1[[#This Row],[com_ghg_inventory]:[com_support_needed_and_received]])))</f>
        <v>0</v>
      </c>
      <c r="AL573" s="4">
        <f>IF(Table1[[#This Row],[com_undefined]]=1,Table1[[#This Row],[o_gef_funding]],0)</f>
        <v>0</v>
      </c>
      <c r="AM573" s="4" cm="1">
        <f t="array" ref="AM573">IF(Table1[[#This Row],[com_ghg_inventory]]="",0,IF(Table1[[#This Row],[com_undefined]:[com_undefined]]=1,0,Table1[[#This Row],[o_co_financing]:[o_co_financing]]/SUM(Table1[[#This Row],[com_ghg_inventory]:[com_support_needed_and_received]])))</f>
        <v>0</v>
      </c>
      <c r="AN573" s="4" cm="1">
        <f t="array" ref="AN573">IF(Table1[[#This Row],[com_mitigation]]="",0,IF(Table1[[#This Row],[com_undefined]:[com_undefined]]=1,0,Table1[[#This Row],[o_co_financing]:[o_co_financing]]/SUM(Table1[[#This Row],[com_ghg_inventory]:[com_support_needed_and_received]])))</f>
        <v>0</v>
      </c>
      <c r="AO573" s="4" cm="1">
        <f t="array" ref="AO573">IF(Table1[[#This Row],[com_climate_change_impacts_and_adaptation]]="",0,IF(Table1[[#This Row],[com_undefined]:[com_undefined]]=1,0,Table1[[#This Row],[o_co_financing]:[o_co_financing]]/SUM(Table1[[#This Row],[com_ghg_inventory]:[com_support_needed_and_received]])))</f>
        <v>0</v>
      </c>
      <c r="AP573" s="4" cm="1">
        <f t="array" ref="AP573">IF(Table1[[#This Row],[com_support_needed_and_received]]="",0,IF(Table1[[#This Row],[com_undefined]:[com_undefined]]=1,0,Table1[[#This Row],[o_co_financing]:[o_co_financing]]/SUM(Table1[[#This Row],[com_ghg_inventory]:[com_support_needed_and_received]])))</f>
        <v>0</v>
      </c>
      <c r="AQ573" s="4">
        <f>IF(Table1[[#This Row],[com_undefined]]=1,Table1[[#This Row],[o_co_financing]],0)</f>
        <v>0</v>
      </c>
      <c r="AR573" s="4" t="str">
        <f>IF(Table1[[#This Row],[o_gef_funding]]=SUM(Table1[[#This Row],[ghg_inventory_gef]:[undefined_gef]]),"Good", "Problem")</f>
        <v>Good</v>
      </c>
      <c r="AS573" s="4" t="str">
        <f>IF(Table1[[#This Row],[o_co_financing]]=SUM(Table1[[#This Row],[ghg_inventory_co_finance]:[undefined_co_finance]]),"Good", "Problem")</f>
        <v>Good</v>
      </c>
    </row>
    <row r="574" spans="1:45">
      <c r="A574" s="7">
        <v>58</v>
      </c>
      <c r="B574" s="8" t="s">
        <v>84</v>
      </c>
      <c r="C574" t="str">
        <f>VLOOKUP(Table1[[#This Row],[pif_id]], Table7[#All],2,FALSE)</f>
        <v>America</v>
      </c>
      <c r="D574" t="str">
        <f>VLOOKUP(Table1[[#This Row],[pif_id]], Table7[#All],3,FALSE)</f>
        <v>UNDP</v>
      </c>
      <c r="E574" t="str">
        <f>VLOOKUP(Table1[[#This Row],[pif_id]], Table7[#All],4,FALSE)</f>
        <v>2019</v>
      </c>
      <c r="F574" t="e">
        <f>VLOOKUP(Table1[[#This Row],[pif_id]], Table7[#All],5,FALSE)</f>
        <v>#REF!</v>
      </c>
      <c r="G574">
        <v>131</v>
      </c>
      <c r="H574" t="s">
        <v>825</v>
      </c>
      <c r="I574">
        <v>1</v>
      </c>
      <c r="J574">
        <v>1</v>
      </c>
      <c r="M574" t="str">
        <f>IF(SUM(Table1[[#This Row],[c_ghg_inventory]:[c_support_needed_and_received]])=0,1,"")</f>
        <v/>
      </c>
      <c r="N574" s="6">
        <v>810000</v>
      </c>
      <c r="O574" s="6">
        <v>0</v>
      </c>
      <c r="P574" s="6">
        <f>N574/SUM(Table1[[#This Row],[c_ghg_inventory]:[c_undefined]])</f>
        <v>405000</v>
      </c>
      <c r="Q574" s="6">
        <f>O574/SUM(Table1[[#This Row],[c_ghg_inventory]:[c_undefined]])</f>
        <v>0</v>
      </c>
      <c r="R574">
        <v>571</v>
      </c>
      <c r="S574" t="s">
        <v>828</v>
      </c>
      <c r="T574">
        <v>1</v>
      </c>
      <c r="X574" s="4" t="str">
        <f>IF(SUM(Table1[[#This Row],[o_ghg_inventory ]:[o_support_needed_and_received]])=0,1,"")</f>
        <v/>
      </c>
      <c r="Y574" s="34">
        <v>87500</v>
      </c>
      <c r="Z574" s="34">
        <v>0</v>
      </c>
      <c r="AA574" s="5">
        <f>Table1[[#This Row],[o_gef_funding]]/SUM(Table1[[#This Row],[o_ghg_inventory ]:[o_undefined]])</f>
        <v>87500</v>
      </c>
      <c r="AB574" s="5">
        <f>Table1[[#This Row],[o_co_financing]]/SUM(Table1[[#This Row],[o_ghg_inventory ]:[o_undefined]])</f>
        <v>0</v>
      </c>
      <c r="AC574" s="4" cm="1">
        <f t="array" ref="AC574">IF(Table1[[#This Row],[o_ghg_inventory ]]="",IF(AND(Table1[[#This Row],[o_undefined]:[o_undefined]]=1,Table1[[#This Row],[c_ghg_inventory]]=1),1,""),1)</f>
        <v>1</v>
      </c>
      <c r="AD574" s="4" t="str" cm="1">
        <f t="array" ref="AD574">IF(Table1[[#This Row],[o_mitigation ]]="",IF(AND(Table1[[#This Row],[o_undefined]:[o_undefined]]=1,Table1[[#This Row],[c_mitigation]]=1),1,""),1)</f>
        <v/>
      </c>
      <c r="AE574" s="4" t="str" cm="1">
        <f t="array" ref="AE574">IF(Table1[[#This Row],[o_climate_change_impacts_and_adaptation ]]="",IF(AND(Table1[[#This Row],[o_undefined]:[o_undefined]]=1,Table1[[#This Row],[c_climate_change_impacts_and_adaptation]]=1),1,""),1)</f>
        <v/>
      </c>
      <c r="AF574" s="4" t="str" cm="1">
        <f t="array" ref="AF574">IF(Table1[[#This Row],[o_support_needed_and_received]]="",IF(AND(Table1[[#This Row],[o_undefined]:[o_undefined]]=1,Table1[[#This Row],[c_support_needed_and_received]]=1),1,""),1)</f>
        <v/>
      </c>
      <c r="AG574" s="4" t="str">
        <f>IF(SUM(Table1[[#This Row],[com_ghg_inventory]:[com_support_needed_and_received]])=0,1,"")</f>
        <v/>
      </c>
      <c r="AH574" s="4" cm="1">
        <f t="array" ref="AH574">IF(Table1[[#This Row],[com_ghg_inventory]]="",0,IF(Table1[[#This Row],[com_undefined]:[com_undefined]]=1,0,Table1[[#This Row],[o_gef_funding]:[o_gef_funding]]/SUM(Table1[[#This Row],[com_ghg_inventory]:[com_support_needed_and_received]])))</f>
        <v>87500</v>
      </c>
      <c r="AI574" s="4" cm="1">
        <f t="array" ref="AI574">IF(Table1[[#This Row],[com_mitigation]]="",0,IF(Table1[[#This Row],[com_undefined]:[com_undefined]]=1,0,Table1[[#This Row],[o_gef_funding]:[o_gef_funding]]/SUM(Table1[[#This Row],[com_ghg_inventory]:[com_support_needed_and_received]])))</f>
        <v>0</v>
      </c>
      <c r="AJ574" s="4" cm="1">
        <f t="array" ref="AJ574">IF(Table1[[#This Row],[com_climate_change_impacts_and_adaptation]]="",0,IF(Table1[[#This Row],[com_undefined]:[com_undefined]]=1,0,Table1[[#This Row],[o_gef_funding]:[o_gef_funding]]/SUM(Table1[[#This Row],[com_ghg_inventory]:[com_support_needed_and_received]])))</f>
        <v>0</v>
      </c>
      <c r="AK574" s="4" cm="1">
        <f t="array" ref="AK574">IF(Table1[[#This Row],[com_support_needed_and_received]]="",0,IF(Table1[[#This Row],[com_undefined]:[com_undefined]]=1,0,Table1[[#This Row],[o_gef_funding]:[o_gef_funding]]/SUM(Table1[[#This Row],[com_ghg_inventory]:[com_support_needed_and_received]])))</f>
        <v>0</v>
      </c>
      <c r="AL574" s="4">
        <f>IF(Table1[[#This Row],[com_undefined]]=1,Table1[[#This Row],[o_gef_funding]],0)</f>
        <v>0</v>
      </c>
      <c r="AM574" s="4" cm="1">
        <f t="array" ref="AM574">IF(Table1[[#This Row],[com_ghg_inventory]]="",0,IF(Table1[[#This Row],[com_undefined]:[com_undefined]]=1,0,Table1[[#This Row],[o_co_financing]:[o_co_financing]]/SUM(Table1[[#This Row],[com_ghg_inventory]:[com_support_needed_and_received]])))</f>
        <v>0</v>
      </c>
      <c r="AN574" s="4" cm="1">
        <f t="array" ref="AN574">IF(Table1[[#This Row],[com_mitigation]]="",0,IF(Table1[[#This Row],[com_undefined]:[com_undefined]]=1,0,Table1[[#This Row],[o_co_financing]:[o_co_financing]]/SUM(Table1[[#This Row],[com_ghg_inventory]:[com_support_needed_and_received]])))</f>
        <v>0</v>
      </c>
      <c r="AO574" s="4" cm="1">
        <f t="array" ref="AO574">IF(Table1[[#This Row],[com_climate_change_impacts_and_adaptation]]="",0,IF(Table1[[#This Row],[com_undefined]:[com_undefined]]=1,0,Table1[[#This Row],[o_co_financing]:[o_co_financing]]/SUM(Table1[[#This Row],[com_ghg_inventory]:[com_support_needed_and_received]])))</f>
        <v>0</v>
      </c>
      <c r="AP574" s="4" cm="1">
        <f t="array" ref="AP574">IF(Table1[[#This Row],[com_support_needed_and_received]]="",0,IF(Table1[[#This Row],[com_undefined]:[com_undefined]]=1,0,Table1[[#This Row],[o_co_financing]:[o_co_financing]]/SUM(Table1[[#This Row],[com_ghg_inventory]:[com_support_needed_and_received]])))</f>
        <v>0</v>
      </c>
      <c r="AQ574" s="4">
        <f>IF(Table1[[#This Row],[com_undefined]]=1,Table1[[#This Row],[o_co_financing]],0)</f>
        <v>0</v>
      </c>
      <c r="AR574" s="4" t="str">
        <f>IF(Table1[[#This Row],[o_gef_funding]]=SUM(Table1[[#This Row],[ghg_inventory_gef]:[undefined_gef]]),"Good", "Problem")</f>
        <v>Good</v>
      </c>
      <c r="AS574" s="4" t="str">
        <f>IF(Table1[[#This Row],[o_co_financing]]=SUM(Table1[[#This Row],[ghg_inventory_co_finance]:[undefined_co_finance]]),"Good", "Problem")</f>
        <v>Good</v>
      </c>
    </row>
    <row r="575" spans="1:45">
      <c r="A575" s="7">
        <v>58</v>
      </c>
      <c r="B575" s="8" t="s">
        <v>84</v>
      </c>
      <c r="C575" t="str">
        <f>VLOOKUP(Table1[[#This Row],[pif_id]], Table7[#All],2,FALSE)</f>
        <v>America</v>
      </c>
      <c r="D575" t="str">
        <f>VLOOKUP(Table1[[#This Row],[pif_id]], Table7[#All],3,FALSE)</f>
        <v>UNDP</v>
      </c>
      <c r="E575" t="str">
        <f>VLOOKUP(Table1[[#This Row],[pif_id]], Table7[#All],4,FALSE)</f>
        <v>2019</v>
      </c>
      <c r="F575" t="e">
        <f>VLOOKUP(Table1[[#This Row],[pif_id]], Table7[#All],5,FALSE)</f>
        <v>#REF!</v>
      </c>
      <c r="G575">
        <v>131</v>
      </c>
      <c r="H575" t="s">
        <v>825</v>
      </c>
      <c r="I575">
        <v>1</v>
      </c>
      <c r="J575">
        <v>1</v>
      </c>
      <c r="M575" t="str">
        <f>IF(SUM(Table1[[#This Row],[c_ghg_inventory]:[c_support_needed_and_received]])=0,1,"")</f>
        <v/>
      </c>
      <c r="N575" s="6">
        <v>810000</v>
      </c>
      <c r="O575" s="6">
        <v>0</v>
      </c>
      <c r="P575" s="6">
        <f>N575/SUM(Table1[[#This Row],[c_ghg_inventory]:[c_undefined]])</f>
        <v>405000</v>
      </c>
      <c r="Q575" s="6">
        <f>O575/SUM(Table1[[#This Row],[c_ghg_inventory]:[c_undefined]])</f>
        <v>0</v>
      </c>
      <c r="R575">
        <v>572</v>
      </c>
      <c r="S575" t="s">
        <v>829</v>
      </c>
      <c r="T575">
        <v>1</v>
      </c>
      <c r="X575" s="4" t="str">
        <f>IF(SUM(Table1[[#This Row],[o_ghg_inventory ]:[o_support_needed_and_received]])=0,1,"")</f>
        <v/>
      </c>
      <c r="Y575" s="34">
        <v>87500</v>
      </c>
      <c r="Z575" s="34">
        <v>0</v>
      </c>
      <c r="AA575" s="5">
        <f>Table1[[#This Row],[o_gef_funding]]/SUM(Table1[[#This Row],[o_ghg_inventory ]:[o_undefined]])</f>
        <v>87500</v>
      </c>
      <c r="AB575" s="5">
        <f>Table1[[#This Row],[o_co_financing]]/SUM(Table1[[#This Row],[o_ghg_inventory ]:[o_undefined]])</f>
        <v>0</v>
      </c>
      <c r="AC575" s="4" cm="1">
        <f t="array" ref="AC575">IF(Table1[[#This Row],[o_ghg_inventory ]]="",IF(AND(Table1[[#This Row],[o_undefined]:[o_undefined]]=1,Table1[[#This Row],[c_ghg_inventory]]=1),1,""),1)</f>
        <v>1</v>
      </c>
      <c r="AD575" s="4" t="str" cm="1">
        <f t="array" ref="AD575">IF(Table1[[#This Row],[o_mitigation ]]="",IF(AND(Table1[[#This Row],[o_undefined]:[o_undefined]]=1,Table1[[#This Row],[c_mitigation]]=1),1,""),1)</f>
        <v/>
      </c>
      <c r="AE575" s="4" t="str" cm="1">
        <f t="array" ref="AE575">IF(Table1[[#This Row],[o_climate_change_impacts_and_adaptation ]]="",IF(AND(Table1[[#This Row],[o_undefined]:[o_undefined]]=1,Table1[[#This Row],[c_climate_change_impacts_and_adaptation]]=1),1,""),1)</f>
        <v/>
      </c>
      <c r="AF575" s="4" t="str" cm="1">
        <f t="array" ref="AF575">IF(Table1[[#This Row],[o_support_needed_and_received]]="",IF(AND(Table1[[#This Row],[o_undefined]:[o_undefined]]=1,Table1[[#This Row],[c_support_needed_and_received]]=1),1,""),1)</f>
        <v/>
      </c>
      <c r="AG575" s="4" t="str">
        <f>IF(SUM(Table1[[#This Row],[com_ghg_inventory]:[com_support_needed_and_received]])=0,1,"")</f>
        <v/>
      </c>
      <c r="AH575" s="4" cm="1">
        <f t="array" ref="AH575">IF(Table1[[#This Row],[com_ghg_inventory]]="",0,IF(Table1[[#This Row],[com_undefined]:[com_undefined]]=1,0,Table1[[#This Row],[o_gef_funding]:[o_gef_funding]]/SUM(Table1[[#This Row],[com_ghg_inventory]:[com_support_needed_and_received]])))</f>
        <v>87500</v>
      </c>
      <c r="AI575" s="4" cm="1">
        <f t="array" ref="AI575">IF(Table1[[#This Row],[com_mitigation]]="",0,IF(Table1[[#This Row],[com_undefined]:[com_undefined]]=1,0,Table1[[#This Row],[o_gef_funding]:[o_gef_funding]]/SUM(Table1[[#This Row],[com_ghg_inventory]:[com_support_needed_and_received]])))</f>
        <v>0</v>
      </c>
      <c r="AJ575" s="4" cm="1">
        <f t="array" ref="AJ575">IF(Table1[[#This Row],[com_climate_change_impacts_and_adaptation]]="",0,IF(Table1[[#This Row],[com_undefined]:[com_undefined]]=1,0,Table1[[#This Row],[o_gef_funding]:[o_gef_funding]]/SUM(Table1[[#This Row],[com_ghg_inventory]:[com_support_needed_and_received]])))</f>
        <v>0</v>
      </c>
      <c r="AK575" s="4" cm="1">
        <f t="array" ref="AK575">IF(Table1[[#This Row],[com_support_needed_and_received]]="",0,IF(Table1[[#This Row],[com_undefined]:[com_undefined]]=1,0,Table1[[#This Row],[o_gef_funding]:[o_gef_funding]]/SUM(Table1[[#This Row],[com_ghg_inventory]:[com_support_needed_and_received]])))</f>
        <v>0</v>
      </c>
      <c r="AL575" s="4">
        <f>IF(Table1[[#This Row],[com_undefined]]=1,Table1[[#This Row],[o_gef_funding]],0)</f>
        <v>0</v>
      </c>
      <c r="AM575" s="4" cm="1">
        <f t="array" ref="AM575">IF(Table1[[#This Row],[com_ghg_inventory]]="",0,IF(Table1[[#This Row],[com_undefined]:[com_undefined]]=1,0,Table1[[#This Row],[o_co_financing]:[o_co_financing]]/SUM(Table1[[#This Row],[com_ghg_inventory]:[com_support_needed_and_received]])))</f>
        <v>0</v>
      </c>
      <c r="AN575" s="4" cm="1">
        <f t="array" ref="AN575">IF(Table1[[#This Row],[com_mitigation]]="",0,IF(Table1[[#This Row],[com_undefined]:[com_undefined]]=1,0,Table1[[#This Row],[o_co_financing]:[o_co_financing]]/SUM(Table1[[#This Row],[com_ghg_inventory]:[com_support_needed_and_received]])))</f>
        <v>0</v>
      </c>
      <c r="AO575" s="4" cm="1">
        <f t="array" ref="AO575">IF(Table1[[#This Row],[com_climate_change_impacts_and_adaptation]]="",0,IF(Table1[[#This Row],[com_undefined]:[com_undefined]]=1,0,Table1[[#This Row],[o_co_financing]:[o_co_financing]]/SUM(Table1[[#This Row],[com_ghg_inventory]:[com_support_needed_and_received]])))</f>
        <v>0</v>
      </c>
      <c r="AP575" s="4" cm="1">
        <f t="array" ref="AP575">IF(Table1[[#This Row],[com_support_needed_and_received]]="",0,IF(Table1[[#This Row],[com_undefined]:[com_undefined]]=1,0,Table1[[#This Row],[o_co_financing]:[o_co_financing]]/SUM(Table1[[#This Row],[com_ghg_inventory]:[com_support_needed_and_received]])))</f>
        <v>0</v>
      </c>
      <c r="AQ575" s="4">
        <f>IF(Table1[[#This Row],[com_undefined]]=1,Table1[[#This Row],[o_co_financing]],0)</f>
        <v>0</v>
      </c>
      <c r="AR575" s="4" t="str">
        <f>IF(Table1[[#This Row],[o_gef_funding]]=SUM(Table1[[#This Row],[ghg_inventory_gef]:[undefined_gef]]),"Good", "Problem")</f>
        <v>Good</v>
      </c>
      <c r="AS575" s="4" t="str">
        <f>IF(Table1[[#This Row],[o_co_financing]]=SUM(Table1[[#This Row],[ghg_inventory_co_finance]:[undefined_co_finance]]),"Good", "Problem")</f>
        <v>Good</v>
      </c>
    </row>
    <row r="576" spans="1:45">
      <c r="A576" s="7">
        <v>58</v>
      </c>
      <c r="B576" s="8" t="s">
        <v>84</v>
      </c>
      <c r="C576" t="str">
        <f>VLOOKUP(Table1[[#This Row],[pif_id]], Table7[#All],2,FALSE)</f>
        <v>America</v>
      </c>
      <c r="D576" t="str">
        <f>VLOOKUP(Table1[[#This Row],[pif_id]], Table7[#All],3,FALSE)</f>
        <v>UNDP</v>
      </c>
      <c r="E576" t="str">
        <f>VLOOKUP(Table1[[#This Row],[pif_id]], Table7[#All],4,FALSE)</f>
        <v>2019</v>
      </c>
      <c r="F576" t="e">
        <f>VLOOKUP(Table1[[#This Row],[pif_id]], Table7[#All],5,FALSE)</f>
        <v>#REF!</v>
      </c>
      <c r="G576">
        <v>131</v>
      </c>
      <c r="H576" t="s">
        <v>825</v>
      </c>
      <c r="I576">
        <v>1</v>
      </c>
      <c r="J576">
        <v>1</v>
      </c>
      <c r="M576" t="str">
        <f>IF(SUM(Table1[[#This Row],[c_ghg_inventory]:[c_support_needed_and_received]])=0,1,"")</f>
        <v/>
      </c>
      <c r="N576" s="6">
        <v>810000</v>
      </c>
      <c r="O576" s="6">
        <v>0</v>
      </c>
      <c r="P576" s="6">
        <f>N576/SUM(Table1[[#This Row],[c_ghg_inventory]:[c_undefined]])</f>
        <v>405000</v>
      </c>
      <c r="Q576" s="6">
        <f>O576/SUM(Table1[[#This Row],[c_ghg_inventory]:[c_undefined]])</f>
        <v>0</v>
      </c>
      <c r="R576">
        <v>573</v>
      </c>
      <c r="S576" t="s">
        <v>830</v>
      </c>
      <c r="T576">
        <v>1</v>
      </c>
      <c r="X576" s="4" t="str">
        <f>IF(SUM(Table1[[#This Row],[o_ghg_inventory ]:[o_support_needed_and_received]])=0,1,"")</f>
        <v/>
      </c>
      <c r="Y576" s="34">
        <v>87500</v>
      </c>
      <c r="Z576" s="34">
        <v>0</v>
      </c>
      <c r="AA576" s="5">
        <f>Table1[[#This Row],[o_gef_funding]]/SUM(Table1[[#This Row],[o_ghg_inventory ]:[o_undefined]])</f>
        <v>87500</v>
      </c>
      <c r="AB576" s="5">
        <f>Table1[[#This Row],[o_co_financing]]/SUM(Table1[[#This Row],[o_ghg_inventory ]:[o_undefined]])</f>
        <v>0</v>
      </c>
      <c r="AC576" s="4" cm="1">
        <f t="array" ref="AC576">IF(Table1[[#This Row],[o_ghg_inventory ]]="",IF(AND(Table1[[#This Row],[o_undefined]:[o_undefined]]=1,Table1[[#This Row],[c_ghg_inventory]]=1),1,""),1)</f>
        <v>1</v>
      </c>
      <c r="AD576" s="4" t="str" cm="1">
        <f t="array" ref="AD576">IF(Table1[[#This Row],[o_mitigation ]]="",IF(AND(Table1[[#This Row],[o_undefined]:[o_undefined]]=1,Table1[[#This Row],[c_mitigation]]=1),1,""),1)</f>
        <v/>
      </c>
      <c r="AE576" s="4" t="str" cm="1">
        <f t="array" ref="AE576">IF(Table1[[#This Row],[o_climate_change_impacts_and_adaptation ]]="",IF(AND(Table1[[#This Row],[o_undefined]:[o_undefined]]=1,Table1[[#This Row],[c_climate_change_impacts_and_adaptation]]=1),1,""),1)</f>
        <v/>
      </c>
      <c r="AF576" s="4" t="str" cm="1">
        <f t="array" ref="AF576">IF(Table1[[#This Row],[o_support_needed_and_received]]="",IF(AND(Table1[[#This Row],[o_undefined]:[o_undefined]]=1,Table1[[#This Row],[c_support_needed_and_received]]=1),1,""),1)</f>
        <v/>
      </c>
      <c r="AG576" s="4" t="str">
        <f>IF(SUM(Table1[[#This Row],[com_ghg_inventory]:[com_support_needed_and_received]])=0,1,"")</f>
        <v/>
      </c>
      <c r="AH576" s="4" cm="1">
        <f t="array" ref="AH576">IF(Table1[[#This Row],[com_ghg_inventory]]="",0,IF(Table1[[#This Row],[com_undefined]:[com_undefined]]=1,0,Table1[[#This Row],[o_gef_funding]:[o_gef_funding]]/SUM(Table1[[#This Row],[com_ghg_inventory]:[com_support_needed_and_received]])))</f>
        <v>87500</v>
      </c>
      <c r="AI576" s="4" cm="1">
        <f t="array" ref="AI576">IF(Table1[[#This Row],[com_mitigation]]="",0,IF(Table1[[#This Row],[com_undefined]:[com_undefined]]=1,0,Table1[[#This Row],[o_gef_funding]:[o_gef_funding]]/SUM(Table1[[#This Row],[com_ghg_inventory]:[com_support_needed_and_received]])))</f>
        <v>0</v>
      </c>
      <c r="AJ576" s="4" cm="1">
        <f t="array" ref="AJ576">IF(Table1[[#This Row],[com_climate_change_impacts_and_adaptation]]="",0,IF(Table1[[#This Row],[com_undefined]:[com_undefined]]=1,0,Table1[[#This Row],[o_gef_funding]:[o_gef_funding]]/SUM(Table1[[#This Row],[com_ghg_inventory]:[com_support_needed_and_received]])))</f>
        <v>0</v>
      </c>
      <c r="AK576" s="4" cm="1">
        <f t="array" ref="AK576">IF(Table1[[#This Row],[com_support_needed_and_received]]="",0,IF(Table1[[#This Row],[com_undefined]:[com_undefined]]=1,0,Table1[[#This Row],[o_gef_funding]:[o_gef_funding]]/SUM(Table1[[#This Row],[com_ghg_inventory]:[com_support_needed_and_received]])))</f>
        <v>0</v>
      </c>
      <c r="AL576" s="4">
        <f>IF(Table1[[#This Row],[com_undefined]]=1,Table1[[#This Row],[o_gef_funding]],0)</f>
        <v>0</v>
      </c>
      <c r="AM576" s="4" cm="1">
        <f t="array" ref="AM576">IF(Table1[[#This Row],[com_ghg_inventory]]="",0,IF(Table1[[#This Row],[com_undefined]:[com_undefined]]=1,0,Table1[[#This Row],[o_co_financing]:[o_co_financing]]/SUM(Table1[[#This Row],[com_ghg_inventory]:[com_support_needed_and_received]])))</f>
        <v>0</v>
      </c>
      <c r="AN576" s="4" cm="1">
        <f t="array" ref="AN576">IF(Table1[[#This Row],[com_mitigation]]="",0,IF(Table1[[#This Row],[com_undefined]:[com_undefined]]=1,0,Table1[[#This Row],[o_co_financing]:[o_co_financing]]/SUM(Table1[[#This Row],[com_ghg_inventory]:[com_support_needed_and_received]])))</f>
        <v>0</v>
      </c>
      <c r="AO576" s="4" cm="1">
        <f t="array" ref="AO576">IF(Table1[[#This Row],[com_climate_change_impacts_and_adaptation]]="",0,IF(Table1[[#This Row],[com_undefined]:[com_undefined]]=1,0,Table1[[#This Row],[o_co_financing]:[o_co_financing]]/SUM(Table1[[#This Row],[com_ghg_inventory]:[com_support_needed_and_received]])))</f>
        <v>0</v>
      </c>
      <c r="AP576" s="4" cm="1">
        <f t="array" ref="AP576">IF(Table1[[#This Row],[com_support_needed_and_received]]="",0,IF(Table1[[#This Row],[com_undefined]:[com_undefined]]=1,0,Table1[[#This Row],[o_co_financing]:[o_co_financing]]/SUM(Table1[[#This Row],[com_ghg_inventory]:[com_support_needed_and_received]])))</f>
        <v>0</v>
      </c>
      <c r="AQ576" s="4">
        <f>IF(Table1[[#This Row],[com_undefined]]=1,Table1[[#This Row],[o_co_financing]],0)</f>
        <v>0</v>
      </c>
      <c r="AR576" s="4" t="str">
        <f>IF(Table1[[#This Row],[o_gef_funding]]=SUM(Table1[[#This Row],[ghg_inventory_gef]:[undefined_gef]]),"Good", "Problem")</f>
        <v>Good</v>
      </c>
      <c r="AS576" s="4" t="str">
        <f>IF(Table1[[#This Row],[o_co_financing]]=SUM(Table1[[#This Row],[ghg_inventory_co_finance]:[undefined_co_finance]]),"Good", "Problem")</f>
        <v>Good</v>
      </c>
    </row>
    <row r="577" spans="1:45">
      <c r="A577" s="7">
        <v>58</v>
      </c>
      <c r="B577" s="8" t="s">
        <v>84</v>
      </c>
      <c r="C577" t="str">
        <f>VLOOKUP(Table1[[#This Row],[pif_id]], Table7[#All],2,FALSE)</f>
        <v>America</v>
      </c>
      <c r="D577" t="str">
        <f>VLOOKUP(Table1[[#This Row],[pif_id]], Table7[#All],3,FALSE)</f>
        <v>UNDP</v>
      </c>
      <c r="E577" t="str">
        <f>VLOOKUP(Table1[[#This Row],[pif_id]], Table7[#All],4,FALSE)</f>
        <v>2019</v>
      </c>
      <c r="F577" t="e">
        <f>VLOOKUP(Table1[[#This Row],[pif_id]], Table7[#All],5,FALSE)</f>
        <v>#REF!</v>
      </c>
      <c r="G577">
        <v>131</v>
      </c>
      <c r="H577" t="s">
        <v>825</v>
      </c>
      <c r="I577">
        <v>1</v>
      </c>
      <c r="J577">
        <v>1</v>
      </c>
      <c r="M577" t="str">
        <f>IF(SUM(Table1[[#This Row],[c_ghg_inventory]:[c_support_needed_and_received]])=0,1,"")</f>
        <v/>
      </c>
      <c r="N577" s="6">
        <v>810000</v>
      </c>
      <c r="O577" s="6">
        <v>0</v>
      </c>
      <c r="P577" s="6">
        <f>N577/SUM(Table1[[#This Row],[c_ghg_inventory]:[c_undefined]])</f>
        <v>405000</v>
      </c>
      <c r="Q577" s="6">
        <f>O577/SUM(Table1[[#This Row],[c_ghg_inventory]:[c_undefined]])</f>
        <v>0</v>
      </c>
      <c r="R577">
        <v>574</v>
      </c>
      <c r="S577" t="s">
        <v>831</v>
      </c>
      <c r="T577">
        <v>1</v>
      </c>
      <c r="X577" s="4" t="str">
        <f>IF(SUM(Table1[[#This Row],[o_ghg_inventory ]:[o_support_needed_and_received]])=0,1,"")</f>
        <v/>
      </c>
      <c r="Y577" s="34">
        <v>87500</v>
      </c>
      <c r="Z577" s="34">
        <v>0</v>
      </c>
      <c r="AA577" s="5">
        <f>Table1[[#This Row],[o_gef_funding]]/SUM(Table1[[#This Row],[o_ghg_inventory ]:[o_undefined]])</f>
        <v>87500</v>
      </c>
      <c r="AB577" s="5">
        <f>Table1[[#This Row],[o_co_financing]]/SUM(Table1[[#This Row],[o_ghg_inventory ]:[o_undefined]])</f>
        <v>0</v>
      </c>
      <c r="AC577" s="4" cm="1">
        <f t="array" ref="AC577">IF(Table1[[#This Row],[o_ghg_inventory ]]="",IF(AND(Table1[[#This Row],[o_undefined]:[o_undefined]]=1,Table1[[#This Row],[c_ghg_inventory]]=1),1,""),1)</f>
        <v>1</v>
      </c>
      <c r="AD577" s="4" t="str" cm="1">
        <f t="array" ref="AD577">IF(Table1[[#This Row],[o_mitigation ]]="",IF(AND(Table1[[#This Row],[o_undefined]:[o_undefined]]=1,Table1[[#This Row],[c_mitigation]]=1),1,""),1)</f>
        <v/>
      </c>
      <c r="AE577" s="4" t="str" cm="1">
        <f t="array" ref="AE577">IF(Table1[[#This Row],[o_climate_change_impacts_and_adaptation ]]="",IF(AND(Table1[[#This Row],[o_undefined]:[o_undefined]]=1,Table1[[#This Row],[c_climate_change_impacts_and_adaptation]]=1),1,""),1)</f>
        <v/>
      </c>
      <c r="AF577" s="4" t="str" cm="1">
        <f t="array" ref="AF577">IF(Table1[[#This Row],[o_support_needed_and_received]]="",IF(AND(Table1[[#This Row],[o_undefined]:[o_undefined]]=1,Table1[[#This Row],[c_support_needed_and_received]]=1),1,""),1)</f>
        <v/>
      </c>
      <c r="AG577" s="4" t="str">
        <f>IF(SUM(Table1[[#This Row],[com_ghg_inventory]:[com_support_needed_and_received]])=0,1,"")</f>
        <v/>
      </c>
      <c r="AH577" s="4" cm="1">
        <f t="array" ref="AH577">IF(Table1[[#This Row],[com_ghg_inventory]]="",0,IF(Table1[[#This Row],[com_undefined]:[com_undefined]]=1,0,Table1[[#This Row],[o_gef_funding]:[o_gef_funding]]/SUM(Table1[[#This Row],[com_ghg_inventory]:[com_support_needed_and_received]])))</f>
        <v>87500</v>
      </c>
      <c r="AI577" s="4" cm="1">
        <f t="array" ref="AI577">IF(Table1[[#This Row],[com_mitigation]]="",0,IF(Table1[[#This Row],[com_undefined]:[com_undefined]]=1,0,Table1[[#This Row],[o_gef_funding]:[o_gef_funding]]/SUM(Table1[[#This Row],[com_ghg_inventory]:[com_support_needed_and_received]])))</f>
        <v>0</v>
      </c>
      <c r="AJ577" s="4" cm="1">
        <f t="array" ref="AJ577">IF(Table1[[#This Row],[com_climate_change_impacts_and_adaptation]]="",0,IF(Table1[[#This Row],[com_undefined]:[com_undefined]]=1,0,Table1[[#This Row],[o_gef_funding]:[o_gef_funding]]/SUM(Table1[[#This Row],[com_ghg_inventory]:[com_support_needed_and_received]])))</f>
        <v>0</v>
      </c>
      <c r="AK577" s="4" cm="1">
        <f t="array" ref="AK577">IF(Table1[[#This Row],[com_support_needed_and_received]]="",0,IF(Table1[[#This Row],[com_undefined]:[com_undefined]]=1,0,Table1[[#This Row],[o_gef_funding]:[o_gef_funding]]/SUM(Table1[[#This Row],[com_ghg_inventory]:[com_support_needed_and_received]])))</f>
        <v>0</v>
      </c>
      <c r="AL577" s="4">
        <f>IF(Table1[[#This Row],[com_undefined]]=1,Table1[[#This Row],[o_gef_funding]],0)</f>
        <v>0</v>
      </c>
      <c r="AM577" s="4" cm="1">
        <f t="array" ref="AM577">IF(Table1[[#This Row],[com_ghg_inventory]]="",0,IF(Table1[[#This Row],[com_undefined]:[com_undefined]]=1,0,Table1[[#This Row],[o_co_financing]:[o_co_financing]]/SUM(Table1[[#This Row],[com_ghg_inventory]:[com_support_needed_and_received]])))</f>
        <v>0</v>
      </c>
      <c r="AN577" s="4" cm="1">
        <f t="array" ref="AN577">IF(Table1[[#This Row],[com_mitigation]]="",0,IF(Table1[[#This Row],[com_undefined]:[com_undefined]]=1,0,Table1[[#This Row],[o_co_financing]:[o_co_financing]]/SUM(Table1[[#This Row],[com_ghg_inventory]:[com_support_needed_and_received]])))</f>
        <v>0</v>
      </c>
      <c r="AO577" s="4" cm="1">
        <f t="array" ref="AO577">IF(Table1[[#This Row],[com_climate_change_impacts_and_adaptation]]="",0,IF(Table1[[#This Row],[com_undefined]:[com_undefined]]=1,0,Table1[[#This Row],[o_co_financing]:[o_co_financing]]/SUM(Table1[[#This Row],[com_ghg_inventory]:[com_support_needed_and_received]])))</f>
        <v>0</v>
      </c>
      <c r="AP577" s="4" cm="1">
        <f t="array" ref="AP577">IF(Table1[[#This Row],[com_support_needed_and_received]]="",0,IF(Table1[[#This Row],[com_undefined]:[com_undefined]]=1,0,Table1[[#This Row],[o_co_financing]:[o_co_financing]]/SUM(Table1[[#This Row],[com_ghg_inventory]:[com_support_needed_and_received]])))</f>
        <v>0</v>
      </c>
      <c r="AQ577" s="4">
        <f>IF(Table1[[#This Row],[com_undefined]]=1,Table1[[#This Row],[o_co_financing]],0)</f>
        <v>0</v>
      </c>
      <c r="AR577" s="4" t="str">
        <f>IF(Table1[[#This Row],[o_gef_funding]]=SUM(Table1[[#This Row],[ghg_inventory_gef]:[undefined_gef]]),"Good", "Problem")</f>
        <v>Good</v>
      </c>
      <c r="AS577" s="4" t="str">
        <f>IF(Table1[[#This Row],[o_co_financing]]=SUM(Table1[[#This Row],[ghg_inventory_co_finance]:[undefined_co_finance]]),"Good", "Problem")</f>
        <v>Good</v>
      </c>
    </row>
    <row r="578" spans="1:45">
      <c r="A578" s="7">
        <v>58</v>
      </c>
      <c r="B578" s="8" t="s">
        <v>84</v>
      </c>
      <c r="C578" t="str">
        <f>VLOOKUP(Table1[[#This Row],[pif_id]], Table7[#All],2,FALSE)</f>
        <v>America</v>
      </c>
      <c r="D578" t="str">
        <f>VLOOKUP(Table1[[#This Row],[pif_id]], Table7[#All],3,FALSE)</f>
        <v>UNDP</v>
      </c>
      <c r="E578" t="str">
        <f>VLOOKUP(Table1[[#This Row],[pif_id]], Table7[#All],4,FALSE)</f>
        <v>2019</v>
      </c>
      <c r="F578" t="e">
        <f>VLOOKUP(Table1[[#This Row],[pif_id]], Table7[#All],5,FALSE)</f>
        <v>#REF!</v>
      </c>
      <c r="G578">
        <v>131</v>
      </c>
      <c r="H578" t="s">
        <v>825</v>
      </c>
      <c r="I578">
        <v>1</v>
      </c>
      <c r="J578">
        <v>1</v>
      </c>
      <c r="M578" t="str">
        <f>IF(SUM(Table1[[#This Row],[c_ghg_inventory]:[c_support_needed_and_received]])=0,1,"")</f>
        <v/>
      </c>
      <c r="N578" s="6">
        <v>810000</v>
      </c>
      <c r="O578" s="6">
        <v>0</v>
      </c>
      <c r="P578" s="6">
        <f>N578/SUM(Table1[[#This Row],[c_ghg_inventory]:[c_undefined]])</f>
        <v>405000</v>
      </c>
      <c r="Q578" s="6">
        <f>O578/SUM(Table1[[#This Row],[c_ghg_inventory]:[c_undefined]])</f>
        <v>0</v>
      </c>
      <c r="R578">
        <v>575</v>
      </c>
      <c r="S578" t="s">
        <v>832</v>
      </c>
      <c r="X578" s="4">
        <f>IF(SUM(Table1[[#This Row],[o_ghg_inventory ]:[o_support_needed_and_received]])=0,1,"")</f>
        <v>1</v>
      </c>
      <c r="Y578" s="34">
        <v>87500</v>
      </c>
      <c r="Z578" s="34">
        <v>0</v>
      </c>
      <c r="AA578" s="5">
        <f>Table1[[#This Row],[o_gef_funding]]/SUM(Table1[[#This Row],[o_ghg_inventory ]:[o_undefined]])</f>
        <v>87500</v>
      </c>
      <c r="AB578" s="5">
        <f>Table1[[#This Row],[o_co_financing]]/SUM(Table1[[#This Row],[o_ghg_inventory ]:[o_undefined]])</f>
        <v>0</v>
      </c>
      <c r="AC578" s="4" cm="1">
        <f t="array" ref="AC578">IF(Table1[[#This Row],[o_ghg_inventory ]]="",IF(AND(Table1[[#This Row],[o_undefined]:[o_undefined]]=1,Table1[[#This Row],[c_ghg_inventory]]=1),1,""),1)</f>
        <v>1</v>
      </c>
      <c r="AD578" s="4" cm="1">
        <f t="array" ref="AD578">IF(Table1[[#This Row],[o_mitigation ]]="",IF(AND(Table1[[#This Row],[o_undefined]:[o_undefined]]=1,Table1[[#This Row],[c_mitigation]]=1),1,""),1)</f>
        <v>1</v>
      </c>
      <c r="AE578" s="4" t="str" cm="1">
        <f t="array" ref="AE578">IF(Table1[[#This Row],[o_climate_change_impacts_and_adaptation ]]="",IF(AND(Table1[[#This Row],[o_undefined]:[o_undefined]]=1,Table1[[#This Row],[c_climate_change_impacts_and_adaptation]]=1),1,""),1)</f>
        <v/>
      </c>
      <c r="AF578" s="4" t="str" cm="1">
        <f t="array" ref="AF578">IF(Table1[[#This Row],[o_support_needed_and_received]]="",IF(AND(Table1[[#This Row],[o_undefined]:[o_undefined]]=1,Table1[[#This Row],[c_support_needed_and_received]]=1),1,""),1)</f>
        <v/>
      </c>
      <c r="AG578" s="4" t="str">
        <f>IF(SUM(Table1[[#This Row],[com_ghg_inventory]:[com_support_needed_and_received]])=0,1,"")</f>
        <v/>
      </c>
      <c r="AH578" s="4" cm="1">
        <f t="array" ref="AH578">IF(Table1[[#This Row],[com_ghg_inventory]]="",0,IF(Table1[[#This Row],[com_undefined]:[com_undefined]]=1,0,Table1[[#This Row],[o_gef_funding]:[o_gef_funding]]/SUM(Table1[[#This Row],[com_ghg_inventory]:[com_support_needed_and_received]])))</f>
        <v>43750</v>
      </c>
      <c r="AI578" s="4" cm="1">
        <f t="array" ref="AI578">IF(Table1[[#This Row],[com_mitigation]]="",0,IF(Table1[[#This Row],[com_undefined]:[com_undefined]]=1,0,Table1[[#This Row],[o_gef_funding]:[o_gef_funding]]/SUM(Table1[[#This Row],[com_ghg_inventory]:[com_support_needed_and_received]])))</f>
        <v>43750</v>
      </c>
      <c r="AJ578" s="4" cm="1">
        <f t="array" ref="AJ578">IF(Table1[[#This Row],[com_climate_change_impacts_and_adaptation]]="",0,IF(Table1[[#This Row],[com_undefined]:[com_undefined]]=1,0,Table1[[#This Row],[o_gef_funding]:[o_gef_funding]]/SUM(Table1[[#This Row],[com_ghg_inventory]:[com_support_needed_and_received]])))</f>
        <v>0</v>
      </c>
      <c r="AK578" s="4" cm="1">
        <f t="array" ref="AK578">IF(Table1[[#This Row],[com_support_needed_and_received]]="",0,IF(Table1[[#This Row],[com_undefined]:[com_undefined]]=1,0,Table1[[#This Row],[o_gef_funding]:[o_gef_funding]]/SUM(Table1[[#This Row],[com_ghg_inventory]:[com_support_needed_and_received]])))</f>
        <v>0</v>
      </c>
      <c r="AL578" s="4">
        <f>IF(Table1[[#This Row],[com_undefined]]=1,Table1[[#This Row],[o_gef_funding]],0)</f>
        <v>0</v>
      </c>
      <c r="AM578" s="4" cm="1">
        <f t="array" ref="AM578">IF(Table1[[#This Row],[com_ghg_inventory]]="",0,IF(Table1[[#This Row],[com_undefined]:[com_undefined]]=1,0,Table1[[#This Row],[o_co_financing]:[o_co_financing]]/SUM(Table1[[#This Row],[com_ghg_inventory]:[com_support_needed_and_received]])))</f>
        <v>0</v>
      </c>
      <c r="AN578" s="4" cm="1">
        <f t="array" ref="AN578">IF(Table1[[#This Row],[com_mitigation]]="",0,IF(Table1[[#This Row],[com_undefined]:[com_undefined]]=1,0,Table1[[#This Row],[o_co_financing]:[o_co_financing]]/SUM(Table1[[#This Row],[com_ghg_inventory]:[com_support_needed_and_received]])))</f>
        <v>0</v>
      </c>
      <c r="AO578" s="4" cm="1">
        <f t="array" ref="AO578">IF(Table1[[#This Row],[com_climate_change_impacts_and_adaptation]]="",0,IF(Table1[[#This Row],[com_undefined]:[com_undefined]]=1,0,Table1[[#This Row],[o_co_financing]:[o_co_financing]]/SUM(Table1[[#This Row],[com_ghg_inventory]:[com_support_needed_and_received]])))</f>
        <v>0</v>
      </c>
      <c r="AP578" s="4" cm="1">
        <f t="array" ref="AP578">IF(Table1[[#This Row],[com_support_needed_and_received]]="",0,IF(Table1[[#This Row],[com_undefined]:[com_undefined]]=1,0,Table1[[#This Row],[o_co_financing]:[o_co_financing]]/SUM(Table1[[#This Row],[com_ghg_inventory]:[com_support_needed_and_received]])))</f>
        <v>0</v>
      </c>
      <c r="AQ578" s="4">
        <f>IF(Table1[[#This Row],[com_undefined]]=1,Table1[[#This Row],[o_co_financing]],0)</f>
        <v>0</v>
      </c>
      <c r="AR578" s="4" t="str">
        <f>IF(Table1[[#This Row],[o_gef_funding]]=SUM(Table1[[#This Row],[ghg_inventory_gef]:[undefined_gef]]),"Good", "Problem")</f>
        <v>Good</v>
      </c>
      <c r="AS578" s="4" t="str">
        <f>IF(Table1[[#This Row],[o_co_financing]]=SUM(Table1[[#This Row],[ghg_inventory_co_finance]:[undefined_co_finance]]),"Good", "Problem")</f>
        <v>Good</v>
      </c>
    </row>
    <row r="579" spans="1:45">
      <c r="A579" s="7">
        <v>58</v>
      </c>
      <c r="B579" s="8" t="s">
        <v>84</v>
      </c>
      <c r="C579" t="str">
        <f>VLOOKUP(Table1[[#This Row],[pif_id]], Table7[#All],2,FALSE)</f>
        <v>America</v>
      </c>
      <c r="D579" t="str">
        <f>VLOOKUP(Table1[[#This Row],[pif_id]], Table7[#All],3,FALSE)</f>
        <v>UNDP</v>
      </c>
      <c r="E579" t="str">
        <f>VLOOKUP(Table1[[#This Row],[pif_id]], Table7[#All],4,FALSE)</f>
        <v>2019</v>
      </c>
      <c r="F579" t="e">
        <f>VLOOKUP(Table1[[#This Row],[pif_id]], Table7[#All],5,FALSE)</f>
        <v>#REF!</v>
      </c>
      <c r="G579">
        <v>131</v>
      </c>
      <c r="H579" t="s">
        <v>825</v>
      </c>
      <c r="I579">
        <v>1</v>
      </c>
      <c r="J579">
        <v>1</v>
      </c>
      <c r="M579" t="str">
        <f>IF(SUM(Table1[[#This Row],[c_ghg_inventory]:[c_support_needed_and_received]])=0,1,"")</f>
        <v/>
      </c>
      <c r="N579" s="6">
        <v>810000</v>
      </c>
      <c r="O579" s="6">
        <v>0</v>
      </c>
      <c r="P579" s="6">
        <f>N579/SUM(Table1[[#This Row],[c_ghg_inventory]:[c_undefined]])</f>
        <v>405000</v>
      </c>
      <c r="Q579" s="6">
        <f>O579/SUM(Table1[[#This Row],[c_ghg_inventory]:[c_undefined]])</f>
        <v>0</v>
      </c>
      <c r="R579">
        <v>576</v>
      </c>
      <c r="S579" t="s">
        <v>833</v>
      </c>
      <c r="T579">
        <v>1</v>
      </c>
      <c r="X579" s="4" t="str">
        <f>IF(SUM(Table1[[#This Row],[o_ghg_inventory ]:[o_support_needed_and_received]])=0,1,"")</f>
        <v/>
      </c>
      <c r="Y579" s="34">
        <v>87500</v>
      </c>
      <c r="Z579" s="34">
        <v>0</v>
      </c>
      <c r="AA579" s="5">
        <f>Table1[[#This Row],[o_gef_funding]]/SUM(Table1[[#This Row],[o_ghg_inventory ]:[o_undefined]])</f>
        <v>87500</v>
      </c>
      <c r="AB579" s="5">
        <f>Table1[[#This Row],[o_co_financing]]/SUM(Table1[[#This Row],[o_ghg_inventory ]:[o_undefined]])</f>
        <v>0</v>
      </c>
      <c r="AC579" s="4" cm="1">
        <f t="array" ref="AC579">IF(Table1[[#This Row],[o_ghg_inventory ]]="",IF(AND(Table1[[#This Row],[o_undefined]:[o_undefined]]=1,Table1[[#This Row],[c_ghg_inventory]]=1),1,""),1)</f>
        <v>1</v>
      </c>
      <c r="AD579" s="4" t="str" cm="1">
        <f t="array" ref="AD579">IF(Table1[[#This Row],[o_mitigation ]]="",IF(AND(Table1[[#This Row],[o_undefined]:[o_undefined]]=1,Table1[[#This Row],[c_mitigation]]=1),1,""),1)</f>
        <v/>
      </c>
      <c r="AE579" s="4" t="str" cm="1">
        <f t="array" ref="AE579">IF(Table1[[#This Row],[o_climate_change_impacts_and_adaptation ]]="",IF(AND(Table1[[#This Row],[o_undefined]:[o_undefined]]=1,Table1[[#This Row],[c_climate_change_impacts_and_adaptation]]=1),1,""),1)</f>
        <v/>
      </c>
      <c r="AF579" s="4" t="str" cm="1">
        <f t="array" ref="AF579">IF(Table1[[#This Row],[o_support_needed_and_received]]="",IF(AND(Table1[[#This Row],[o_undefined]:[o_undefined]]=1,Table1[[#This Row],[c_support_needed_and_received]]=1),1,""),1)</f>
        <v/>
      </c>
      <c r="AG579" s="4" t="str">
        <f>IF(SUM(Table1[[#This Row],[com_ghg_inventory]:[com_support_needed_and_received]])=0,1,"")</f>
        <v/>
      </c>
      <c r="AH579" s="4" cm="1">
        <f t="array" ref="AH579">IF(Table1[[#This Row],[com_ghg_inventory]]="",0,IF(Table1[[#This Row],[com_undefined]:[com_undefined]]=1,0,Table1[[#This Row],[o_gef_funding]:[o_gef_funding]]/SUM(Table1[[#This Row],[com_ghg_inventory]:[com_support_needed_and_received]])))</f>
        <v>87500</v>
      </c>
      <c r="AI579" s="4" cm="1">
        <f t="array" ref="AI579">IF(Table1[[#This Row],[com_mitigation]]="",0,IF(Table1[[#This Row],[com_undefined]:[com_undefined]]=1,0,Table1[[#This Row],[o_gef_funding]:[o_gef_funding]]/SUM(Table1[[#This Row],[com_ghg_inventory]:[com_support_needed_and_received]])))</f>
        <v>0</v>
      </c>
      <c r="AJ579" s="4" cm="1">
        <f t="array" ref="AJ579">IF(Table1[[#This Row],[com_climate_change_impacts_and_adaptation]]="",0,IF(Table1[[#This Row],[com_undefined]:[com_undefined]]=1,0,Table1[[#This Row],[o_gef_funding]:[o_gef_funding]]/SUM(Table1[[#This Row],[com_ghg_inventory]:[com_support_needed_and_received]])))</f>
        <v>0</v>
      </c>
      <c r="AK579" s="4" cm="1">
        <f t="array" ref="AK579">IF(Table1[[#This Row],[com_support_needed_and_received]]="",0,IF(Table1[[#This Row],[com_undefined]:[com_undefined]]=1,0,Table1[[#This Row],[o_gef_funding]:[o_gef_funding]]/SUM(Table1[[#This Row],[com_ghg_inventory]:[com_support_needed_and_received]])))</f>
        <v>0</v>
      </c>
      <c r="AL579" s="4">
        <f>IF(Table1[[#This Row],[com_undefined]]=1,Table1[[#This Row],[o_gef_funding]],0)</f>
        <v>0</v>
      </c>
      <c r="AM579" s="4" cm="1">
        <f t="array" ref="AM579">IF(Table1[[#This Row],[com_ghg_inventory]]="",0,IF(Table1[[#This Row],[com_undefined]:[com_undefined]]=1,0,Table1[[#This Row],[o_co_financing]:[o_co_financing]]/SUM(Table1[[#This Row],[com_ghg_inventory]:[com_support_needed_and_received]])))</f>
        <v>0</v>
      </c>
      <c r="AN579" s="4" cm="1">
        <f t="array" ref="AN579">IF(Table1[[#This Row],[com_mitigation]]="",0,IF(Table1[[#This Row],[com_undefined]:[com_undefined]]=1,0,Table1[[#This Row],[o_co_financing]:[o_co_financing]]/SUM(Table1[[#This Row],[com_ghg_inventory]:[com_support_needed_and_received]])))</f>
        <v>0</v>
      </c>
      <c r="AO579" s="4" cm="1">
        <f t="array" ref="AO579">IF(Table1[[#This Row],[com_climate_change_impacts_and_adaptation]]="",0,IF(Table1[[#This Row],[com_undefined]:[com_undefined]]=1,0,Table1[[#This Row],[o_co_financing]:[o_co_financing]]/SUM(Table1[[#This Row],[com_ghg_inventory]:[com_support_needed_and_received]])))</f>
        <v>0</v>
      </c>
      <c r="AP579" s="4" cm="1">
        <f t="array" ref="AP579">IF(Table1[[#This Row],[com_support_needed_and_received]]="",0,IF(Table1[[#This Row],[com_undefined]:[com_undefined]]=1,0,Table1[[#This Row],[o_co_financing]:[o_co_financing]]/SUM(Table1[[#This Row],[com_ghg_inventory]:[com_support_needed_and_received]])))</f>
        <v>0</v>
      </c>
      <c r="AQ579" s="4">
        <f>IF(Table1[[#This Row],[com_undefined]]=1,Table1[[#This Row],[o_co_financing]],0)</f>
        <v>0</v>
      </c>
      <c r="AR579" s="4" t="str">
        <f>IF(Table1[[#This Row],[o_gef_funding]]=SUM(Table1[[#This Row],[ghg_inventory_gef]:[undefined_gef]]),"Good", "Problem")</f>
        <v>Good</v>
      </c>
      <c r="AS579" s="4" t="str">
        <f>IF(Table1[[#This Row],[o_co_financing]]=SUM(Table1[[#This Row],[ghg_inventory_co_finance]:[undefined_co_finance]]),"Good", "Problem")</f>
        <v>Good</v>
      </c>
    </row>
    <row r="580" spans="1:45">
      <c r="A580" s="7">
        <v>58</v>
      </c>
      <c r="B580" s="8" t="s">
        <v>84</v>
      </c>
      <c r="C580" t="str">
        <f>VLOOKUP(Table1[[#This Row],[pif_id]], Table7[#All],2,FALSE)</f>
        <v>America</v>
      </c>
      <c r="D580" t="str">
        <f>VLOOKUP(Table1[[#This Row],[pif_id]], Table7[#All],3,FALSE)</f>
        <v>UNDP</v>
      </c>
      <c r="E580" t="str">
        <f>VLOOKUP(Table1[[#This Row],[pif_id]], Table7[#All],4,FALSE)</f>
        <v>2019</v>
      </c>
      <c r="F580" t="e">
        <f>VLOOKUP(Table1[[#This Row],[pif_id]], Table7[#All],5,FALSE)</f>
        <v>#REF!</v>
      </c>
      <c r="G580">
        <v>131</v>
      </c>
      <c r="H580" t="s">
        <v>825</v>
      </c>
      <c r="I580">
        <v>1</v>
      </c>
      <c r="J580">
        <v>1</v>
      </c>
      <c r="M580" t="str">
        <f>IF(SUM(Table1[[#This Row],[c_ghg_inventory]:[c_support_needed_and_received]])=0,1,"")</f>
        <v/>
      </c>
      <c r="N580" s="6">
        <v>810000</v>
      </c>
      <c r="O580" s="6">
        <v>0</v>
      </c>
      <c r="P580" s="6">
        <f>N580/SUM(Table1[[#This Row],[c_ghg_inventory]:[c_undefined]])</f>
        <v>405000</v>
      </c>
      <c r="Q580" s="6">
        <f>O580/SUM(Table1[[#This Row],[c_ghg_inventory]:[c_undefined]])</f>
        <v>0</v>
      </c>
      <c r="R580">
        <v>577</v>
      </c>
      <c r="S580" t="s">
        <v>834</v>
      </c>
      <c r="T580">
        <v>1</v>
      </c>
      <c r="X580" s="4" t="str">
        <f>IF(SUM(Table1[[#This Row],[o_ghg_inventory ]:[o_support_needed_and_received]])=0,1,"")</f>
        <v/>
      </c>
      <c r="Y580" s="34">
        <v>66666.666666666672</v>
      </c>
      <c r="Z580" s="34">
        <v>0</v>
      </c>
      <c r="AA580" s="5">
        <f>Table1[[#This Row],[o_gef_funding]]/SUM(Table1[[#This Row],[o_ghg_inventory ]:[o_undefined]])</f>
        <v>66666.666666666672</v>
      </c>
      <c r="AB580" s="5">
        <f>Table1[[#This Row],[o_co_financing]]/SUM(Table1[[#This Row],[o_ghg_inventory ]:[o_undefined]])</f>
        <v>0</v>
      </c>
      <c r="AC580" s="4" cm="1">
        <f t="array" ref="AC580">IF(Table1[[#This Row],[o_ghg_inventory ]]="",IF(AND(Table1[[#This Row],[o_undefined]:[o_undefined]]=1,Table1[[#This Row],[c_ghg_inventory]]=1),1,""),1)</f>
        <v>1</v>
      </c>
      <c r="AD580" s="4" t="str" cm="1">
        <f t="array" ref="AD580">IF(Table1[[#This Row],[o_mitigation ]]="",IF(AND(Table1[[#This Row],[o_undefined]:[o_undefined]]=1,Table1[[#This Row],[c_mitigation]]=1),1,""),1)</f>
        <v/>
      </c>
      <c r="AE580" s="4" t="str" cm="1">
        <f t="array" ref="AE580">IF(Table1[[#This Row],[o_climate_change_impacts_and_adaptation ]]="",IF(AND(Table1[[#This Row],[o_undefined]:[o_undefined]]=1,Table1[[#This Row],[c_climate_change_impacts_and_adaptation]]=1),1,""),1)</f>
        <v/>
      </c>
      <c r="AF580" s="4" t="str" cm="1">
        <f t="array" ref="AF580">IF(Table1[[#This Row],[o_support_needed_and_received]]="",IF(AND(Table1[[#This Row],[o_undefined]:[o_undefined]]=1,Table1[[#This Row],[c_support_needed_and_received]]=1),1,""),1)</f>
        <v/>
      </c>
      <c r="AG580" s="4" t="str">
        <f>IF(SUM(Table1[[#This Row],[com_ghg_inventory]:[com_support_needed_and_received]])=0,1,"")</f>
        <v/>
      </c>
      <c r="AH580" s="4" cm="1">
        <f t="array" ref="AH580">IF(Table1[[#This Row],[com_ghg_inventory]]="",0,IF(Table1[[#This Row],[com_undefined]:[com_undefined]]=1,0,Table1[[#This Row],[o_gef_funding]:[o_gef_funding]]/SUM(Table1[[#This Row],[com_ghg_inventory]:[com_support_needed_and_received]])))</f>
        <v>66666.666666666672</v>
      </c>
      <c r="AI580" s="4" cm="1">
        <f t="array" ref="AI580">IF(Table1[[#This Row],[com_mitigation]]="",0,IF(Table1[[#This Row],[com_undefined]:[com_undefined]]=1,0,Table1[[#This Row],[o_gef_funding]:[o_gef_funding]]/SUM(Table1[[#This Row],[com_ghg_inventory]:[com_support_needed_and_received]])))</f>
        <v>0</v>
      </c>
      <c r="AJ580" s="4" cm="1">
        <f t="array" ref="AJ580">IF(Table1[[#This Row],[com_climate_change_impacts_and_adaptation]]="",0,IF(Table1[[#This Row],[com_undefined]:[com_undefined]]=1,0,Table1[[#This Row],[o_gef_funding]:[o_gef_funding]]/SUM(Table1[[#This Row],[com_ghg_inventory]:[com_support_needed_and_received]])))</f>
        <v>0</v>
      </c>
      <c r="AK580" s="4" cm="1">
        <f t="array" ref="AK580">IF(Table1[[#This Row],[com_support_needed_and_received]]="",0,IF(Table1[[#This Row],[com_undefined]:[com_undefined]]=1,0,Table1[[#This Row],[o_gef_funding]:[o_gef_funding]]/SUM(Table1[[#This Row],[com_ghg_inventory]:[com_support_needed_and_received]])))</f>
        <v>0</v>
      </c>
      <c r="AL580" s="4">
        <f>IF(Table1[[#This Row],[com_undefined]]=1,Table1[[#This Row],[o_gef_funding]],0)</f>
        <v>0</v>
      </c>
      <c r="AM580" s="4" cm="1">
        <f t="array" ref="AM580">IF(Table1[[#This Row],[com_ghg_inventory]]="",0,IF(Table1[[#This Row],[com_undefined]:[com_undefined]]=1,0,Table1[[#This Row],[o_co_financing]:[o_co_financing]]/SUM(Table1[[#This Row],[com_ghg_inventory]:[com_support_needed_and_received]])))</f>
        <v>0</v>
      </c>
      <c r="AN580" s="4" cm="1">
        <f t="array" ref="AN580">IF(Table1[[#This Row],[com_mitigation]]="",0,IF(Table1[[#This Row],[com_undefined]:[com_undefined]]=1,0,Table1[[#This Row],[o_co_financing]:[o_co_financing]]/SUM(Table1[[#This Row],[com_ghg_inventory]:[com_support_needed_and_received]])))</f>
        <v>0</v>
      </c>
      <c r="AO580" s="4" cm="1">
        <f t="array" ref="AO580">IF(Table1[[#This Row],[com_climate_change_impacts_and_adaptation]]="",0,IF(Table1[[#This Row],[com_undefined]:[com_undefined]]=1,0,Table1[[#This Row],[o_co_financing]:[o_co_financing]]/SUM(Table1[[#This Row],[com_ghg_inventory]:[com_support_needed_and_received]])))</f>
        <v>0</v>
      </c>
      <c r="AP580" s="4" cm="1">
        <f t="array" ref="AP580">IF(Table1[[#This Row],[com_support_needed_and_received]]="",0,IF(Table1[[#This Row],[com_undefined]:[com_undefined]]=1,0,Table1[[#This Row],[o_co_financing]:[o_co_financing]]/SUM(Table1[[#This Row],[com_ghg_inventory]:[com_support_needed_and_received]])))</f>
        <v>0</v>
      </c>
      <c r="AQ580" s="4">
        <f>IF(Table1[[#This Row],[com_undefined]]=1,Table1[[#This Row],[o_co_financing]],0)</f>
        <v>0</v>
      </c>
      <c r="AR580" s="4" t="str">
        <f>IF(Table1[[#This Row],[o_gef_funding]]=SUM(Table1[[#This Row],[ghg_inventory_gef]:[undefined_gef]]),"Good", "Problem")</f>
        <v>Good</v>
      </c>
      <c r="AS580" s="4" t="str">
        <f>IF(Table1[[#This Row],[o_co_financing]]=SUM(Table1[[#This Row],[ghg_inventory_co_finance]:[undefined_co_finance]]),"Good", "Problem")</f>
        <v>Good</v>
      </c>
    </row>
    <row r="581" spans="1:45">
      <c r="A581" s="7">
        <v>58</v>
      </c>
      <c r="B581" s="8" t="s">
        <v>84</v>
      </c>
      <c r="C581" t="str">
        <f>VLOOKUP(Table1[[#This Row],[pif_id]], Table7[#All],2,FALSE)</f>
        <v>America</v>
      </c>
      <c r="D581" t="str">
        <f>VLOOKUP(Table1[[#This Row],[pif_id]], Table7[#All],3,FALSE)</f>
        <v>UNDP</v>
      </c>
      <c r="E581" t="str">
        <f>VLOOKUP(Table1[[#This Row],[pif_id]], Table7[#All],4,FALSE)</f>
        <v>2019</v>
      </c>
      <c r="F581" t="e">
        <f>VLOOKUP(Table1[[#This Row],[pif_id]], Table7[#All],5,FALSE)</f>
        <v>#REF!</v>
      </c>
      <c r="G581">
        <v>131</v>
      </c>
      <c r="H581" t="s">
        <v>825</v>
      </c>
      <c r="I581">
        <v>1</v>
      </c>
      <c r="J581">
        <v>1</v>
      </c>
      <c r="M581" t="str">
        <f>IF(SUM(Table1[[#This Row],[c_ghg_inventory]:[c_support_needed_and_received]])=0,1,"")</f>
        <v/>
      </c>
      <c r="N581" s="6">
        <v>810000</v>
      </c>
      <c r="O581" s="6">
        <v>0</v>
      </c>
      <c r="P581" s="6">
        <f>N581/SUM(Table1[[#This Row],[c_ghg_inventory]:[c_undefined]])</f>
        <v>405000</v>
      </c>
      <c r="Q581" s="6">
        <f>O581/SUM(Table1[[#This Row],[c_ghg_inventory]:[c_undefined]])</f>
        <v>0</v>
      </c>
      <c r="R581">
        <v>578</v>
      </c>
      <c r="S581" t="s">
        <v>835</v>
      </c>
      <c r="U581">
        <v>1</v>
      </c>
      <c r="X581" s="4" t="str">
        <f>IF(SUM(Table1[[#This Row],[o_ghg_inventory ]:[o_support_needed_and_received]])=0,1,"")</f>
        <v/>
      </c>
      <c r="Y581" s="34">
        <v>66666.666666666672</v>
      </c>
      <c r="Z581" s="34">
        <v>0</v>
      </c>
      <c r="AA581" s="5">
        <f>Table1[[#This Row],[o_gef_funding]]/SUM(Table1[[#This Row],[o_ghg_inventory ]:[o_undefined]])</f>
        <v>66666.666666666672</v>
      </c>
      <c r="AB581" s="5">
        <f>Table1[[#This Row],[o_co_financing]]/SUM(Table1[[#This Row],[o_ghg_inventory ]:[o_undefined]])</f>
        <v>0</v>
      </c>
      <c r="AC581" s="4" t="str" cm="1">
        <f t="array" ref="AC581">IF(Table1[[#This Row],[o_ghg_inventory ]]="",IF(AND(Table1[[#This Row],[o_undefined]:[o_undefined]]=1,Table1[[#This Row],[c_ghg_inventory]]=1),1,""),1)</f>
        <v/>
      </c>
      <c r="AD581" s="4" cm="1">
        <f t="array" ref="AD581">IF(Table1[[#This Row],[o_mitigation ]]="",IF(AND(Table1[[#This Row],[o_undefined]:[o_undefined]]=1,Table1[[#This Row],[c_mitigation]]=1),1,""),1)</f>
        <v>1</v>
      </c>
      <c r="AE581" s="4" t="str" cm="1">
        <f t="array" ref="AE581">IF(Table1[[#This Row],[o_climate_change_impacts_and_adaptation ]]="",IF(AND(Table1[[#This Row],[o_undefined]:[o_undefined]]=1,Table1[[#This Row],[c_climate_change_impacts_and_adaptation]]=1),1,""),1)</f>
        <v/>
      </c>
      <c r="AF581" s="4" t="str" cm="1">
        <f t="array" ref="AF581">IF(Table1[[#This Row],[o_support_needed_and_received]]="",IF(AND(Table1[[#This Row],[o_undefined]:[o_undefined]]=1,Table1[[#This Row],[c_support_needed_and_received]]=1),1,""),1)</f>
        <v/>
      </c>
      <c r="AG581" s="4" t="str">
        <f>IF(SUM(Table1[[#This Row],[com_ghg_inventory]:[com_support_needed_and_received]])=0,1,"")</f>
        <v/>
      </c>
      <c r="AH581" s="4" cm="1">
        <f t="array" ref="AH581">IF(Table1[[#This Row],[com_ghg_inventory]]="",0,IF(Table1[[#This Row],[com_undefined]:[com_undefined]]=1,0,Table1[[#This Row],[o_gef_funding]:[o_gef_funding]]/SUM(Table1[[#This Row],[com_ghg_inventory]:[com_support_needed_and_received]])))</f>
        <v>0</v>
      </c>
      <c r="AI581" s="4" cm="1">
        <f t="array" ref="AI581">IF(Table1[[#This Row],[com_mitigation]]="",0,IF(Table1[[#This Row],[com_undefined]:[com_undefined]]=1,0,Table1[[#This Row],[o_gef_funding]:[o_gef_funding]]/SUM(Table1[[#This Row],[com_ghg_inventory]:[com_support_needed_and_received]])))</f>
        <v>66666.666666666672</v>
      </c>
      <c r="AJ581" s="4" cm="1">
        <f t="array" ref="AJ581">IF(Table1[[#This Row],[com_climate_change_impacts_and_adaptation]]="",0,IF(Table1[[#This Row],[com_undefined]:[com_undefined]]=1,0,Table1[[#This Row],[o_gef_funding]:[o_gef_funding]]/SUM(Table1[[#This Row],[com_ghg_inventory]:[com_support_needed_and_received]])))</f>
        <v>0</v>
      </c>
      <c r="AK581" s="4" cm="1">
        <f t="array" ref="AK581">IF(Table1[[#This Row],[com_support_needed_and_received]]="",0,IF(Table1[[#This Row],[com_undefined]:[com_undefined]]=1,0,Table1[[#This Row],[o_gef_funding]:[o_gef_funding]]/SUM(Table1[[#This Row],[com_ghg_inventory]:[com_support_needed_and_received]])))</f>
        <v>0</v>
      </c>
      <c r="AL581" s="4">
        <f>IF(Table1[[#This Row],[com_undefined]]=1,Table1[[#This Row],[o_gef_funding]],0)</f>
        <v>0</v>
      </c>
      <c r="AM581" s="4" cm="1">
        <f t="array" ref="AM581">IF(Table1[[#This Row],[com_ghg_inventory]]="",0,IF(Table1[[#This Row],[com_undefined]:[com_undefined]]=1,0,Table1[[#This Row],[o_co_financing]:[o_co_financing]]/SUM(Table1[[#This Row],[com_ghg_inventory]:[com_support_needed_and_received]])))</f>
        <v>0</v>
      </c>
      <c r="AN581" s="4" cm="1">
        <f t="array" ref="AN581">IF(Table1[[#This Row],[com_mitigation]]="",0,IF(Table1[[#This Row],[com_undefined]:[com_undefined]]=1,0,Table1[[#This Row],[o_co_financing]:[o_co_financing]]/SUM(Table1[[#This Row],[com_ghg_inventory]:[com_support_needed_and_received]])))</f>
        <v>0</v>
      </c>
      <c r="AO581" s="4" cm="1">
        <f t="array" ref="AO581">IF(Table1[[#This Row],[com_climate_change_impacts_and_adaptation]]="",0,IF(Table1[[#This Row],[com_undefined]:[com_undefined]]=1,0,Table1[[#This Row],[o_co_financing]:[o_co_financing]]/SUM(Table1[[#This Row],[com_ghg_inventory]:[com_support_needed_and_received]])))</f>
        <v>0</v>
      </c>
      <c r="AP581" s="4" cm="1">
        <f t="array" ref="AP581">IF(Table1[[#This Row],[com_support_needed_and_received]]="",0,IF(Table1[[#This Row],[com_undefined]:[com_undefined]]=1,0,Table1[[#This Row],[o_co_financing]:[o_co_financing]]/SUM(Table1[[#This Row],[com_ghg_inventory]:[com_support_needed_and_received]])))</f>
        <v>0</v>
      </c>
      <c r="AQ581" s="4">
        <f>IF(Table1[[#This Row],[com_undefined]]=1,Table1[[#This Row],[o_co_financing]],0)</f>
        <v>0</v>
      </c>
      <c r="AR581" s="4" t="str">
        <f>IF(Table1[[#This Row],[o_gef_funding]]=SUM(Table1[[#This Row],[ghg_inventory_gef]:[undefined_gef]]),"Good", "Problem")</f>
        <v>Good</v>
      </c>
      <c r="AS581" s="4" t="str">
        <f>IF(Table1[[#This Row],[o_co_financing]]=SUM(Table1[[#This Row],[ghg_inventory_co_finance]:[undefined_co_finance]]),"Good", "Problem")</f>
        <v>Good</v>
      </c>
    </row>
    <row r="582" spans="1:45">
      <c r="A582" s="7">
        <v>58</v>
      </c>
      <c r="B582" s="8" t="s">
        <v>84</v>
      </c>
      <c r="C582" t="str">
        <f>VLOOKUP(Table1[[#This Row],[pif_id]], Table7[#All],2,FALSE)</f>
        <v>America</v>
      </c>
      <c r="D582" t="str">
        <f>VLOOKUP(Table1[[#This Row],[pif_id]], Table7[#All],3,FALSE)</f>
        <v>UNDP</v>
      </c>
      <c r="E582" t="str">
        <f>VLOOKUP(Table1[[#This Row],[pif_id]], Table7[#All],4,FALSE)</f>
        <v>2019</v>
      </c>
      <c r="F582" t="e">
        <f>VLOOKUP(Table1[[#This Row],[pif_id]], Table7[#All],5,FALSE)</f>
        <v>#REF!</v>
      </c>
      <c r="G582">
        <v>131</v>
      </c>
      <c r="H582" t="s">
        <v>825</v>
      </c>
      <c r="I582">
        <v>1</v>
      </c>
      <c r="J582">
        <v>1</v>
      </c>
      <c r="M582" t="str">
        <f>IF(SUM(Table1[[#This Row],[c_ghg_inventory]:[c_support_needed_and_received]])=0,1,"")</f>
        <v/>
      </c>
      <c r="N582" s="6">
        <v>810000</v>
      </c>
      <c r="O582" s="6">
        <v>0</v>
      </c>
      <c r="P582" s="6">
        <f>N582/SUM(Table1[[#This Row],[c_ghg_inventory]:[c_undefined]])</f>
        <v>405000</v>
      </c>
      <c r="Q582" s="6">
        <f>O582/SUM(Table1[[#This Row],[c_ghg_inventory]:[c_undefined]])</f>
        <v>0</v>
      </c>
      <c r="R582">
        <v>579</v>
      </c>
      <c r="S582" t="s">
        <v>836</v>
      </c>
      <c r="U582">
        <v>1</v>
      </c>
      <c r="X582" s="4" t="str">
        <f>IF(SUM(Table1[[#This Row],[o_ghg_inventory ]:[o_support_needed_and_received]])=0,1,"")</f>
        <v/>
      </c>
      <c r="Y582" s="34">
        <v>66666.666666666672</v>
      </c>
      <c r="Z582" s="34">
        <v>0</v>
      </c>
      <c r="AA582" s="5">
        <f>Table1[[#This Row],[o_gef_funding]]/SUM(Table1[[#This Row],[o_ghg_inventory ]:[o_undefined]])</f>
        <v>66666.666666666672</v>
      </c>
      <c r="AB582" s="5">
        <f>Table1[[#This Row],[o_co_financing]]/SUM(Table1[[#This Row],[o_ghg_inventory ]:[o_undefined]])</f>
        <v>0</v>
      </c>
      <c r="AC582" s="4" t="str" cm="1">
        <f t="array" ref="AC582">IF(Table1[[#This Row],[o_ghg_inventory ]]="",IF(AND(Table1[[#This Row],[o_undefined]:[o_undefined]]=1,Table1[[#This Row],[c_ghg_inventory]]=1),1,""),1)</f>
        <v/>
      </c>
      <c r="AD582" s="4" cm="1">
        <f t="array" ref="AD582">IF(Table1[[#This Row],[o_mitigation ]]="",IF(AND(Table1[[#This Row],[o_undefined]:[o_undefined]]=1,Table1[[#This Row],[c_mitigation]]=1),1,""),1)</f>
        <v>1</v>
      </c>
      <c r="AE582" s="4" t="str" cm="1">
        <f t="array" ref="AE582">IF(Table1[[#This Row],[o_climate_change_impacts_and_adaptation ]]="",IF(AND(Table1[[#This Row],[o_undefined]:[o_undefined]]=1,Table1[[#This Row],[c_climate_change_impacts_and_adaptation]]=1),1,""),1)</f>
        <v/>
      </c>
      <c r="AF582" s="4" t="str" cm="1">
        <f t="array" ref="AF582">IF(Table1[[#This Row],[o_support_needed_and_received]]="",IF(AND(Table1[[#This Row],[o_undefined]:[o_undefined]]=1,Table1[[#This Row],[c_support_needed_and_received]]=1),1,""),1)</f>
        <v/>
      </c>
      <c r="AG582" s="4" t="str">
        <f>IF(SUM(Table1[[#This Row],[com_ghg_inventory]:[com_support_needed_and_received]])=0,1,"")</f>
        <v/>
      </c>
      <c r="AH582" s="4" cm="1">
        <f t="array" ref="AH582">IF(Table1[[#This Row],[com_ghg_inventory]]="",0,IF(Table1[[#This Row],[com_undefined]:[com_undefined]]=1,0,Table1[[#This Row],[o_gef_funding]:[o_gef_funding]]/SUM(Table1[[#This Row],[com_ghg_inventory]:[com_support_needed_and_received]])))</f>
        <v>0</v>
      </c>
      <c r="AI582" s="4" cm="1">
        <f t="array" ref="AI582">IF(Table1[[#This Row],[com_mitigation]]="",0,IF(Table1[[#This Row],[com_undefined]:[com_undefined]]=1,0,Table1[[#This Row],[o_gef_funding]:[o_gef_funding]]/SUM(Table1[[#This Row],[com_ghg_inventory]:[com_support_needed_and_received]])))</f>
        <v>66666.666666666672</v>
      </c>
      <c r="AJ582" s="4" cm="1">
        <f t="array" ref="AJ582">IF(Table1[[#This Row],[com_climate_change_impacts_and_adaptation]]="",0,IF(Table1[[#This Row],[com_undefined]:[com_undefined]]=1,0,Table1[[#This Row],[o_gef_funding]:[o_gef_funding]]/SUM(Table1[[#This Row],[com_ghg_inventory]:[com_support_needed_and_received]])))</f>
        <v>0</v>
      </c>
      <c r="AK582" s="4" cm="1">
        <f t="array" ref="AK582">IF(Table1[[#This Row],[com_support_needed_and_received]]="",0,IF(Table1[[#This Row],[com_undefined]:[com_undefined]]=1,0,Table1[[#This Row],[o_gef_funding]:[o_gef_funding]]/SUM(Table1[[#This Row],[com_ghg_inventory]:[com_support_needed_and_received]])))</f>
        <v>0</v>
      </c>
      <c r="AL582" s="4">
        <f>IF(Table1[[#This Row],[com_undefined]]=1,Table1[[#This Row],[o_gef_funding]],0)</f>
        <v>0</v>
      </c>
      <c r="AM582" s="4" cm="1">
        <f t="array" ref="AM582">IF(Table1[[#This Row],[com_ghg_inventory]]="",0,IF(Table1[[#This Row],[com_undefined]:[com_undefined]]=1,0,Table1[[#This Row],[o_co_financing]:[o_co_financing]]/SUM(Table1[[#This Row],[com_ghg_inventory]:[com_support_needed_and_received]])))</f>
        <v>0</v>
      </c>
      <c r="AN582" s="4" cm="1">
        <f t="array" ref="AN582">IF(Table1[[#This Row],[com_mitigation]]="",0,IF(Table1[[#This Row],[com_undefined]:[com_undefined]]=1,0,Table1[[#This Row],[o_co_financing]:[o_co_financing]]/SUM(Table1[[#This Row],[com_ghg_inventory]:[com_support_needed_and_received]])))</f>
        <v>0</v>
      </c>
      <c r="AO582" s="4" cm="1">
        <f t="array" ref="AO582">IF(Table1[[#This Row],[com_climate_change_impacts_and_adaptation]]="",0,IF(Table1[[#This Row],[com_undefined]:[com_undefined]]=1,0,Table1[[#This Row],[o_co_financing]:[o_co_financing]]/SUM(Table1[[#This Row],[com_ghg_inventory]:[com_support_needed_and_received]])))</f>
        <v>0</v>
      </c>
      <c r="AP582" s="4" cm="1">
        <f t="array" ref="AP582">IF(Table1[[#This Row],[com_support_needed_and_received]]="",0,IF(Table1[[#This Row],[com_undefined]:[com_undefined]]=1,0,Table1[[#This Row],[o_co_financing]:[o_co_financing]]/SUM(Table1[[#This Row],[com_ghg_inventory]:[com_support_needed_and_received]])))</f>
        <v>0</v>
      </c>
      <c r="AQ582" s="4">
        <f>IF(Table1[[#This Row],[com_undefined]]=1,Table1[[#This Row],[o_co_financing]],0)</f>
        <v>0</v>
      </c>
      <c r="AR582" s="4" t="str">
        <f>IF(Table1[[#This Row],[o_gef_funding]]=SUM(Table1[[#This Row],[ghg_inventory_gef]:[undefined_gef]]),"Good", "Problem")</f>
        <v>Good</v>
      </c>
      <c r="AS582" s="4" t="str">
        <f>IF(Table1[[#This Row],[o_co_financing]]=SUM(Table1[[#This Row],[ghg_inventory_co_finance]:[undefined_co_finance]]),"Good", "Problem")</f>
        <v>Good</v>
      </c>
    </row>
    <row r="583" spans="1:45">
      <c r="A583" s="7">
        <v>58</v>
      </c>
      <c r="B583" s="8" t="s">
        <v>84</v>
      </c>
      <c r="C583" t="str">
        <f>VLOOKUP(Table1[[#This Row],[pif_id]], Table7[#All],2,FALSE)</f>
        <v>America</v>
      </c>
      <c r="D583" t="str">
        <f>VLOOKUP(Table1[[#This Row],[pif_id]], Table7[#All],3,FALSE)</f>
        <v>UNDP</v>
      </c>
      <c r="E583" t="str">
        <f>VLOOKUP(Table1[[#This Row],[pif_id]], Table7[#All],4,FALSE)</f>
        <v>2019</v>
      </c>
      <c r="F583" t="e">
        <f>VLOOKUP(Table1[[#This Row],[pif_id]], Table7[#All],5,FALSE)</f>
        <v>#REF!</v>
      </c>
      <c r="G583">
        <v>132</v>
      </c>
      <c r="H583" t="s">
        <v>837</v>
      </c>
      <c r="K583">
        <v>1</v>
      </c>
      <c r="M583" t="str">
        <f>IF(SUM(Table1[[#This Row],[c_ghg_inventory]:[c_support_needed_and_received]])=0,1,"")</f>
        <v/>
      </c>
      <c r="N583" s="6">
        <v>325000</v>
      </c>
      <c r="O583" s="6">
        <v>20000</v>
      </c>
      <c r="P583" s="6">
        <f>N583/SUM(Table1[[#This Row],[c_ghg_inventory]:[c_undefined]])</f>
        <v>325000</v>
      </c>
      <c r="Q583" s="6">
        <f>O583/SUM(Table1[[#This Row],[c_ghg_inventory]:[c_undefined]])</f>
        <v>20000</v>
      </c>
      <c r="R583">
        <v>580</v>
      </c>
      <c r="S583" t="s">
        <v>838</v>
      </c>
      <c r="V583">
        <v>1</v>
      </c>
      <c r="X583" s="4" t="str">
        <f>IF(SUM(Table1[[#This Row],[o_ghg_inventory ]:[o_support_needed_and_received]])=0,1,"")</f>
        <v/>
      </c>
      <c r="Y583" s="34">
        <v>81250</v>
      </c>
      <c r="Z583" s="34">
        <v>5000</v>
      </c>
      <c r="AA583" s="5">
        <f>Table1[[#This Row],[o_gef_funding]]/SUM(Table1[[#This Row],[o_ghg_inventory ]:[o_undefined]])</f>
        <v>81250</v>
      </c>
      <c r="AB583" s="5">
        <f>Table1[[#This Row],[o_co_financing]]/SUM(Table1[[#This Row],[o_ghg_inventory ]:[o_undefined]])</f>
        <v>5000</v>
      </c>
      <c r="AC583" s="4" t="str" cm="1">
        <f t="array" ref="AC583">IF(Table1[[#This Row],[o_ghg_inventory ]]="",IF(AND(Table1[[#This Row],[o_undefined]:[o_undefined]]=1,Table1[[#This Row],[c_ghg_inventory]]=1),1,""),1)</f>
        <v/>
      </c>
      <c r="AD583" s="4" t="str" cm="1">
        <f t="array" ref="AD583">IF(Table1[[#This Row],[o_mitigation ]]="",IF(AND(Table1[[#This Row],[o_undefined]:[o_undefined]]=1,Table1[[#This Row],[c_mitigation]]=1),1,""),1)</f>
        <v/>
      </c>
      <c r="AE583" s="4" cm="1">
        <f t="array" ref="AE583">IF(Table1[[#This Row],[o_climate_change_impacts_and_adaptation ]]="",IF(AND(Table1[[#This Row],[o_undefined]:[o_undefined]]=1,Table1[[#This Row],[c_climate_change_impacts_and_adaptation]]=1),1,""),1)</f>
        <v>1</v>
      </c>
      <c r="AF583" s="4" t="str" cm="1">
        <f t="array" ref="AF583">IF(Table1[[#This Row],[o_support_needed_and_received]]="",IF(AND(Table1[[#This Row],[o_undefined]:[o_undefined]]=1,Table1[[#This Row],[c_support_needed_and_received]]=1),1,""),1)</f>
        <v/>
      </c>
      <c r="AG583" s="4" t="str">
        <f>IF(SUM(Table1[[#This Row],[com_ghg_inventory]:[com_support_needed_and_received]])=0,1,"")</f>
        <v/>
      </c>
      <c r="AH583" s="4" cm="1">
        <f t="array" ref="AH583">IF(Table1[[#This Row],[com_ghg_inventory]]="",0,IF(Table1[[#This Row],[com_undefined]:[com_undefined]]=1,0,Table1[[#This Row],[o_gef_funding]:[o_gef_funding]]/SUM(Table1[[#This Row],[com_ghg_inventory]:[com_support_needed_and_received]])))</f>
        <v>0</v>
      </c>
      <c r="AI583" s="4" cm="1">
        <f t="array" ref="AI583">IF(Table1[[#This Row],[com_mitigation]]="",0,IF(Table1[[#This Row],[com_undefined]:[com_undefined]]=1,0,Table1[[#This Row],[o_gef_funding]:[o_gef_funding]]/SUM(Table1[[#This Row],[com_ghg_inventory]:[com_support_needed_and_received]])))</f>
        <v>0</v>
      </c>
      <c r="AJ583" s="4" cm="1">
        <f t="array" ref="AJ583">IF(Table1[[#This Row],[com_climate_change_impacts_and_adaptation]]="",0,IF(Table1[[#This Row],[com_undefined]:[com_undefined]]=1,0,Table1[[#This Row],[o_gef_funding]:[o_gef_funding]]/SUM(Table1[[#This Row],[com_ghg_inventory]:[com_support_needed_and_received]])))</f>
        <v>81250</v>
      </c>
      <c r="AK583" s="4" cm="1">
        <f t="array" ref="AK583">IF(Table1[[#This Row],[com_support_needed_and_received]]="",0,IF(Table1[[#This Row],[com_undefined]:[com_undefined]]=1,0,Table1[[#This Row],[o_gef_funding]:[o_gef_funding]]/SUM(Table1[[#This Row],[com_ghg_inventory]:[com_support_needed_and_received]])))</f>
        <v>0</v>
      </c>
      <c r="AL583" s="4">
        <f>IF(Table1[[#This Row],[com_undefined]]=1,Table1[[#This Row],[o_gef_funding]],0)</f>
        <v>0</v>
      </c>
      <c r="AM583" s="4" cm="1">
        <f t="array" ref="AM583">IF(Table1[[#This Row],[com_ghg_inventory]]="",0,IF(Table1[[#This Row],[com_undefined]:[com_undefined]]=1,0,Table1[[#This Row],[o_co_financing]:[o_co_financing]]/SUM(Table1[[#This Row],[com_ghg_inventory]:[com_support_needed_and_received]])))</f>
        <v>0</v>
      </c>
      <c r="AN583" s="4" cm="1">
        <f t="array" ref="AN583">IF(Table1[[#This Row],[com_mitigation]]="",0,IF(Table1[[#This Row],[com_undefined]:[com_undefined]]=1,0,Table1[[#This Row],[o_co_financing]:[o_co_financing]]/SUM(Table1[[#This Row],[com_ghg_inventory]:[com_support_needed_and_received]])))</f>
        <v>0</v>
      </c>
      <c r="AO583" s="4" cm="1">
        <f t="array" ref="AO583">IF(Table1[[#This Row],[com_climate_change_impacts_and_adaptation]]="",0,IF(Table1[[#This Row],[com_undefined]:[com_undefined]]=1,0,Table1[[#This Row],[o_co_financing]:[o_co_financing]]/SUM(Table1[[#This Row],[com_ghg_inventory]:[com_support_needed_and_received]])))</f>
        <v>5000</v>
      </c>
      <c r="AP583" s="4" cm="1">
        <f t="array" ref="AP583">IF(Table1[[#This Row],[com_support_needed_and_received]]="",0,IF(Table1[[#This Row],[com_undefined]:[com_undefined]]=1,0,Table1[[#This Row],[o_co_financing]:[o_co_financing]]/SUM(Table1[[#This Row],[com_ghg_inventory]:[com_support_needed_and_received]])))</f>
        <v>0</v>
      </c>
      <c r="AQ583" s="4">
        <f>IF(Table1[[#This Row],[com_undefined]]=1,Table1[[#This Row],[o_co_financing]],0)</f>
        <v>0</v>
      </c>
      <c r="AR583" s="4" t="str">
        <f>IF(Table1[[#This Row],[o_gef_funding]]=SUM(Table1[[#This Row],[ghg_inventory_gef]:[undefined_gef]]),"Good", "Problem")</f>
        <v>Good</v>
      </c>
      <c r="AS583" s="4" t="str">
        <f>IF(Table1[[#This Row],[o_co_financing]]=SUM(Table1[[#This Row],[ghg_inventory_co_finance]:[undefined_co_finance]]),"Good", "Problem")</f>
        <v>Good</v>
      </c>
    </row>
    <row r="584" spans="1:45">
      <c r="A584" s="7">
        <v>58</v>
      </c>
      <c r="B584" s="8" t="s">
        <v>84</v>
      </c>
      <c r="C584" t="str">
        <f>VLOOKUP(Table1[[#This Row],[pif_id]], Table7[#All],2,FALSE)</f>
        <v>America</v>
      </c>
      <c r="D584" t="str">
        <f>VLOOKUP(Table1[[#This Row],[pif_id]], Table7[#All],3,FALSE)</f>
        <v>UNDP</v>
      </c>
      <c r="E584" t="str">
        <f>VLOOKUP(Table1[[#This Row],[pif_id]], Table7[#All],4,FALSE)</f>
        <v>2019</v>
      </c>
      <c r="F584" t="e">
        <f>VLOOKUP(Table1[[#This Row],[pif_id]], Table7[#All],5,FALSE)</f>
        <v>#REF!</v>
      </c>
      <c r="G584">
        <v>132</v>
      </c>
      <c r="H584" t="s">
        <v>837</v>
      </c>
      <c r="K584">
        <v>1</v>
      </c>
      <c r="M584" t="str">
        <f>IF(SUM(Table1[[#This Row],[c_ghg_inventory]:[c_support_needed_and_received]])=0,1,"")</f>
        <v/>
      </c>
      <c r="N584" s="6">
        <v>325000</v>
      </c>
      <c r="O584" s="6">
        <v>20000</v>
      </c>
      <c r="P584" s="6">
        <f>N584/SUM(Table1[[#This Row],[c_ghg_inventory]:[c_undefined]])</f>
        <v>325000</v>
      </c>
      <c r="Q584" s="6">
        <f>O584/SUM(Table1[[#This Row],[c_ghg_inventory]:[c_undefined]])</f>
        <v>20000</v>
      </c>
      <c r="R584">
        <v>581</v>
      </c>
      <c r="S584" t="s">
        <v>839</v>
      </c>
      <c r="X584" s="4">
        <f>IF(SUM(Table1[[#This Row],[o_ghg_inventory ]:[o_support_needed_and_received]])=0,1,"")</f>
        <v>1</v>
      </c>
      <c r="Y584" s="34">
        <v>81250</v>
      </c>
      <c r="Z584" s="34">
        <v>5000</v>
      </c>
      <c r="AA584" s="5">
        <f>Table1[[#This Row],[o_gef_funding]]/SUM(Table1[[#This Row],[o_ghg_inventory ]:[o_undefined]])</f>
        <v>81250</v>
      </c>
      <c r="AB584" s="5">
        <f>Table1[[#This Row],[o_co_financing]]/SUM(Table1[[#This Row],[o_ghg_inventory ]:[o_undefined]])</f>
        <v>5000</v>
      </c>
      <c r="AC584" s="4" t="str" cm="1">
        <f t="array" ref="AC584">IF(Table1[[#This Row],[o_ghg_inventory ]]="",IF(AND(Table1[[#This Row],[o_undefined]:[o_undefined]]=1,Table1[[#This Row],[c_ghg_inventory]]=1),1,""),1)</f>
        <v/>
      </c>
      <c r="AD584" s="4" t="str" cm="1">
        <f t="array" ref="AD584">IF(Table1[[#This Row],[o_mitigation ]]="",IF(AND(Table1[[#This Row],[o_undefined]:[o_undefined]]=1,Table1[[#This Row],[c_mitigation]]=1),1,""),1)</f>
        <v/>
      </c>
      <c r="AE584" s="4" cm="1">
        <f t="array" ref="AE584">IF(Table1[[#This Row],[o_climate_change_impacts_and_adaptation ]]="",IF(AND(Table1[[#This Row],[o_undefined]:[o_undefined]]=1,Table1[[#This Row],[c_climate_change_impacts_and_adaptation]]=1),1,""),1)</f>
        <v>1</v>
      </c>
      <c r="AF584" s="4" t="str" cm="1">
        <f t="array" ref="AF584">IF(Table1[[#This Row],[o_support_needed_and_received]]="",IF(AND(Table1[[#This Row],[o_undefined]:[o_undefined]]=1,Table1[[#This Row],[c_support_needed_and_received]]=1),1,""),1)</f>
        <v/>
      </c>
      <c r="AG584" s="4" t="str">
        <f>IF(SUM(Table1[[#This Row],[com_ghg_inventory]:[com_support_needed_and_received]])=0,1,"")</f>
        <v/>
      </c>
      <c r="AH584" s="4" cm="1">
        <f t="array" ref="AH584">IF(Table1[[#This Row],[com_ghg_inventory]]="",0,IF(Table1[[#This Row],[com_undefined]:[com_undefined]]=1,0,Table1[[#This Row],[o_gef_funding]:[o_gef_funding]]/SUM(Table1[[#This Row],[com_ghg_inventory]:[com_support_needed_and_received]])))</f>
        <v>0</v>
      </c>
      <c r="AI584" s="4" cm="1">
        <f t="array" ref="AI584">IF(Table1[[#This Row],[com_mitigation]]="",0,IF(Table1[[#This Row],[com_undefined]:[com_undefined]]=1,0,Table1[[#This Row],[o_gef_funding]:[o_gef_funding]]/SUM(Table1[[#This Row],[com_ghg_inventory]:[com_support_needed_and_received]])))</f>
        <v>0</v>
      </c>
      <c r="AJ584" s="4" cm="1">
        <f t="array" ref="AJ584">IF(Table1[[#This Row],[com_climate_change_impacts_and_adaptation]]="",0,IF(Table1[[#This Row],[com_undefined]:[com_undefined]]=1,0,Table1[[#This Row],[o_gef_funding]:[o_gef_funding]]/SUM(Table1[[#This Row],[com_ghg_inventory]:[com_support_needed_and_received]])))</f>
        <v>81250</v>
      </c>
      <c r="AK584" s="4" cm="1">
        <f t="array" ref="AK584">IF(Table1[[#This Row],[com_support_needed_and_received]]="",0,IF(Table1[[#This Row],[com_undefined]:[com_undefined]]=1,0,Table1[[#This Row],[o_gef_funding]:[o_gef_funding]]/SUM(Table1[[#This Row],[com_ghg_inventory]:[com_support_needed_and_received]])))</f>
        <v>0</v>
      </c>
      <c r="AL584" s="4">
        <f>IF(Table1[[#This Row],[com_undefined]]=1,Table1[[#This Row],[o_gef_funding]],0)</f>
        <v>0</v>
      </c>
      <c r="AM584" s="4" cm="1">
        <f t="array" ref="AM584">IF(Table1[[#This Row],[com_ghg_inventory]]="",0,IF(Table1[[#This Row],[com_undefined]:[com_undefined]]=1,0,Table1[[#This Row],[o_co_financing]:[o_co_financing]]/SUM(Table1[[#This Row],[com_ghg_inventory]:[com_support_needed_and_received]])))</f>
        <v>0</v>
      </c>
      <c r="AN584" s="4" cm="1">
        <f t="array" ref="AN584">IF(Table1[[#This Row],[com_mitigation]]="",0,IF(Table1[[#This Row],[com_undefined]:[com_undefined]]=1,0,Table1[[#This Row],[o_co_financing]:[o_co_financing]]/SUM(Table1[[#This Row],[com_ghg_inventory]:[com_support_needed_and_received]])))</f>
        <v>0</v>
      </c>
      <c r="AO584" s="4" cm="1">
        <f t="array" ref="AO584">IF(Table1[[#This Row],[com_climate_change_impacts_and_adaptation]]="",0,IF(Table1[[#This Row],[com_undefined]:[com_undefined]]=1,0,Table1[[#This Row],[o_co_financing]:[o_co_financing]]/SUM(Table1[[#This Row],[com_ghg_inventory]:[com_support_needed_and_received]])))</f>
        <v>5000</v>
      </c>
      <c r="AP584" s="4" cm="1">
        <f t="array" ref="AP584">IF(Table1[[#This Row],[com_support_needed_and_received]]="",0,IF(Table1[[#This Row],[com_undefined]:[com_undefined]]=1,0,Table1[[#This Row],[o_co_financing]:[o_co_financing]]/SUM(Table1[[#This Row],[com_ghg_inventory]:[com_support_needed_and_received]])))</f>
        <v>0</v>
      </c>
      <c r="AQ584" s="4">
        <f>IF(Table1[[#This Row],[com_undefined]]=1,Table1[[#This Row],[o_co_financing]],0)</f>
        <v>0</v>
      </c>
      <c r="AR584" s="4" t="str">
        <f>IF(Table1[[#This Row],[o_gef_funding]]=SUM(Table1[[#This Row],[ghg_inventory_gef]:[undefined_gef]]),"Good", "Problem")</f>
        <v>Good</v>
      </c>
      <c r="AS584" s="4" t="str">
        <f>IF(Table1[[#This Row],[o_co_financing]]=SUM(Table1[[#This Row],[ghg_inventory_co_finance]:[undefined_co_finance]]),"Good", "Problem")</f>
        <v>Good</v>
      </c>
    </row>
    <row r="585" spans="1:45">
      <c r="A585" s="7">
        <v>58</v>
      </c>
      <c r="B585" s="8" t="s">
        <v>84</v>
      </c>
      <c r="C585" t="str">
        <f>VLOOKUP(Table1[[#This Row],[pif_id]], Table7[#All],2,FALSE)</f>
        <v>America</v>
      </c>
      <c r="D585" t="str">
        <f>VLOOKUP(Table1[[#This Row],[pif_id]], Table7[#All],3,FALSE)</f>
        <v>UNDP</v>
      </c>
      <c r="E585" t="str">
        <f>VLOOKUP(Table1[[#This Row],[pif_id]], Table7[#All],4,FALSE)</f>
        <v>2019</v>
      </c>
      <c r="F585" t="e">
        <f>VLOOKUP(Table1[[#This Row],[pif_id]], Table7[#All],5,FALSE)</f>
        <v>#REF!</v>
      </c>
      <c r="G585">
        <v>132</v>
      </c>
      <c r="H585" t="s">
        <v>837</v>
      </c>
      <c r="K585">
        <v>1</v>
      </c>
      <c r="M585" t="str">
        <f>IF(SUM(Table1[[#This Row],[c_ghg_inventory]:[c_support_needed_and_received]])=0,1,"")</f>
        <v/>
      </c>
      <c r="N585" s="6">
        <v>325000</v>
      </c>
      <c r="O585" s="6">
        <v>20000</v>
      </c>
      <c r="P585" s="6">
        <f>N585/SUM(Table1[[#This Row],[c_ghg_inventory]:[c_undefined]])</f>
        <v>325000</v>
      </c>
      <c r="Q585" s="6">
        <f>O585/SUM(Table1[[#This Row],[c_ghg_inventory]:[c_undefined]])</f>
        <v>20000</v>
      </c>
      <c r="R585">
        <v>582</v>
      </c>
      <c r="S585" t="s">
        <v>840</v>
      </c>
      <c r="V585">
        <v>1</v>
      </c>
      <c r="X585" s="4" t="str">
        <f>IF(SUM(Table1[[#This Row],[o_ghg_inventory ]:[o_support_needed_and_received]])=0,1,"")</f>
        <v/>
      </c>
      <c r="Y585" s="34">
        <v>81250</v>
      </c>
      <c r="Z585" s="34">
        <v>5000</v>
      </c>
      <c r="AA585" s="5">
        <f>Table1[[#This Row],[o_gef_funding]]/SUM(Table1[[#This Row],[o_ghg_inventory ]:[o_undefined]])</f>
        <v>81250</v>
      </c>
      <c r="AB585" s="5">
        <f>Table1[[#This Row],[o_co_financing]]/SUM(Table1[[#This Row],[o_ghg_inventory ]:[o_undefined]])</f>
        <v>5000</v>
      </c>
      <c r="AC585" s="4" t="str" cm="1">
        <f t="array" ref="AC585">IF(Table1[[#This Row],[o_ghg_inventory ]]="",IF(AND(Table1[[#This Row],[o_undefined]:[o_undefined]]=1,Table1[[#This Row],[c_ghg_inventory]]=1),1,""),1)</f>
        <v/>
      </c>
      <c r="AD585" s="4" t="str" cm="1">
        <f t="array" ref="AD585">IF(Table1[[#This Row],[o_mitigation ]]="",IF(AND(Table1[[#This Row],[o_undefined]:[o_undefined]]=1,Table1[[#This Row],[c_mitigation]]=1),1,""),1)</f>
        <v/>
      </c>
      <c r="AE585" s="4" cm="1">
        <f t="array" ref="AE585">IF(Table1[[#This Row],[o_climate_change_impacts_and_adaptation ]]="",IF(AND(Table1[[#This Row],[o_undefined]:[o_undefined]]=1,Table1[[#This Row],[c_climate_change_impacts_and_adaptation]]=1),1,""),1)</f>
        <v>1</v>
      </c>
      <c r="AF585" s="4" t="str" cm="1">
        <f t="array" ref="AF585">IF(Table1[[#This Row],[o_support_needed_and_received]]="",IF(AND(Table1[[#This Row],[o_undefined]:[o_undefined]]=1,Table1[[#This Row],[c_support_needed_and_received]]=1),1,""),1)</f>
        <v/>
      </c>
      <c r="AG585" s="4" t="str">
        <f>IF(SUM(Table1[[#This Row],[com_ghg_inventory]:[com_support_needed_and_received]])=0,1,"")</f>
        <v/>
      </c>
      <c r="AH585" s="4" cm="1">
        <f t="array" ref="AH585">IF(Table1[[#This Row],[com_ghg_inventory]]="",0,IF(Table1[[#This Row],[com_undefined]:[com_undefined]]=1,0,Table1[[#This Row],[o_gef_funding]:[o_gef_funding]]/SUM(Table1[[#This Row],[com_ghg_inventory]:[com_support_needed_and_received]])))</f>
        <v>0</v>
      </c>
      <c r="AI585" s="4" cm="1">
        <f t="array" ref="AI585">IF(Table1[[#This Row],[com_mitigation]]="",0,IF(Table1[[#This Row],[com_undefined]:[com_undefined]]=1,0,Table1[[#This Row],[o_gef_funding]:[o_gef_funding]]/SUM(Table1[[#This Row],[com_ghg_inventory]:[com_support_needed_and_received]])))</f>
        <v>0</v>
      </c>
      <c r="AJ585" s="4" cm="1">
        <f t="array" ref="AJ585">IF(Table1[[#This Row],[com_climate_change_impacts_and_adaptation]]="",0,IF(Table1[[#This Row],[com_undefined]:[com_undefined]]=1,0,Table1[[#This Row],[o_gef_funding]:[o_gef_funding]]/SUM(Table1[[#This Row],[com_ghg_inventory]:[com_support_needed_and_received]])))</f>
        <v>81250</v>
      </c>
      <c r="AK585" s="4" cm="1">
        <f t="array" ref="AK585">IF(Table1[[#This Row],[com_support_needed_and_received]]="",0,IF(Table1[[#This Row],[com_undefined]:[com_undefined]]=1,0,Table1[[#This Row],[o_gef_funding]:[o_gef_funding]]/SUM(Table1[[#This Row],[com_ghg_inventory]:[com_support_needed_and_received]])))</f>
        <v>0</v>
      </c>
      <c r="AL585" s="4">
        <f>IF(Table1[[#This Row],[com_undefined]]=1,Table1[[#This Row],[o_gef_funding]],0)</f>
        <v>0</v>
      </c>
      <c r="AM585" s="4" cm="1">
        <f t="array" ref="AM585">IF(Table1[[#This Row],[com_ghg_inventory]]="",0,IF(Table1[[#This Row],[com_undefined]:[com_undefined]]=1,0,Table1[[#This Row],[o_co_financing]:[o_co_financing]]/SUM(Table1[[#This Row],[com_ghg_inventory]:[com_support_needed_and_received]])))</f>
        <v>0</v>
      </c>
      <c r="AN585" s="4" cm="1">
        <f t="array" ref="AN585">IF(Table1[[#This Row],[com_mitigation]]="",0,IF(Table1[[#This Row],[com_undefined]:[com_undefined]]=1,0,Table1[[#This Row],[o_co_financing]:[o_co_financing]]/SUM(Table1[[#This Row],[com_ghg_inventory]:[com_support_needed_and_received]])))</f>
        <v>0</v>
      </c>
      <c r="AO585" s="4" cm="1">
        <f t="array" ref="AO585">IF(Table1[[#This Row],[com_climate_change_impacts_and_adaptation]]="",0,IF(Table1[[#This Row],[com_undefined]:[com_undefined]]=1,0,Table1[[#This Row],[o_co_financing]:[o_co_financing]]/SUM(Table1[[#This Row],[com_ghg_inventory]:[com_support_needed_and_received]])))</f>
        <v>5000</v>
      </c>
      <c r="AP585" s="4" cm="1">
        <f t="array" ref="AP585">IF(Table1[[#This Row],[com_support_needed_and_received]]="",0,IF(Table1[[#This Row],[com_undefined]:[com_undefined]]=1,0,Table1[[#This Row],[o_co_financing]:[o_co_financing]]/SUM(Table1[[#This Row],[com_ghg_inventory]:[com_support_needed_and_received]])))</f>
        <v>0</v>
      </c>
      <c r="AQ585" s="4">
        <f>IF(Table1[[#This Row],[com_undefined]]=1,Table1[[#This Row],[o_co_financing]],0)</f>
        <v>0</v>
      </c>
      <c r="AR585" s="4" t="str">
        <f>IF(Table1[[#This Row],[o_gef_funding]]=SUM(Table1[[#This Row],[ghg_inventory_gef]:[undefined_gef]]),"Good", "Problem")</f>
        <v>Good</v>
      </c>
      <c r="AS585" s="4" t="str">
        <f>IF(Table1[[#This Row],[o_co_financing]]=SUM(Table1[[#This Row],[ghg_inventory_co_finance]:[undefined_co_finance]]),"Good", "Problem")</f>
        <v>Good</v>
      </c>
    </row>
    <row r="586" spans="1:45">
      <c r="A586" s="7">
        <v>58</v>
      </c>
      <c r="B586" s="8" t="s">
        <v>84</v>
      </c>
      <c r="C586" t="str">
        <f>VLOOKUP(Table1[[#This Row],[pif_id]], Table7[#All],2,FALSE)</f>
        <v>America</v>
      </c>
      <c r="D586" t="str">
        <f>VLOOKUP(Table1[[#This Row],[pif_id]], Table7[#All],3,FALSE)</f>
        <v>UNDP</v>
      </c>
      <c r="E586" t="str">
        <f>VLOOKUP(Table1[[#This Row],[pif_id]], Table7[#All],4,FALSE)</f>
        <v>2019</v>
      </c>
      <c r="F586" t="e">
        <f>VLOOKUP(Table1[[#This Row],[pif_id]], Table7[#All],5,FALSE)</f>
        <v>#REF!</v>
      </c>
      <c r="G586">
        <v>132</v>
      </c>
      <c r="H586" t="s">
        <v>837</v>
      </c>
      <c r="K586">
        <v>1</v>
      </c>
      <c r="M586" t="str">
        <f>IF(SUM(Table1[[#This Row],[c_ghg_inventory]:[c_support_needed_and_received]])=0,1,"")</f>
        <v/>
      </c>
      <c r="N586" s="6">
        <v>325000</v>
      </c>
      <c r="O586" s="6">
        <v>20000</v>
      </c>
      <c r="P586" s="6">
        <f>N586/SUM(Table1[[#This Row],[c_ghg_inventory]:[c_undefined]])</f>
        <v>325000</v>
      </c>
      <c r="Q586" s="6">
        <f>O586/SUM(Table1[[#This Row],[c_ghg_inventory]:[c_undefined]])</f>
        <v>20000</v>
      </c>
      <c r="R586">
        <v>583</v>
      </c>
      <c r="S586" t="s">
        <v>841</v>
      </c>
      <c r="V586">
        <v>1</v>
      </c>
      <c r="X586" s="4" t="str">
        <f>IF(SUM(Table1[[#This Row],[o_ghg_inventory ]:[o_support_needed_and_received]])=0,1,"")</f>
        <v/>
      </c>
      <c r="Y586" s="34">
        <v>81250</v>
      </c>
      <c r="Z586" s="34">
        <v>5000</v>
      </c>
      <c r="AA586" s="5">
        <f>Table1[[#This Row],[o_gef_funding]]/SUM(Table1[[#This Row],[o_ghg_inventory ]:[o_undefined]])</f>
        <v>81250</v>
      </c>
      <c r="AB586" s="5">
        <f>Table1[[#This Row],[o_co_financing]]/SUM(Table1[[#This Row],[o_ghg_inventory ]:[o_undefined]])</f>
        <v>5000</v>
      </c>
      <c r="AC586" s="4" t="str" cm="1">
        <f t="array" ref="AC586">IF(Table1[[#This Row],[o_ghg_inventory ]]="",IF(AND(Table1[[#This Row],[o_undefined]:[o_undefined]]=1,Table1[[#This Row],[c_ghg_inventory]]=1),1,""),1)</f>
        <v/>
      </c>
      <c r="AD586" s="4" t="str" cm="1">
        <f t="array" ref="AD586">IF(Table1[[#This Row],[o_mitigation ]]="",IF(AND(Table1[[#This Row],[o_undefined]:[o_undefined]]=1,Table1[[#This Row],[c_mitigation]]=1),1,""),1)</f>
        <v/>
      </c>
      <c r="AE586" s="4" cm="1">
        <f t="array" ref="AE586">IF(Table1[[#This Row],[o_climate_change_impacts_and_adaptation ]]="",IF(AND(Table1[[#This Row],[o_undefined]:[o_undefined]]=1,Table1[[#This Row],[c_climate_change_impacts_and_adaptation]]=1),1,""),1)</f>
        <v>1</v>
      </c>
      <c r="AF586" s="4" t="str" cm="1">
        <f t="array" ref="AF586">IF(Table1[[#This Row],[o_support_needed_and_received]]="",IF(AND(Table1[[#This Row],[o_undefined]:[o_undefined]]=1,Table1[[#This Row],[c_support_needed_and_received]]=1),1,""),1)</f>
        <v/>
      </c>
      <c r="AG586" s="4" t="str">
        <f>IF(SUM(Table1[[#This Row],[com_ghg_inventory]:[com_support_needed_and_received]])=0,1,"")</f>
        <v/>
      </c>
      <c r="AH586" s="4" cm="1">
        <f t="array" ref="AH586">IF(Table1[[#This Row],[com_ghg_inventory]]="",0,IF(Table1[[#This Row],[com_undefined]:[com_undefined]]=1,0,Table1[[#This Row],[o_gef_funding]:[o_gef_funding]]/SUM(Table1[[#This Row],[com_ghg_inventory]:[com_support_needed_and_received]])))</f>
        <v>0</v>
      </c>
      <c r="AI586" s="4" cm="1">
        <f t="array" ref="AI586">IF(Table1[[#This Row],[com_mitigation]]="",0,IF(Table1[[#This Row],[com_undefined]:[com_undefined]]=1,0,Table1[[#This Row],[o_gef_funding]:[o_gef_funding]]/SUM(Table1[[#This Row],[com_ghg_inventory]:[com_support_needed_and_received]])))</f>
        <v>0</v>
      </c>
      <c r="AJ586" s="4" cm="1">
        <f t="array" ref="AJ586">IF(Table1[[#This Row],[com_climate_change_impacts_and_adaptation]]="",0,IF(Table1[[#This Row],[com_undefined]:[com_undefined]]=1,0,Table1[[#This Row],[o_gef_funding]:[o_gef_funding]]/SUM(Table1[[#This Row],[com_ghg_inventory]:[com_support_needed_and_received]])))</f>
        <v>81250</v>
      </c>
      <c r="AK586" s="4" cm="1">
        <f t="array" ref="AK586">IF(Table1[[#This Row],[com_support_needed_and_received]]="",0,IF(Table1[[#This Row],[com_undefined]:[com_undefined]]=1,0,Table1[[#This Row],[o_gef_funding]:[o_gef_funding]]/SUM(Table1[[#This Row],[com_ghg_inventory]:[com_support_needed_and_received]])))</f>
        <v>0</v>
      </c>
      <c r="AL586" s="4">
        <f>IF(Table1[[#This Row],[com_undefined]]=1,Table1[[#This Row],[o_gef_funding]],0)</f>
        <v>0</v>
      </c>
      <c r="AM586" s="4" cm="1">
        <f t="array" ref="AM586">IF(Table1[[#This Row],[com_ghg_inventory]]="",0,IF(Table1[[#This Row],[com_undefined]:[com_undefined]]=1,0,Table1[[#This Row],[o_co_financing]:[o_co_financing]]/SUM(Table1[[#This Row],[com_ghg_inventory]:[com_support_needed_and_received]])))</f>
        <v>0</v>
      </c>
      <c r="AN586" s="4" cm="1">
        <f t="array" ref="AN586">IF(Table1[[#This Row],[com_mitigation]]="",0,IF(Table1[[#This Row],[com_undefined]:[com_undefined]]=1,0,Table1[[#This Row],[o_co_financing]:[o_co_financing]]/SUM(Table1[[#This Row],[com_ghg_inventory]:[com_support_needed_and_received]])))</f>
        <v>0</v>
      </c>
      <c r="AO586" s="4" cm="1">
        <f t="array" ref="AO586">IF(Table1[[#This Row],[com_climate_change_impacts_and_adaptation]]="",0,IF(Table1[[#This Row],[com_undefined]:[com_undefined]]=1,0,Table1[[#This Row],[o_co_financing]:[o_co_financing]]/SUM(Table1[[#This Row],[com_ghg_inventory]:[com_support_needed_and_received]])))</f>
        <v>5000</v>
      </c>
      <c r="AP586" s="4" cm="1">
        <f t="array" ref="AP586">IF(Table1[[#This Row],[com_support_needed_and_received]]="",0,IF(Table1[[#This Row],[com_undefined]:[com_undefined]]=1,0,Table1[[#This Row],[o_co_financing]:[o_co_financing]]/SUM(Table1[[#This Row],[com_ghg_inventory]:[com_support_needed_and_received]])))</f>
        <v>0</v>
      </c>
      <c r="AQ586" s="4">
        <f>IF(Table1[[#This Row],[com_undefined]]=1,Table1[[#This Row],[o_co_financing]],0)</f>
        <v>0</v>
      </c>
      <c r="AR586" s="4" t="str">
        <f>IF(Table1[[#This Row],[o_gef_funding]]=SUM(Table1[[#This Row],[ghg_inventory_gef]:[undefined_gef]]),"Good", "Problem")</f>
        <v>Good</v>
      </c>
      <c r="AS586" s="4" t="str">
        <f>IF(Table1[[#This Row],[o_co_financing]]=SUM(Table1[[#This Row],[ghg_inventory_co_finance]:[undefined_co_finance]]),"Good", "Problem")</f>
        <v>Good</v>
      </c>
    </row>
    <row r="587" spans="1:45">
      <c r="A587" s="7">
        <v>58</v>
      </c>
      <c r="B587" s="8" t="s">
        <v>84</v>
      </c>
      <c r="C587" t="str">
        <f>VLOOKUP(Table1[[#This Row],[pif_id]], Table7[#All],2,FALSE)</f>
        <v>America</v>
      </c>
      <c r="D587" t="str">
        <f>VLOOKUP(Table1[[#This Row],[pif_id]], Table7[#All],3,FALSE)</f>
        <v>UNDP</v>
      </c>
      <c r="E587" t="str">
        <f>VLOOKUP(Table1[[#This Row],[pif_id]], Table7[#All],4,FALSE)</f>
        <v>2019</v>
      </c>
      <c r="F587" t="e">
        <f>VLOOKUP(Table1[[#This Row],[pif_id]], Table7[#All],5,FALSE)</f>
        <v>#REF!</v>
      </c>
      <c r="G587">
        <v>133</v>
      </c>
      <c r="H587" t="s">
        <v>842</v>
      </c>
      <c r="M587">
        <f>IF(SUM(Table1[[#This Row],[c_ghg_inventory]:[c_support_needed_and_received]])=0,1,"")</f>
        <v>1</v>
      </c>
      <c r="N587" s="6">
        <v>65000</v>
      </c>
      <c r="O587" s="6">
        <v>10000</v>
      </c>
      <c r="P587" s="6">
        <f>N587/SUM(Table1[[#This Row],[c_ghg_inventory]:[c_undefined]])</f>
        <v>65000</v>
      </c>
      <c r="Q587" s="6">
        <f>O587/SUM(Table1[[#This Row],[c_ghg_inventory]:[c_undefined]])</f>
        <v>10000</v>
      </c>
      <c r="R587">
        <v>584</v>
      </c>
      <c r="S587" t="s">
        <v>843</v>
      </c>
      <c r="X587" s="4">
        <f>IF(SUM(Table1[[#This Row],[o_ghg_inventory ]:[o_support_needed_and_received]])=0,1,"")</f>
        <v>1</v>
      </c>
      <c r="Y587" s="34">
        <v>7500</v>
      </c>
      <c r="Z587" s="34">
        <v>0</v>
      </c>
      <c r="AA587" s="5">
        <f>Table1[[#This Row],[o_gef_funding]]/SUM(Table1[[#This Row],[o_ghg_inventory ]:[o_undefined]])</f>
        <v>7500</v>
      </c>
      <c r="AB587" s="5">
        <f>Table1[[#This Row],[o_co_financing]]/SUM(Table1[[#This Row],[o_ghg_inventory ]:[o_undefined]])</f>
        <v>0</v>
      </c>
      <c r="AC587" s="4" t="str" cm="1">
        <f t="array" ref="AC587">IF(Table1[[#This Row],[o_ghg_inventory ]]="",IF(AND(Table1[[#This Row],[o_undefined]:[o_undefined]]=1,Table1[[#This Row],[c_ghg_inventory]]=1),1,""),1)</f>
        <v/>
      </c>
      <c r="AD587" s="4" t="str" cm="1">
        <f t="array" ref="AD587">IF(Table1[[#This Row],[o_mitigation ]]="",IF(AND(Table1[[#This Row],[o_undefined]:[o_undefined]]=1,Table1[[#This Row],[c_mitigation]]=1),1,""),1)</f>
        <v/>
      </c>
      <c r="AE587" s="4" t="str" cm="1">
        <f t="array" ref="AE587">IF(Table1[[#This Row],[o_climate_change_impacts_and_adaptation ]]="",IF(AND(Table1[[#This Row],[o_undefined]:[o_undefined]]=1,Table1[[#This Row],[c_climate_change_impacts_and_adaptation]]=1),1,""),1)</f>
        <v/>
      </c>
      <c r="AF587" s="4" t="str" cm="1">
        <f t="array" ref="AF587">IF(Table1[[#This Row],[o_support_needed_and_received]]="",IF(AND(Table1[[#This Row],[o_undefined]:[o_undefined]]=1,Table1[[#This Row],[c_support_needed_and_received]]=1),1,""),1)</f>
        <v/>
      </c>
      <c r="AG587" s="4">
        <f>IF(SUM(Table1[[#This Row],[com_ghg_inventory]:[com_support_needed_and_received]])=0,1,"")</f>
        <v>1</v>
      </c>
      <c r="AH587" s="4" cm="1">
        <f t="array" ref="AH587">IF(Table1[[#This Row],[com_ghg_inventory]]="",0,IF(Table1[[#This Row],[com_undefined]:[com_undefined]]=1,0,Table1[[#This Row],[o_gef_funding]:[o_gef_funding]]/SUM(Table1[[#This Row],[com_ghg_inventory]:[com_support_needed_and_received]])))</f>
        <v>0</v>
      </c>
      <c r="AI587" s="4" cm="1">
        <f t="array" ref="AI587">IF(Table1[[#This Row],[com_mitigation]]="",0,IF(Table1[[#This Row],[com_undefined]:[com_undefined]]=1,0,Table1[[#This Row],[o_gef_funding]:[o_gef_funding]]/SUM(Table1[[#This Row],[com_ghg_inventory]:[com_support_needed_and_received]])))</f>
        <v>0</v>
      </c>
      <c r="AJ587" s="4" cm="1">
        <f t="array" ref="AJ587">IF(Table1[[#This Row],[com_climate_change_impacts_and_adaptation]]="",0,IF(Table1[[#This Row],[com_undefined]:[com_undefined]]=1,0,Table1[[#This Row],[o_gef_funding]:[o_gef_funding]]/SUM(Table1[[#This Row],[com_ghg_inventory]:[com_support_needed_and_received]])))</f>
        <v>0</v>
      </c>
      <c r="AK587" s="4" cm="1">
        <f t="array" ref="AK587">IF(Table1[[#This Row],[com_support_needed_and_received]]="",0,IF(Table1[[#This Row],[com_undefined]:[com_undefined]]=1,0,Table1[[#This Row],[o_gef_funding]:[o_gef_funding]]/SUM(Table1[[#This Row],[com_ghg_inventory]:[com_support_needed_and_received]])))</f>
        <v>0</v>
      </c>
      <c r="AL587" s="4">
        <f>IF(Table1[[#This Row],[com_undefined]]=1,Table1[[#This Row],[o_gef_funding]],0)</f>
        <v>7500</v>
      </c>
      <c r="AM587" s="4" cm="1">
        <f t="array" ref="AM587">IF(Table1[[#This Row],[com_ghg_inventory]]="",0,IF(Table1[[#This Row],[com_undefined]:[com_undefined]]=1,0,Table1[[#This Row],[o_co_financing]:[o_co_financing]]/SUM(Table1[[#This Row],[com_ghg_inventory]:[com_support_needed_and_received]])))</f>
        <v>0</v>
      </c>
      <c r="AN587" s="4" cm="1">
        <f t="array" ref="AN587">IF(Table1[[#This Row],[com_mitigation]]="",0,IF(Table1[[#This Row],[com_undefined]:[com_undefined]]=1,0,Table1[[#This Row],[o_co_financing]:[o_co_financing]]/SUM(Table1[[#This Row],[com_ghg_inventory]:[com_support_needed_and_received]])))</f>
        <v>0</v>
      </c>
      <c r="AO587" s="4" cm="1">
        <f t="array" ref="AO587">IF(Table1[[#This Row],[com_climate_change_impacts_and_adaptation]]="",0,IF(Table1[[#This Row],[com_undefined]:[com_undefined]]=1,0,Table1[[#This Row],[o_co_financing]:[o_co_financing]]/SUM(Table1[[#This Row],[com_ghg_inventory]:[com_support_needed_and_received]])))</f>
        <v>0</v>
      </c>
      <c r="AP587" s="4" cm="1">
        <f t="array" ref="AP587">IF(Table1[[#This Row],[com_support_needed_and_received]]="",0,IF(Table1[[#This Row],[com_undefined]:[com_undefined]]=1,0,Table1[[#This Row],[o_co_financing]:[o_co_financing]]/SUM(Table1[[#This Row],[com_ghg_inventory]:[com_support_needed_and_received]])))</f>
        <v>0</v>
      </c>
      <c r="AQ587" s="4">
        <f>IF(Table1[[#This Row],[com_undefined]]=1,Table1[[#This Row],[o_co_financing]],0)</f>
        <v>0</v>
      </c>
      <c r="AR587" s="4" t="str">
        <f>IF(Table1[[#This Row],[o_gef_funding]]=SUM(Table1[[#This Row],[ghg_inventory_gef]:[undefined_gef]]),"Good", "Problem")</f>
        <v>Good</v>
      </c>
      <c r="AS587" s="4" t="str">
        <f>IF(Table1[[#This Row],[o_co_financing]]=SUM(Table1[[#This Row],[ghg_inventory_co_finance]:[undefined_co_finance]]),"Good", "Problem")</f>
        <v>Good</v>
      </c>
    </row>
    <row r="588" spans="1:45">
      <c r="A588" s="7">
        <v>58</v>
      </c>
      <c r="B588" s="8" t="s">
        <v>84</v>
      </c>
      <c r="C588" t="str">
        <f>VLOOKUP(Table1[[#This Row],[pif_id]], Table7[#All],2,FALSE)</f>
        <v>America</v>
      </c>
      <c r="D588" t="str">
        <f>VLOOKUP(Table1[[#This Row],[pif_id]], Table7[#All],3,FALSE)</f>
        <v>UNDP</v>
      </c>
      <c r="E588" t="str">
        <f>VLOOKUP(Table1[[#This Row],[pif_id]], Table7[#All],4,FALSE)</f>
        <v>2019</v>
      </c>
      <c r="F588" t="e">
        <f>VLOOKUP(Table1[[#This Row],[pif_id]], Table7[#All],5,FALSE)</f>
        <v>#REF!</v>
      </c>
      <c r="G588">
        <v>133</v>
      </c>
      <c r="H588" t="s">
        <v>842</v>
      </c>
      <c r="M588">
        <f>IF(SUM(Table1[[#This Row],[c_ghg_inventory]:[c_support_needed_and_received]])=0,1,"")</f>
        <v>1</v>
      </c>
      <c r="N588" s="6">
        <v>65000</v>
      </c>
      <c r="O588" s="6">
        <v>10000</v>
      </c>
      <c r="P588" s="6">
        <f>N588/SUM(Table1[[#This Row],[c_ghg_inventory]:[c_undefined]])</f>
        <v>65000</v>
      </c>
      <c r="Q588" s="6">
        <f>O588/SUM(Table1[[#This Row],[c_ghg_inventory]:[c_undefined]])</f>
        <v>10000</v>
      </c>
      <c r="R588">
        <v>585</v>
      </c>
      <c r="S588" t="s">
        <v>844</v>
      </c>
      <c r="X588" s="4">
        <f>IF(SUM(Table1[[#This Row],[o_ghg_inventory ]:[o_support_needed_and_received]])=0,1,"")</f>
        <v>1</v>
      </c>
      <c r="Y588" s="34">
        <v>7500</v>
      </c>
      <c r="Z588" s="34">
        <v>0</v>
      </c>
      <c r="AA588" s="5">
        <f>Table1[[#This Row],[o_gef_funding]]/SUM(Table1[[#This Row],[o_ghg_inventory ]:[o_undefined]])</f>
        <v>7500</v>
      </c>
      <c r="AB588" s="5">
        <f>Table1[[#This Row],[o_co_financing]]/SUM(Table1[[#This Row],[o_ghg_inventory ]:[o_undefined]])</f>
        <v>0</v>
      </c>
      <c r="AC588" s="4" t="str" cm="1">
        <f t="array" ref="AC588">IF(Table1[[#This Row],[o_ghg_inventory ]]="",IF(AND(Table1[[#This Row],[o_undefined]:[o_undefined]]=1,Table1[[#This Row],[c_ghg_inventory]]=1),1,""),1)</f>
        <v/>
      </c>
      <c r="AD588" s="4" t="str" cm="1">
        <f t="array" ref="AD588">IF(Table1[[#This Row],[o_mitigation ]]="",IF(AND(Table1[[#This Row],[o_undefined]:[o_undefined]]=1,Table1[[#This Row],[c_mitigation]]=1),1,""),1)</f>
        <v/>
      </c>
      <c r="AE588" s="4" t="str" cm="1">
        <f t="array" ref="AE588">IF(Table1[[#This Row],[o_climate_change_impacts_and_adaptation ]]="",IF(AND(Table1[[#This Row],[o_undefined]:[o_undefined]]=1,Table1[[#This Row],[c_climate_change_impacts_and_adaptation]]=1),1,""),1)</f>
        <v/>
      </c>
      <c r="AF588" s="4" t="str" cm="1">
        <f t="array" ref="AF588">IF(Table1[[#This Row],[o_support_needed_and_received]]="",IF(AND(Table1[[#This Row],[o_undefined]:[o_undefined]]=1,Table1[[#This Row],[c_support_needed_and_received]]=1),1,""),1)</f>
        <v/>
      </c>
      <c r="AG588" s="4">
        <f>IF(SUM(Table1[[#This Row],[com_ghg_inventory]:[com_support_needed_and_received]])=0,1,"")</f>
        <v>1</v>
      </c>
      <c r="AH588" s="4" cm="1">
        <f t="array" ref="AH588">IF(Table1[[#This Row],[com_ghg_inventory]]="",0,IF(Table1[[#This Row],[com_undefined]:[com_undefined]]=1,0,Table1[[#This Row],[o_gef_funding]:[o_gef_funding]]/SUM(Table1[[#This Row],[com_ghg_inventory]:[com_support_needed_and_received]])))</f>
        <v>0</v>
      </c>
      <c r="AI588" s="4" cm="1">
        <f t="array" ref="AI588">IF(Table1[[#This Row],[com_mitigation]]="",0,IF(Table1[[#This Row],[com_undefined]:[com_undefined]]=1,0,Table1[[#This Row],[o_gef_funding]:[o_gef_funding]]/SUM(Table1[[#This Row],[com_ghg_inventory]:[com_support_needed_and_received]])))</f>
        <v>0</v>
      </c>
      <c r="AJ588" s="4" cm="1">
        <f t="array" ref="AJ588">IF(Table1[[#This Row],[com_climate_change_impacts_and_adaptation]]="",0,IF(Table1[[#This Row],[com_undefined]:[com_undefined]]=1,0,Table1[[#This Row],[o_gef_funding]:[o_gef_funding]]/SUM(Table1[[#This Row],[com_ghg_inventory]:[com_support_needed_and_received]])))</f>
        <v>0</v>
      </c>
      <c r="AK588" s="4" cm="1">
        <f t="array" ref="AK588">IF(Table1[[#This Row],[com_support_needed_and_received]]="",0,IF(Table1[[#This Row],[com_undefined]:[com_undefined]]=1,0,Table1[[#This Row],[o_gef_funding]:[o_gef_funding]]/SUM(Table1[[#This Row],[com_ghg_inventory]:[com_support_needed_and_received]])))</f>
        <v>0</v>
      </c>
      <c r="AL588" s="4">
        <f>IF(Table1[[#This Row],[com_undefined]]=1,Table1[[#This Row],[o_gef_funding]],0)</f>
        <v>7500</v>
      </c>
      <c r="AM588" s="4" cm="1">
        <f t="array" ref="AM588">IF(Table1[[#This Row],[com_ghg_inventory]]="",0,IF(Table1[[#This Row],[com_undefined]:[com_undefined]]=1,0,Table1[[#This Row],[o_co_financing]:[o_co_financing]]/SUM(Table1[[#This Row],[com_ghg_inventory]:[com_support_needed_and_received]])))</f>
        <v>0</v>
      </c>
      <c r="AN588" s="4" cm="1">
        <f t="array" ref="AN588">IF(Table1[[#This Row],[com_mitigation]]="",0,IF(Table1[[#This Row],[com_undefined]:[com_undefined]]=1,0,Table1[[#This Row],[o_co_financing]:[o_co_financing]]/SUM(Table1[[#This Row],[com_ghg_inventory]:[com_support_needed_and_received]])))</f>
        <v>0</v>
      </c>
      <c r="AO588" s="4" cm="1">
        <f t="array" ref="AO588">IF(Table1[[#This Row],[com_climate_change_impacts_and_adaptation]]="",0,IF(Table1[[#This Row],[com_undefined]:[com_undefined]]=1,0,Table1[[#This Row],[o_co_financing]:[o_co_financing]]/SUM(Table1[[#This Row],[com_ghg_inventory]:[com_support_needed_and_received]])))</f>
        <v>0</v>
      </c>
      <c r="AP588" s="4" cm="1">
        <f t="array" ref="AP588">IF(Table1[[#This Row],[com_support_needed_and_received]]="",0,IF(Table1[[#This Row],[com_undefined]:[com_undefined]]=1,0,Table1[[#This Row],[o_co_financing]:[o_co_financing]]/SUM(Table1[[#This Row],[com_ghg_inventory]:[com_support_needed_and_received]])))</f>
        <v>0</v>
      </c>
      <c r="AQ588" s="4">
        <f>IF(Table1[[#This Row],[com_undefined]]=1,Table1[[#This Row],[o_co_financing]],0)</f>
        <v>0</v>
      </c>
      <c r="AR588" s="4" t="str">
        <f>IF(Table1[[#This Row],[o_gef_funding]]=SUM(Table1[[#This Row],[ghg_inventory_gef]:[undefined_gef]]),"Good", "Problem")</f>
        <v>Good</v>
      </c>
      <c r="AS588" s="4" t="str">
        <f>IF(Table1[[#This Row],[o_co_financing]]=SUM(Table1[[#This Row],[ghg_inventory_co_finance]:[undefined_co_finance]]),"Good", "Problem")</f>
        <v>Good</v>
      </c>
    </row>
    <row r="589" spans="1:45">
      <c r="A589" s="7">
        <v>59</v>
      </c>
      <c r="B589" s="8" t="s">
        <v>85</v>
      </c>
      <c r="C589" t="str">
        <f>VLOOKUP(Table1[[#This Row],[pif_id]], Table7[#All],2,FALSE)</f>
        <v>Africa</v>
      </c>
      <c r="D589" t="str">
        <f>VLOOKUP(Table1[[#This Row],[pif_id]], Table7[#All],3,FALSE)</f>
        <v>UNDP</v>
      </c>
      <c r="E589" t="str">
        <f>VLOOKUP(Table1[[#This Row],[pif_id]], Table7[#All],4,FALSE)</f>
        <v>2018</v>
      </c>
      <c r="F589" t="e">
        <f>VLOOKUP(Table1[[#This Row],[pif_id]], Table7[#All],5,FALSE)</f>
        <v>#REF!</v>
      </c>
      <c r="G589">
        <v>134</v>
      </c>
      <c r="H589" t="s">
        <v>845</v>
      </c>
      <c r="M589">
        <f>IF(SUM(Table1[[#This Row],[c_ghg_inventory]:[c_support_needed_and_received]])=0,1,"")</f>
        <v>1</v>
      </c>
      <c r="N589" s="6">
        <v>460000</v>
      </c>
      <c r="O589" s="6">
        <v>60000</v>
      </c>
      <c r="P589" s="6">
        <f>N589/SUM(Table1[[#This Row],[c_ghg_inventory]:[c_undefined]])</f>
        <v>460000</v>
      </c>
      <c r="Q589" s="6">
        <f>O589/SUM(Table1[[#This Row],[c_ghg_inventory]:[c_undefined]])</f>
        <v>60000</v>
      </c>
      <c r="R589">
        <v>586</v>
      </c>
      <c r="S589" t="s">
        <v>846</v>
      </c>
      <c r="X589" s="4">
        <f>IF(SUM(Table1[[#This Row],[o_ghg_inventory ]:[o_support_needed_and_received]])=0,1,"")</f>
        <v>1</v>
      </c>
      <c r="Y589" s="34">
        <v>75000</v>
      </c>
      <c r="Z589" s="34">
        <v>10000</v>
      </c>
      <c r="AA589" s="5">
        <f>Table1[[#This Row],[o_gef_funding]]/SUM(Table1[[#This Row],[o_ghg_inventory ]:[o_undefined]])</f>
        <v>75000</v>
      </c>
      <c r="AB589" s="5">
        <f>Table1[[#This Row],[o_co_financing]]/SUM(Table1[[#This Row],[o_ghg_inventory ]:[o_undefined]])</f>
        <v>10000</v>
      </c>
      <c r="AC589" s="4" t="str" cm="1">
        <f t="array" ref="AC589">IF(Table1[[#This Row],[o_ghg_inventory ]]="",IF(AND(Table1[[#This Row],[o_undefined]:[o_undefined]]=1,Table1[[#This Row],[c_ghg_inventory]]=1),1,""),1)</f>
        <v/>
      </c>
      <c r="AD589" s="4" t="str" cm="1">
        <f t="array" ref="AD589">IF(Table1[[#This Row],[o_mitigation ]]="",IF(AND(Table1[[#This Row],[o_undefined]:[o_undefined]]=1,Table1[[#This Row],[c_mitigation]]=1),1,""),1)</f>
        <v/>
      </c>
      <c r="AE589" s="4" t="str" cm="1">
        <f t="array" ref="AE589">IF(Table1[[#This Row],[o_climate_change_impacts_and_adaptation ]]="",IF(AND(Table1[[#This Row],[o_undefined]:[o_undefined]]=1,Table1[[#This Row],[c_climate_change_impacts_and_adaptation]]=1),1,""),1)</f>
        <v/>
      </c>
      <c r="AF589" s="4" t="str" cm="1">
        <f t="array" ref="AF589">IF(Table1[[#This Row],[o_support_needed_and_received]]="",IF(AND(Table1[[#This Row],[o_undefined]:[o_undefined]]=1,Table1[[#This Row],[c_support_needed_and_received]]=1),1,""),1)</f>
        <v/>
      </c>
      <c r="AG589" s="4">
        <f>IF(SUM(Table1[[#This Row],[com_ghg_inventory]:[com_support_needed_and_received]])=0,1,"")</f>
        <v>1</v>
      </c>
      <c r="AH589" s="4" cm="1">
        <f t="array" ref="AH589">IF(Table1[[#This Row],[com_ghg_inventory]]="",0,IF(Table1[[#This Row],[com_undefined]:[com_undefined]]=1,0,Table1[[#This Row],[o_gef_funding]:[o_gef_funding]]/SUM(Table1[[#This Row],[com_ghg_inventory]:[com_support_needed_and_received]])))</f>
        <v>0</v>
      </c>
      <c r="AI589" s="4" cm="1">
        <f t="array" ref="AI589">IF(Table1[[#This Row],[com_mitigation]]="",0,IF(Table1[[#This Row],[com_undefined]:[com_undefined]]=1,0,Table1[[#This Row],[o_gef_funding]:[o_gef_funding]]/SUM(Table1[[#This Row],[com_ghg_inventory]:[com_support_needed_and_received]])))</f>
        <v>0</v>
      </c>
      <c r="AJ589" s="4" cm="1">
        <f t="array" ref="AJ589">IF(Table1[[#This Row],[com_climate_change_impacts_and_adaptation]]="",0,IF(Table1[[#This Row],[com_undefined]:[com_undefined]]=1,0,Table1[[#This Row],[o_gef_funding]:[o_gef_funding]]/SUM(Table1[[#This Row],[com_ghg_inventory]:[com_support_needed_and_received]])))</f>
        <v>0</v>
      </c>
      <c r="AK589" s="4" cm="1">
        <f t="array" ref="AK589">IF(Table1[[#This Row],[com_support_needed_and_received]]="",0,IF(Table1[[#This Row],[com_undefined]:[com_undefined]]=1,0,Table1[[#This Row],[o_gef_funding]:[o_gef_funding]]/SUM(Table1[[#This Row],[com_ghg_inventory]:[com_support_needed_and_received]])))</f>
        <v>0</v>
      </c>
      <c r="AL589" s="4">
        <f>IF(Table1[[#This Row],[com_undefined]]=1,Table1[[#This Row],[o_gef_funding]],0)</f>
        <v>75000</v>
      </c>
      <c r="AM589" s="4" cm="1">
        <f t="array" ref="AM589">IF(Table1[[#This Row],[com_ghg_inventory]]="",0,IF(Table1[[#This Row],[com_undefined]:[com_undefined]]=1,0,Table1[[#This Row],[o_co_financing]:[o_co_financing]]/SUM(Table1[[#This Row],[com_ghg_inventory]:[com_support_needed_and_received]])))</f>
        <v>0</v>
      </c>
      <c r="AN589" s="4" cm="1">
        <f t="array" ref="AN589">IF(Table1[[#This Row],[com_mitigation]]="",0,IF(Table1[[#This Row],[com_undefined]:[com_undefined]]=1,0,Table1[[#This Row],[o_co_financing]:[o_co_financing]]/SUM(Table1[[#This Row],[com_ghg_inventory]:[com_support_needed_and_received]])))</f>
        <v>0</v>
      </c>
      <c r="AO589" s="4" cm="1">
        <f t="array" ref="AO589">IF(Table1[[#This Row],[com_climate_change_impacts_and_adaptation]]="",0,IF(Table1[[#This Row],[com_undefined]:[com_undefined]]=1,0,Table1[[#This Row],[o_co_financing]:[o_co_financing]]/SUM(Table1[[#This Row],[com_ghg_inventory]:[com_support_needed_and_received]])))</f>
        <v>0</v>
      </c>
      <c r="AP589" s="4" cm="1">
        <f t="array" ref="AP589">IF(Table1[[#This Row],[com_support_needed_and_received]]="",0,IF(Table1[[#This Row],[com_undefined]:[com_undefined]]=1,0,Table1[[#This Row],[o_co_financing]:[o_co_financing]]/SUM(Table1[[#This Row],[com_ghg_inventory]:[com_support_needed_and_received]])))</f>
        <v>0</v>
      </c>
      <c r="AQ589" s="4">
        <f>IF(Table1[[#This Row],[com_undefined]]=1,Table1[[#This Row],[o_co_financing]],0)</f>
        <v>10000</v>
      </c>
      <c r="AR589" s="4" t="str">
        <f>IF(Table1[[#This Row],[o_gef_funding]]=SUM(Table1[[#This Row],[ghg_inventory_gef]:[undefined_gef]]),"Good", "Problem")</f>
        <v>Good</v>
      </c>
      <c r="AS589" s="4" t="str">
        <f>IF(Table1[[#This Row],[o_co_financing]]=SUM(Table1[[#This Row],[ghg_inventory_co_finance]:[undefined_co_finance]]),"Good", "Problem")</f>
        <v>Good</v>
      </c>
    </row>
    <row r="590" spans="1:45">
      <c r="A590" s="7">
        <v>59</v>
      </c>
      <c r="B590" s="8" t="s">
        <v>85</v>
      </c>
      <c r="C590" t="str">
        <f>VLOOKUP(Table1[[#This Row],[pif_id]], Table7[#All],2,FALSE)</f>
        <v>Africa</v>
      </c>
      <c r="D590" t="str">
        <f>VLOOKUP(Table1[[#This Row],[pif_id]], Table7[#All],3,FALSE)</f>
        <v>UNDP</v>
      </c>
      <c r="E590" t="str">
        <f>VLOOKUP(Table1[[#This Row],[pif_id]], Table7[#All],4,FALSE)</f>
        <v>2018</v>
      </c>
      <c r="F590" t="e">
        <f>VLOOKUP(Table1[[#This Row],[pif_id]], Table7[#All],5,FALSE)</f>
        <v>#REF!</v>
      </c>
      <c r="G590">
        <v>134</v>
      </c>
      <c r="H590" t="s">
        <v>845</v>
      </c>
      <c r="M590">
        <f>IF(SUM(Table1[[#This Row],[c_ghg_inventory]:[c_support_needed_and_received]])=0,1,"")</f>
        <v>1</v>
      </c>
      <c r="N590" s="6">
        <v>460000</v>
      </c>
      <c r="O590" s="6">
        <v>60000</v>
      </c>
      <c r="P590" s="6">
        <f>N590/SUM(Table1[[#This Row],[c_ghg_inventory]:[c_undefined]])</f>
        <v>460000</v>
      </c>
      <c r="Q590" s="6">
        <f>O590/SUM(Table1[[#This Row],[c_ghg_inventory]:[c_undefined]])</f>
        <v>60000</v>
      </c>
      <c r="R590">
        <v>587</v>
      </c>
      <c r="S590" t="s">
        <v>847</v>
      </c>
      <c r="X590" s="4">
        <f>IF(SUM(Table1[[#This Row],[o_ghg_inventory ]:[o_support_needed_and_received]])=0,1,"")</f>
        <v>1</v>
      </c>
      <c r="Y590" s="34">
        <v>85000</v>
      </c>
      <c r="Z590" s="34">
        <v>18000</v>
      </c>
      <c r="AA590" s="5">
        <f>Table1[[#This Row],[o_gef_funding]]/SUM(Table1[[#This Row],[o_ghg_inventory ]:[o_undefined]])</f>
        <v>85000</v>
      </c>
      <c r="AB590" s="5">
        <f>Table1[[#This Row],[o_co_financing]]/SUM(Table1[[#This Row],[o_ghg_inventory ]:[o_undefined]])</f>
        <v>18000</v>
      </c>
      <c r="AC590" s="4" t="str" cm="1">
        <f t="array" ref="AC590">IF(Table1[[#This Row],[o_ghg_inventory ]]="",IF(AND(Table1[[#This Row],[o_undefined]:[o_undefined]]=1,Table1[[#This Row],[c_ghg_inventory]]=1),1,""),1)</f>
        <v/>
      </c>
      <c r="AD590" s="4" t="str" cm="1">
        <f t="array" ref="AD590">IF(Table1[[#This Row],[o_mitigation ]]="",IF(AND(Table1[[#This Row],[o_undefined]:[o_undefined]]=1,Table1[[#This Row],[c_mitigation]]=1),1,""),1)</f>
        <v/>
      </c>
      <c r="AE590" s="4" t="str" cm="1">
        <f t="array" ref="AE590">IF(Table1[[#This Row],[o_climate_change_impacts_and_adaptation ]]="",IF(AND(Table1[[#This Row],[o_undefined]:[o_undefined]]=1,Table1[[#This Row],[c_climate_change_impacts_and_adaptation]]=1),1,""),1)</f>
        <v/>
      </c>
      <c r="AF590" s="4" t="str" cm="1">
        <f t="array" ref="AF590">IF(Table1[[#This Row],[o_support_needed_and_received]]="",IF(AND(Table1[[#This Row],[o_undefined]:[o_undefined]]=1,Table1[[#This Row],[c_support_needed_and_received]]=1),1,""),1)</f>
        <v/>
      </c>
      <c r="AG590" s="4">
        <f>IF(SUM(Table1[[#This Row],[com_ghg_inventory]:[com_support_needed_and_received]])=0,1,"")</f>
        <v>1</v>
      </c>
      <c r="AH590" s="4" cm="1">
        <f t="array" ref="AH590">IF(Table1[[#This Row],[com_ghg_inventory]]="",0,IF(Table1[[#This Row],[com_undefined]:[com_undefined]]=1,0,Table1[[#This Row],[o_gef_funding]:[o_gef_funding]]/SUM(Table1[[#This Row],[com_ghg_inventory]:[com_support_needed_and_received]])))</f>
        <v>0</v>
      </c>
      <c r="AI590" s="4" cm="1">
        <f t="array" ref="AI590">IF(Table1[[#This Row],[com_mitigation]]="",0,IF(Table1[[#This Row],[com_undefined]:[com_undefined]]=1,0,Table1[[#This Row],[o_gef_funding]:[o_gef_funding]]/SUM(Table1[[#This Row],[com_ghg_inventory]:[com_support_needed_and_received]])))</f>
        <v>0</v>
      </c>
      <c r="AJ590" s="4" cm="1">
        <f t="array" ref="AJ590">IF(Table1[[#This Row],[com_climate_change_impacts_and_adaptation]]="",0,IF(Table1[[#This Row],[com_undefined]:[com_undefined]]=1,0,Table1[[#This Row],[o_gef_funding]:[o_gef_funding]]/SUM(Table1[[#This Row],[com_ghg_inventory]:[com_support_needed_and_received]])))</f>
        <v>0</v>
      </c>
      <c r="AK590" s="4" cm="1">
        <f t="array" ref="AK590">IF(Table1[[#This Row],[com_support_needed_and_received]]="",0,IF(Table1[[#This Row],[com_undefined]:[com_undefined]]=1,0,Table1[[#This Row],[o_gef_funding]:[o_gef_funding]]/SUM(Table1[[#This Row],[com_ghg_inventory]:[com_support_needed_and_received]])))</f>
        <v>0</v>
      </c>
      <c r="AL590" s="4">
        <f>IF(Table1[[#This Row],[com_undefined]]=1,Table1[[#This Row],[o_gef_funding]],0)</f>
        <v>85000</v>
      </c>
      <c r="AM590" s="4" cm="1">
        <f t="array" ref="AM590">IF(Table1[[#This Row],[com_ghg_inventory]]="",0,IF(Table1[[#This Row],[com_undefined]:[com_undefined]]=1,0,Table1[[#This Row],[o_co_financing]:[o_co_financing]]/SUM(Table1[[#This Row],[com_ghg_inventory]:[com_support_needed_and_received]])))</f>
        <v>0</v>
      </c>
      <c r="AN590" s="4" cm="1">
        <f t="array" ref="AN590">IF(Table1[[#This Row],[com_mitigation]]="",0,IF(Table1[[#This Row],[com_undefined]:[com_undefined]]=1,0,Table1[[#This Row],[o_co_financing]:[o_co_financing]]/SUM(Table1[[#This Row],[com_ghg_inventory]:[com_support_needed_and_received]])))</f>
        <v>0</v>
      </c>
      <c r="AO590" s="4" cm="1">
        <f t="array" ref="AO590">IF(Table1[[#This Row],[com_climate_change_impacts_and_adaptation]]="",0,IF(Table1[[#This Row],[com_undefined]:[com_undefined]]=1,0,Table1[[#This Row],[o_co_financing]:[o_co_financing]]/SUM(Table1[[#This Row],[com_ghg_inventory]:[com_support_needed_and_received]])))</f>
        <v>0</v>
      </c>
      <c r="AP590" s="4" cm="1">
        <f t="array" ref="AP590">IF(Table1[[#This Row],[com_support_needed_and_received]]="",0,IF(Table1[[#This Row],[com_undefined]:[com_undefined]]=1,0,Table1[[#This Row],[o_co_financing]:[o_co_financing]]/SUM(Table1[[#This Row],[com_ghg_inventory]:[com_support_needed_and_received]])))</f>
        <v>0</v>
      </c>
      <c r="AQ590" s="4">
        <f>IF(Table1[[#This Row],[com_undefined]]=1,Table1[[#This Row],[o_co_financing]],0)</f>
        <v>18000</v>
      </c>
      <c r="AR590" s="4" t="str">
        <f>IF(Table1[[#This Row],[o_gef_funding]]=SUM(Table1[[#This Row],[ghg_inventory_gef]:[undefined_gef]]),"Good", "Problem")</f>
        <v>Good</v>
      </c>
      <c r="AS590" s="4" t="str">
        <f>IF(Table1[[#This Row],[o_co_financing]]=SUM(Table1[[#This Row],[ghg_inventory_co_finance]:[undefined_co_finance]]),"Good", "Problem")</f>
        <v>Good</v>
      </c>
    </row>
    <row r="591" spans="1:45">
      <c r="A591" s="7">
        <v>59</v>
      </c>
      <c r="B591" s="8" t="s">
        <v>85</v>
      </c>
      <c r="C591" t="str">
        <f>VLOOKUP(Table1[[#This Row],[pif_id]], Table7[#All],2,FALSE)</f>
        <v>Africa</v>
      </c>
      <c r="D591" t="str">
        <f>VLOOKUP(Table1[[#This Row],[pif_id]], Table7[#All],3,FALSE)</f>
        <v>UNDP</v>
      </c>
      <c r="E591" t="str">
        <f>VLOOKUP(Table1[[#This Row],[pif_id]], Table7[#All],4,FALSE)</f>
        <v>2018</v>
      </c>
      <c r="F591" t="e">
        <f>VLOOKUP(Table1[[#This Row],[pif_id]], Table7[#All],5,FALSE)</f>
        <v>#REF!</v>
      </c>
      <c r="G591">
        <v>134</v>
      </c>
      <c r="H591" t="s">
        <v>845</v>
      </c>
      <c r="M591">
        <f>IF(SUM(Table1[[#This Row],[c_ghg_inventory]:[c_support_needed_and_received]])=0,1,"")</f>
        <v>1</v>
      </c>
      <c r="N591" s="6">
        <v>460000</v>
      </c>
      <c r="O591" s="6">
        <v>60000</v>
      </c>
      <c r="P591" s="6">
        <f>N591/SUM(Table1[[#This Row],[c_ghg_inventory]:[c_undefined]])</f>
        <v>460000</v>
      </c>
      <c r="Q591" s="6">
        <f>O591/SUM(Table1[[#This Row],[c_ghg_inventory]:[c_undefined]])</f>
        <v>60000</v>
      </c>
      <c r="R591">
        <v>588</v>
      </c>
      <c r="S591" t="s">
        <v>848</v>
      </c>
      <c r="T591">
        <v>1</v>
      </c>
      <c r="X591" s="4" t="str">
        <f>IF(SUM(Table1[[#This Row],[o_ghg_inventory ]:[o_support_needed_and_received]])=0,1,"")</f>
        <v/>
      </c>
      <c r="Y591" s="34">
        <v>300000</v>
      </c>
      <c r="Z591" s="34">
        <v>32000</v>
      </c>
      <c r="AA591" s="5">
        <f>Table1[[#This Row],[o_gef_funding]]/SUM(Table1[[#This Row],[o_ghg_inventory ]:[o_undefined]])</f>
        <v>300000</v>
      </c>
      <c r="AB591" s="5">
        <f>Table1[[#This Row],[o_co_financing]]/SUM(Table1[[#This Row],[o_ghg_inventory ]:[o_undefined]])</f>
        <v>32000</v>
      </c>
      <c r="AC591" s="4" cm="1">
        <f t="array" ref="AC591">IF(Table1[[#This Row],[o_ghg_inventory ]]="",IF(AND(Table1[[#This Row],[o_undefined]:[o_undefined]]=1,Table1[[#This Row],[c_ghg_inventory]]=1),1,""),1)</f>
        <v>1</v>
      </c>
      <c r="AD591" s="4" t="str" cm="1">
        <f t="array" ref="AD591">IF(Table1[[#This Row],[o_mitigation ]]="",IF(AND(Table1[[#This Row],[o_undefined]:[o_undefined]]=1,Table1[[#This Row],[c_mitigation]]=1),1,""),1)</f>
        <v/>
      </c>
      <c r="AE591" s="4" t="str" cm="1">
        <f t="array" ref="AE591">IF(Table1[[#This Row],[o_climate_change_impacts_and_adaptation ]]="",IF(AND(Table1[[#This Row],[o_undefined]:[o_undefined]]=1,Table1[[#This Row],[c_climate_change_impacts_and_adaptation]]=1),1,""),1)</f>
        <v/>
      </c>
      <c r="AF591" s="4" t="str" cm="1">
        <f t="array" ref="AF591">IF(Table1[[#This Row],[o_support_needed_and_received]]="",IF(AND(Table1[[#This Row],[o_undefined]:[o_undefined]]=1,Table1[[#This Row],[c_support_needed_and_received]]=1),1,""),1)</f>
        <v/>
      </c>
      <c r="AG591" s="4" t="str">
        <f>IF(SUM(Table1[[#This Row],[com_ghg_inventory]:[com_support_needed_and_received]])=0,1,"")</f>
        <v/>
      </c>
      <c r="AH591" s="4" cm="1">
        <f t="array" ref="AH591">IF(Table1[[#This Row],[com_ghg_inventory]]="",0,IF(Table1[[#This Row],[com_undefined]:[com_undefined]]=1,0,Table1[[#This Row],[o_gef_funding]:[o_gef_funding]]/SUM(Table1[[#This Row],[com_ghg_inventory]:[com_support_needed_and_received]])))</f>
        <v>300000</v>
      </c>
      <c r="AI591" s="4" cm="1">
        <f t="array" ref="AI591">IF(Table1[[#This Row],[com_mitigation]]="",0,IF(Table1[[#This Row],[com_undefined]:[com_undefined]]=1,0,Table1[[#This Row],[o_gef_funding]:[o_gef_funding]]/SUM(Table1[[#This Row],[com_ghg_inventory]:[com_support_needed_and_received]])))</f>
        <v>0</v>
      </c>
      <c r="AJ591" s="4" cm="1">
        <f t="array" ref="AJ591">IF(Table1[[#This Row],[com_climate_change_impacts_and_adaptation]]="",0,IF(Table1[[#This Row],[com_undefined]:[com_undefined]]=1,0,Table1[[#This Row],[o_gef_funding]:[o_gef_funding]]/SUM(Table1[[#This Row],[com_ghg_inventory]:[com_support_needed_and_received]])))</f>
        <v>0</v>
      </c>
      <c r="AK591" s="4" cm="1">
        <f t="array" ref="AK591">IF(Table1[[#This Row],[com_support_needed_and_received]]="",0,IF(Table1[[#This Row],[com_undefined]:[com_undefined]]=1,0,Table1[[#This Row],[o_gef_funding]:[o_gef_funding]]/SUM(Table1[[#This Row],[com_ghg_inventory]:[com_support_needed_and_received]])))</f>
        <v>0</v>
      </c>
      <c r="AL591" s="4">
        <f>IF(Table1[[#This Row],[com_undefined]]=1,Table1[[#This Row],[o_gef_funding]],0)</f>
        <v>0</v>
      </c>
      <c r="AM591" s="4" cm="1">
        <f t="array" ref="AM591">IF(Table1[[#This Row],[com_ghg_inventory]]="",0,IF(Table1[[#This Row],[com_undefined]:[com_undefined]]=1,0,Table1[[#This Row],[o_co_financing]:[o_co_financing]]/SUM(Table1[[#This Row],[com_ghg_inventory]:[com_support_needed_and_received]])))</f>
        <v>32000</v>
      </c>
      <c r="AN591" s="4" cm="1">
        <f t="array" ref="AN591">IF(Table1[[#This Row],[com_mitigation]]="",0,IF(Table1[[#This Row],[com_undefined]:[com_undefined]]=1,0,Table1[[#This Row],[o_co_financing]:[o_co_financing]]/SUM(Table1[[#This Row],[com_ghg_inventory]:[com_support_needed_and_received]])))</f>
        <v>0</v>
      </c>
      <c r="AO591" s="4" cm="1">
        <f t="array" ref="AO591">IF(Table1[[#This Row],[com_climate_change_impacts_and_adaptation]]="",0,IF(Table1[[#This Row],[com_undefined]:[com_undefined]]=1,0,Table1[[#This Row],[o_co_financing]:[o_co_financing]]/SUM(Table1[[#This Row],[com_ghg_inventory]:[com_support_needed_and_received]])))</f>
        <v>0</v>
      </c>
      <c r="AP591" s="4" cm="1">
        <f t="array" ref="AP591">IF(Table1[[#This Row],[com_support_needed_and_received]]="",0,IF(Table1[[#This Row],[com_undefined]:[com_undefined]]=1,0,Table1[[#This Row],[o_co_financing]:[o_co_financing]]/SUM(Table1[[#This Row],[com_ghg_inventory]:[com_support_needed_and_received]])))</f>
        <v>0</v>
      </c>
      <c r="AQ591" s="4">
        <f>IF(Table1[[#This Row],[com_undefined]]=1,Table1[[#This Row],[o_co_financing]],0)</f>
        <v>0</v>
      </c>
      <c r="AR591" s="4" t="str">
        <f>IF(Table1[[#This Row],[o_gef_funding]]=SUM(Table1[[#This Row],[ghg_inventory_gef]:[undefined_gef]]),"Good", "Problem")</f>
        <v>Good</v>
      </c>
      <c r="AS591" s="4" t="str">
        <f>IF(Table1[[#This Row],[o_co_financing]]=SUM(Table1[[#This Row],[ghg_inventory_co_finance]:[undefined_co_finance]]),"Good", "Problem")</f>
        <v>Good</v>
      </c>
    </row>
    <row r="592" spans="1:45">
      <c r="A592" s="7">
        <v>59</v>
      </c>
      <c r="B592" s="8" t="s">
        <v>85</v>
      </c>
      <c r="C592" t="str">
        <f>VLOOKUP(Table1[[#This Row],[pif_id]], Table7[#All],2,FALSE)</f>
        <v>Africa</v>
      </c>
      <c r="D592" t="str">
        <f>VLOOKUP(Table1[[#This Row],[pif_id]], Table7[#All],3,FALSE)</f>
        <v>UNDP</v>
      </c>
      <c r="E592" t="str">
        <f>VLOOKUP(Table1[[#This Row],[pif_id]], Table7[#All],4,FALSE)</f>
        <v>2018</v>
      </c>
      <c r="F592" t="e">
        <f>VLOOKUP(Table1[[#This Row],[pif_id]], Table7[#All],5,FALSE)</f>
        <v>#REF!</v>
      </c>
      <c r="G592">
        <v>135</v>
      </c>
      <c r="H592" t="s">
        <v>849</v>
      </c>
      <c r="M592">
        <f>IF(SUM(Table1[[#This Row],[c_ghg_inventory]:[c_support_needed_and_received]])=0,1,"")</f>
        <v>1</v>
      </c>
      <c r="N592" s="6">
        <v>600000</v>
      </c>
      <c r="O592" s="6">
        <v>88000</v>
      </c>
      <c r="P592" s="6">
        <f>N592/SUM(Table1[[#This Row],[c_ghg_inventory]:[c_undefined]])</f>
        <v>600000</v>
      </c>
      <c r="Q592" s="6">
        <f>O592/SUM(Table1[[#This Row],[c_ghg_inventory]:[c_undefined]])</f>
        <v>88000</v>
      </c>
      <c r="R592">
        <v>589</v>
      </c>
      <c r="S592" t="s">
        <v>850</v>
      </c>
      <c r="U592">
        <v>1</v>
      </c>
      <c r="X592" s="4" t="str">
        <f>IF(SUM(Table1[[#This Row],[o_ghg_inventory ]:[o_support_needed_and_received]])=0,1,"")</f>
        <v/>
      </c>
      <c r="Y592" s="34">
        <v>100000</v>
      </c>
      <c r="Z592" s="34">
        <v>19000</v>
      </c>
      <c r="AA592" s="5">
        <f>Table1[[#This Row],[o_gef_funding]]/SUM(Table1[[#This Row],[o_ghg_inventory ]:[o_undefined]])</f>
        <v>100000</v>
      </c>
      <c r="AB592" s="5">
        <f>Table1[[#This Row],[o_co_financing]]/SUM(Table1[[#This Row],[o_ghg_inventory ]:[o_undefined]])</f>
        <v>19000</v>
      </c>
      <c r="AC592" s="4" t="str" cm="1">
        <f t="array" ref="AC592">IF(Table1[[#This Row],[o_ghg_inventory ]]="",IF(AND(Table1[[#This Row],[o_undefined]:[o_undefined]]=1,Table1[[#This Row],[c_ghg_inventory]]=1),1,""),1)</f>
        <v/>
      </c>
      <c r="AD592" s="4" cm="1">
        <f t="array" ref="AD592">IF(Table1[[#This Row],[o_mitigation ]]="",IF(AND(Table1[[#This Row],[o_undefined]:[o_undefined]]=1,Table1[[#This Row],[c_mitigation]]=1),1,""),1)</f>
        <v>1</v>
      </c>
      <c r="AE592" s="4" t="str" cm="1">
        <f t="array" ref="AE592">IF(Table1[[#This Row],[o_climate_change_impacts_and_adaptation ]]="",IF(AND(Table1[[#This Row],[o_undefined]:[o_undefined]]=1,Table1[[#This Row],[c_climate_change_impacts_and_adaptation]]=1),1,""),1)</f>
        <v/>
      </c>
      <c r="AF592" s="4" t="str" cm="1">
        <f t="array" ref="AF592">IF(Table1[[#This Row],[o_support_needed_and_received]]="",IF(AND(Table1[[#This Row],[o_undefined]:[o_undefined]]=1,Table1[[#This Row],[c_support_needed_and_received]]=1),1,""),1)</f>
        <v/>
      </c>
      <c r="AG592" s="4" t="str">
        <f>IF(SUM(Table1[[#This Row],[com_ghg_inventory]:[com_support_needed_and_received]])=0,1,"")</f>
        <v/>
      </c>
      <c r="AH592" s="4" cm="1">
        <f t="array" ref="AH592">IF(Table1[[#This Row],[com_ghg_inventory]]="",0,IF(Table1[[#This Row],[com_undefined]:[com_undefined]]=1,0,Table1[[#This Row],[o_gef_funding]:[o_gef_funding]]/SUM(Table1[[#This Row],[com_ghg_inventory]:[com_support_needed_and_received]])))</f>
        <v>0</v>
      </c>
      <c r="AI592" s="4" cm="1">
        <f t="array" ref="AI592">IF(Table1[[#This Row],[com_mitigation]]="",0,IF(Table1[[#This Row],[com_undefined]:[com_undefined]]=1,0,Table1[[#This Row],[o_gef_funding]:[o_gef_funding]]/SUM(Table1[[#This Row],[com_ghg_inventory]:[com_support_needed_and_received]])))</f>
        <v>100000</v>
      </c>
      <c r="AJ592" s="4" cm="1">
        <f t="array" ref="AJ592">IF(Table1[[#This Row],[com_climate_change_impacts_and_adaptation]]="",0,IF(Table1[[#This Row],[com_undefined]:[com_undefined]]=1,0,Table1[[#This Row],[o_gef_funding]:[o_gef_funding]]/SUM(Table1[[#This Row],[com_ghg_inventory]:[com_support_needed_and_received]])))</f>
        <v>0</v>
      </c>
      <c r="AK592" s="4" cm="1">
        <f t="array" ref="AK592">IF(Table1[[#This Row],[com_support_needed_and_received]]="",0,IF(Table1[[#This Row],[com_undefined]:[com_undefined]]=1,0,Table1[[#This Row],[o_gef_funding]:[o_gef_funding]]/SUM(Table1[[#This Row],[com_ghg_inventory]:[com_support_needed_and_received]])))</f>
        <v>0</v>
      </c>
      <c r="AL592" s="4">
        <f>IF(Table1[[#This Row],[com_undefined]]=1,Table1[[#This Row],[o_gef_funding]],0)</f>
        <v>0</v>
      </c>
      <c r="AM592" s="4" cm="1">
        <f t="array" ref="AM592">IF(Table1[[#This Row],[com_ghg_inventory]]="",0,IF(Table1[[#This Row],[com_undefined]:[com_undefined]]=1,0,Table1[[#This Row],[o_co_financing]:[o_co_financing]]/SUM(Table1[[#This Row],[com_ghg_inventory]:[com_support_needed_and_received]])))</f>
        <v>0</v>
      </c>
      <c r="AN592" s="4" cm="1">
        <f t="array" ref="AN592">IF(Table1[[#This Row],[com_mitigation]]="",0,IF(Table1[[#This Row],[com_undefined]:[com_undefined]]=1,0,Table1[[#This Row],[o_co_financing]:[o_co_financing]]/SUM(Table1[[#This Row],[com_ghg_inventory]:[com_support_needed_and_received]])))</f>
        <v>19000</v>
      </c>
      <c r="AO592" s="4" cm="1">
        <f t="array" ref="AO592">IF(Table1[[#This Row],[com_climate_change_impacts_and_adaptation]]="",0,IF(Table1[[#This Row],[com_undefined]:[com_undefined]]=1,0,Table1[[#This Row],[o_co_financing]:[o_co_financing]]/SUM(Table1[[#This Row],[com_ghg_inventory]:[com_support_needed_and_received]])))</f>
        <v>0</v>
      </c>
      <c r="AP592" s="4" cm="1">
        <f t="array" ref="AP592">IF(Table1[[#This Row],[com_support_needed_and_received]]="",0,IF(Table1[[#This Row],[com_undefined]:[com_undefined]]=1,0,Table1[[#This Row],[o_co_financing]:[o_co_financing]]/SUM(Table1[[#This Row],[com_ghg_inventory]:[com_support_needed_and_received]])))</f>
        <v>0</v>
      </c>
      <c r="AQ592" s="4">
        <f>IF(Table1[[#This Row],[com_undefined]]=1,Table1[[#This Row],[o_co_financing]],0)</f>
        <v>0</v>
      </c>
      <c r="AR592" s="4" t="str">
        <f>IF(Table1[[#This Row],[o_gef_funding]]=SUM(Table1[[#This Row],[ghg_inventory_gef]:[undefined_gef]]),"Good", "Problem")</f>
        <v>Good</v>
      </c>
      <c r="AS592" s="4" t="str">
        <f>IF(Table1[[#This Row],[o_co_financing]]=SUM(Table1[[#This Row],[ghg_inventory_co_finance]:[undefined_co_finance]]),"Good", "Problem")</f>
        <v>Good</v>
      </c>
    </row>
    <row r="593" spans="1:45">
      <c r="A593" s="7">
        <v>59</v>
      </c>
      <c r="B593" s="8" t="s">
        <v>85</v>
      </c>
      <c r="C593" t="str">
        <f>VLOOKUP(Table1[[#This Row],[pif_id]], Table7[#All],2,FALSE)</f>
        <v>Africa</v>
      </c>
      <c r="D593" t="str">
        <f>VLOOKUP(Table1[[#This Row],[pif_id]], Table7[#All],3,FALSE)</f>
        <v>UNDP</v>
      </c>
      <c r="E593" t="str">
        <f>VLOOKUP(Table1[[#This Row],[pif_id]], Table7[#All],4,FALSE)</f>
        <v>2018</v>
      </c>
      <c r="F593" t="e">
        <f>VLOOKUP(Table1[[#This Row],[pif_id]], Table7[#All],5,FALSE)</f>
        <v>#REF!</v>
      </c>
      <c r="G593">
        <v>135</v>
      </c>
      <c r="H593" t="s">
        <v>849</v>
      </c>
      <c r="M593">
        <f>IF(SUM(Table1[[#This Row],[c_ghg_inventory]:[c_support_needed_and_received]])=0,1,"")</f>
        <v>1</v>
      </c>
      <c r="N593" s="6">
        <v>600000</v>
      </c>
      <c r="O593" s="6">
        <v>88000</v>
      </c>
      <c r="P593" s="6">
        <f>N593/SUM(Table1[[#This Row],[c_ghg_inventory]:[c_undefined]])</f>
        <v>600000</v>
      </c>
      <c r="Q593" s="6">
        <f>O593/SUM(Table1[[#This Row],[c_ghg_inventory]:[c_undefined]])</f>
        <v>88000</v>
      </c>
      <c r="R593">
        <v>590</v>
      </c>
      <c r="S593" t="s">
        <v>851</v>
      </c>
      <c r="W593">
        <v>1</v>
      </c>
      <c r="X593" s="4" t="str">
        <f>IF(SUM(Table1[[#This Row],[o_ghg_inventory ]:[o_support_needed_and_received]])=0,1,"")</f>
        <v/>
      </c>
      <c r="Y593" s="34">
        <v>150000</v>
      </c>
      <c r="Z593" s="34">
        <v>20000</v>
      </c>
      <c r="AA593" s="5">
        <f>Table1[[#This Row],[o_gef_funding]]/SUM(Table1[[#This Row],[o_ghg_inventory ]:[o_undefined]])</f>
        <v>150000</v>
      </c>
      <c r="AB593" s="5">
        <f>Table1[[#This Row],[o_co_financing]]/SUM(Table1[[#This Row],[o_ghg_inventory ]:[o_undefined]])</f>
        <v>20000</v>
      </c>
      <c r="AC593" s="4" t="str" cm="1">
        <f t="array" ref="AC593">IF(Table1[[#This Row],[o_ghg_inventory ]]="",IF(AND(Table1[[#This Row],[o_undefined]:[o_undefined]]=1,Table1[[#This Row],[c_ghg_inventory]]=1),1,""),1)</f>
        <v/>
      </c>
      <c r="AD593" s="4" t="str" cm="1">
        <f t="array" ref="AD593">IF(Table1[[#This Row],[o_mitigation ]]="",IF(AND(Table1[[#This Row],[o_undefined]:[o_undefined]]=1,Table1[[#This Row],[c_mitigation]]=1),1,""),1)</f>
        <v/>
      </c>
      <c r="AE593" s="4" t="str" cm="1">
        <f t="array" ref="AE593">IF(Table1[[#This Row],[o_climate_change_impacts_and_adaptation ]]="",IF(AND(Table1[[#This Row],[o_undefined]:[o_undefined]]=1,Table1[[#This Row],[c_climate_change_impacts_and_adaptation]]=1),1,""),1)</f>
        <v/>
      </c>
      <c r="AF593" s="4" cm="1">
        <f t="array" ref="AF593">IF(Table1[[#This Row],[o_support_needed_and_received]]="",IF(AND(Table1[[#This Row],[o_undefined]:[o_undefined]]=1,Table1[[#This Row],[c_support_needed_and_received]]=1),1,""),1)</f>
        <v>1</v>
      </c>
      <c r="AG593" s="4" t="str">
        <f>IF(SUM(Table1[[#This Row],[com_ghg_inventory]:[com_support_needed_and_received]])=0,1,"")</f>
        <v/>
      </c>
      <c r="AH593" s="4" cm="1">
        <f t="array" ref="AH593">IF(Table1[[#This Row],[com_ghg_inventory]]="",0,IF(Table1[[#This Row],[com_undefined]:[com_undefined]]=1,0,Table1[[#This Row],[o_gef_funding]:[o_gef_funding]]/SUM(Table1[[#This Row],[com_ghg_inventory]:[com_support_needed_and_received]])))</f>
        <v>0</v>
      </c>
      <c r="AI593" s="4" cm="1">
        <f t="array" ref="AI593">IF(Table1[[#This Row],[com_mitigation]]="",0,IF(Table1[[#This Row],[com_undefined]:[com_undefined]]=1,0,Table1[[#This Row],[o_gef_funding]:[o_gef_funding]]/SUM(Table1[[#This Row],[com_ghg_inventory]:[com_support_needed_and_received]])))</f>
        <v>0</v>
      </c>
      <c r="AJ593" s="4" cm="1">
        <f t="array" ref="AJ593">IF(Table1[[#This Row],[com_climate_change_impacts_and_adaptation]]="",0,IF(Table1[[#This Row],[com_undefined]:[com_undefined]]=1,0,Table1[[#This Row],[o_gef_funding]:[o_gef_funding]]/SUM(Table1[[#This Row],[com_ghg_inventory]:[com_support_needed_and_received]])))</f>
        <v>0</v>
      </c>
      <c r="AK593" s="4" cm="1">
        <f t="array" ref="AK593">IF(Table1[[#This Row],[com_support_needed_and_received]]="",0,IF(Table1[[#This Row],[com_undefined]:[com_undefined]]=1,0,Table1[[#This Row],[o_gef_funding]:[o_gef_funding]]/SUM(Table1[[#This Row],[com_ghg_inventory]:[com_support_needed_and_received]])))</f>
        <v>150000</v>
      </c>
      <c r="AL593" s="4">
        <f>IF(Table1[[#This Row],[com_undefined]]=1,Table1[[#This Row],[o_gef_funding]],0)</f>
        <v>0</v>
      </c>
      <c r="AM593" s="4" cm="1">
        <f t="array" ref="AM593">IF(Table1[[#This Row],[com_ghg_inventory]]="",0,IF(Table1[[#This Row],[com_undefined]:[com_undefined]]=1,0,Table1[[#This Row],[o_co_financing]:[o_co_financing]]/SUM(Table1[[#This Row],[com_ghg_inventory]:[com_support_needed_and_received]])))</f>
        <v>0</v>
      </c>
      <c r="AN593" s="4" cm="1">
        <f t="array" ref="AN593">IF(Table1[[#This Row],[com_mitigation]]="",0,IF(Table1[[#This Row],[com_undefined]:[com_undefined]]=1,0,Table1[[#This Row],[o_co_financing]:[o_co_financing]]/SUM(Table1[[#This Row],[com_ghg_inventory]:[com_support_needed_and_received]])))</f>
        <v>0</v>
      </c>
      <c r="AO593" s="4" cm="1">
        <f t="array" ref="AO593">IF(Table1[[#This Row],[com_climate_change_impacts_and_adaptation]]="",0,IF(Table1[[#This Row],[com_undefined]:[com_undefined]]=1,0,Table1[[#This Row],[o_co_financing]:[o_co_financing]]/SUM(Table1[[#This Row],[com_ghg_inventory]:[com_support_needed_and_received]])))</f>
        <v>0</v>
      </c>
      <c r="AP593" s="4" cm="1">
        <f t="array" ref="AP593">IF(Table1[[#This Row],[com_support_needed_and_received]]="",0,IF(Table1[[#This Row],[com_undefined]:[com_undefined]]=1,0,Table1[[#This Row],[o_co_financing]:[o_co_financing]]/SUM(Table1[[#This Row],[com_ghg_inventory]:[com_support_needed_and_received]])))</f>
        <v>20000</v>
      </c>
      <c r="AQ593" s="4">
        <f>IF(Table1[[#This Row],[com_undefined]]=1,Table1[[#This Row],[o_co_financing]],0)</f>
        <v>0</v>
      </c>
      <c r="AR593" s="4" t="str">
        <f>IF(Table1[[#This Row],[o_gef_funding]]=SUM(Table1[[#This Row],[ghg_inventory_gef]:[undefined_gef]]),"Good", "Problem")</f>
        <v>Good</v>
      </c>
      <c r="AS593" s="4" t="str">
        <f>IF(Table1[[#This Row],[o_co_financing]]=SUM(Table1[[#This Row],[ghg_inventory_co_finance]:[undefined_co_finance]]),"Good", "Problem")</f>
        <v>Good</v>
      </c>
    </row>
    <row r="594" spans="1:45">
      <c r="A594" s="7">
        <v>59</v>
      </c>
      <c r="B594" s="8" t="s">
        <v>85</v>
      </c>
      <c r="C594" t="str">
        <f>VLOOKUP(Table1[[#This Row],[pif_id]], Table7[#All],2,FALSE)</f>
        <v>Africa</v>
      </c>
      <c r="D594" t="str">
        <f>VLOOKUP(Table1[[#This Row],[pif_id]], Table7[#All],3,FALSE)</f>
        <v>UNDP</v>
      </c>
      <c r="E594" t="str">
        <f>VLOOKUP(Table1[[#This Row],[pif_id]], Table7[#All],4,FALSE)</f>
        <v>2018</v>
      </c>
      <c r="F594" t="e">
        <f>VLOOKUP(Table1[[#This Row],[pif_id]], Table7[#All],5,FALSE)</f>
        <v>#REF!</v>
      </c>
      <c r="G594">
        <v>135</v>
      </c>
      <c r="H594" t="s">
        <v>849</v>
      </c>
      <c r="M594">
        <f>IF(SUM(Table1[[#This Row],[c_ghg_inventory]:[c_support_needed_and_received]])=0,1,"")</f>
        <v>1</v>
      </c>
      <c r="N594" s="6">
        <v>600000</v>
      </c>
      <c r="O594" s="6">
        <v>88000</v>
      </c>
      <c r="P594" s="6">
        <f>N594/SUM(Table1[[#This Row],[c_ghg_inventory]:[c_undefined]])</f>
        <v>600000</v>
      </c>
      <c r="Q594" s="6">
        <f>O594/SUM(Table1[[#This Row],[c_ghg_inventory]:[c_undefined]])</f>
        <v>88000</v>
      </c>
      <c r="R594">
        <v>591</v>
      </c>
      <c r="S594" t="s">
        <v>852</v>
      </c>
      <c r="X594" s="4">
        <f>IF(SUM(Table1[[#This Row],[o_ghg_inventory ]:[o_support_needed_and_received]])=0,1,"")</f>
        <v>1</v>
      </c>
      <c r="Y594" s="34">
        <v>75000</v>
      </c>
      <c r="Z594" s="34">
        <v>19000</v>
      </c>
      <c r="AA594" s="5">
        <f>Table1[[#This Row],[o_gef_funding]]/SUM(Table1[[#This Row],[o_ghg_inventory ]:[o_undefined]])</f>
        <v>75000</v>
      </c>
      <c r="AB594" s="5">
        <f>Table1[[#This Row],[o_co_financing]]/SUM(Table1[[#This Row],[o_ghg_inventory ]:[o_undefined]])</f>
        <v>19000</v>
      </c>
      <c r="AC594" s="4" t="str" cm="1">
        <f t="array" ref="AC594">IF(Table1[[#This Row],[o_ghg_inventory ]]="",IF(AND(Table1[[#This Row],[o_undefined]:[o_undefined]]=1,Table1[[#This Row],[c_ghg_inventory]]=1),1,""),1)</f>
        <v/>
      </c>
      <c r="AD594" s="4" t="str" cm="1">
        <f t="array" ref="AD594">IF(Table1[[#This Row],[o_mitigation ]]="",IF(AND(Table1[[#This Row],[o_undefined]:[o_undefined]]=1,Table1[[#This Row],[c_mitigation]]=1),1,""),1)</f>
        <v/>
      </c>
      <c r="AE594" s="4" t="str" cm="1">
        <f t="array" ref="AE594">IF(Table1[[#This Row],[o_climate_change_impacts_and_adaptation ]]="",IF(AND(Table1[[#This Row],[o_undefined]:[o_undefined]]=1,Table1[[#This Row],[c_climate_change_impacts_and_adaptation]]=1),1,""),1)</f>
        <v/>
      </c>
      <c r="AF594" s="4" t="str" cm="1">
        <f t="array" ref="AF594">IF(Table1[[#This Row],[o_support_needed_and_received]]="",IF(AND(Table1[[#This Row],[o_undefined]:[o_undefined]]=1,Table1[[#This Row],[c_support_needed_and_received]]=1),1,""),1)</f>
        <v/>
      </c>
      <c r="AG594" s="4">
        <f>IF(SUM(Table1[[#This Row],[com_ghg_inventory]:[com_support_needed_and_received]])=0,1,"")</f>
        <v>1</v>
      </c>
      <c r="AH594" s="4" cm="1">
        <f t="array" ref="AH594">IF(Table1[[#This Row],[com_ghg_inventory]]="",0,IF(Table1[[#This Row],[com_undefined]:[com_undefined]]=1,0,Table1[[#This Row],[o_gef_funding]:[o_gef_funding]]/SUM(Table1[[#This Row],[com_ghg_inventory]:[com_support_needed_and_received]])))</f>
        <v>0</v>
      </c>
      <c r="AI594" s="4" cm="1">
        <f t="array" ref="AI594">IF(Table1[[#This Row],[com_mitigation]]="",0,IF(Table1[[#This Row],[com_undefined]:[com_undefined]]=1,0,Table1[[#This Row],[o_gef_funding]:[o_gef_funding]]/SUM(Table1[[#This Row],[com_ghg_inventory]:[com_support_needed_and_received]])))</f>
        <v>0</v>
      </c>
      <c r="AJ594" s="4" cm="1">
        <f t="array" ref="AJ594">IF(Table1[[#This Row],[com_climate_change_impacts_and_adaptation]]="",0,IF(Table1[[#This Row],[com_undefined]:[com_undefined]]=1,0,Table1[[#This Row],[o_gef_funding]:[o_gef_funding]]/SUM(Table1[[#This Row],[com_ghg_inventory]:[com_support_needed_and_received]])))</f>
        <v>0</v>
      </c>
      <c r="AK594" s="4" cm="1">
        <f t="array" ref="AK594">IF(Table1[[#This Row],[com_support_needed_and_received]]="",0,IF(Table1[[#This Row],[com_undefined]:[com_undefined]]=1,0,Table1[[#This Row],[o_gef_funding]:[o_gef_funding]]/SUM(Table1[[#This Row],[com_ghg_inventory]:[com_support_needed_and_received]])))</f>
        <v>0</v>
      </c>
      <c r="AL594" s="4">
        <f>IF(Table1[[#This Row],[com_undefined]]=1,Table1[[#This Row],[o_gef_funding]],0)</f>
        <v>75000</v>
      </c>
      <c r="AM594" s="4" cm="1">
        <f t="array" ref="AM594">IF(Table1[[#This Row],[com_ghg_inventory]]="",0,IF(Table1[[#This Row],[com_undefined]:[com_undefined]]=1,0,Table1[[#This Row],[o_co_financing]:[o_co_financing]]/SUM(Table1[[#This Row],[com_ghg_inventory]:[com_support_needed_and_received]])))</f>
        <v>0</v>
      </c>
      <c r="AN594" s="4" cm="1">
        <f t="array" ref="AN594">IF(Table1[[#This Row],[com_mitigation]]="",0,IF(Table1[[#This Row],[com_undefined]:[com_undefined]]=1,0,Table1[[#This Row],[o_co_financing]:[o_co_financing]]/SUM(Table1[[#This Row],[com_ghg_inventory]:[com_support_needed_and_received]])))</f>
        <v>0</v>
      </c>
      <c r="AO594" s="4" cm="1">
        <f t="array" ref="AO594">IF(Table1[[#This Row],[com_climate_change_impacts_and_adaptation]]="",0,IF(Table1[[#This Row],[com_undefined]:[com_undefined]]=1,0,Table1[[#This Row],[o_co_financing]:[o_co_financing]]/SUM(Table1[[#This Row],[com_ghg_inventory]:[com_support_needed_and_received]])))</f>
        <v>0</v>
      </c>
      <c r="AP594" s="4" cm="1">
        <f t="array" ref="AP594">IF(Table1[[#This Row],[com_support_needed_and_received]]="",0,IF(Table1[[#This Row],[com_undefined]:[com_undefined]]=1,0,Table1[[#This Row],[o_co_financing]:[o_co_financing]]/SUM(Table1[[#This Row],[com_ghg_inventory]:[com_support_needed_and_received]])))</f>
        <v>0</v>
      </c>
      <c r="AQ594" s="4">
        <f>IF(Table1[[#This Row],[com_undefined]]=1,Table1[[#This Row],[o_co_financing]],0)</f>
        <v>19000</v>
      </c>
      <c r="AR594" s="4" t="str">
        <f>IF(Table1[[#This Row],[o_gef_funding]]=SUM(Table1[[#This Row],[ghg_inventory_gef]:[undefined_gef]]),"Good", "Problem")</f>
        <v>Good</v>
      </c>
      <c r="AS594" s="4" t="str">
        <f>IF(Table1[[#This Row],[o_co_financing]]=SUM(Table1[[#This Row],[ghg_inventory_co_finance]:[undefined_co_finance]]),"Good", "Problem")</f>
        <v>Good</v>
      </c>
    </row>
    <row r="595" spans="1:45">
      <c r="A595" s="7">
        <v>59</v>
      </c>
      <c r="B595" s="8" t="s">
        <v>85</v>
      </c>
      <c r="C595" t="str">
        <f>VLOOKUP(Table1[[#This Row],[pif_id]], Table7[#All],2,FALSE)</f>
        <v>Africa</v>
      </c>
      <c r="D595" t="str">
        <f>VLOOKUP(Table1[[#This Row],[pif_id]], Table7[#All],3,FALSE)</f>
        <v>UNDP</v>
      </c>
      <c r="E595" t="str">
        <f>VLOOKUP(Table1[[#This Row],[pif_id]], Table7[#All],4,FALSE)</f>
        <v>2018</v>
      </c>
      <c r="F595" t="e">
        <f>VLOOKUP(Table1[[#This Row],[pif_id]], Table7[#All],5,FALSE)</f>
        <v>#REF!</v>
      </c>
      <c r="G595">
        <v>135</v>
      </c>
      <c r="H595" t="s">
        <v>849</v>
      </c>
      <c r="M595">
        <f>IF(SUM(Table1[[#This Row],[c_ghg_inventory]:[c_support_needed_and_received]])=0,1,"")</f>
        <v>1</v>
      </c>
      <c r="N595" s="6">
        <v>600000</v>
      </c>
      <c r="O595" s="6">
        <v>88000</v>
      </c>
      <c r="P595" s="6">
        <f>N595/SUM(Table1[[#This Row],[c_ghg_inventory]:[c_undefined]])</f>
        <v>600000</v>
      </c>
      <c r="Q595" s="6">
        <f>O595/SUM(Table1[[#This Row],[c_ghg_inventory]:[c_undefined]])</f>
        <v>88000</v>
      </c>
      <c r="R595">
        <v>592</v>
      </c>
      <c r="S595" t="s">
        <v>853</v>
      </c>
      <c r="T595">
        <v>1</v>
      </c>
      <c r="X595" s="4" t="str">
        <f>IF(SUM(Table1[[#This Row],[o_ghg_inventory ]:[o_support_needed_and_received]])=0,1,"")</f>
        <v/>
      </c>
      <c r="Y595" s="34">
        <v>125000</v>
      </c>
      <c r="Z595" s="34">
        <v>10000</v>
      </c>
      <c r="AA595" s="5">
        <f>Table1[[#This Row],[o_gef_funding]]/SUM(Table1[[#This Row],[o_ghg_inventory ]:[o_undefined]])</f>
        <v>125000</v>
      </c>
      <c r="AB595" s="5">
        <f>Table1[[#This Row],[o_co_financing]]/SUM(Table1[[#This Row],[o_ghg_inventory ]:[o_undefined]])</f>
        <v>10000</v>
      </c>
      <c r="AC595" s="4" cm="1">
        <f t="array" ref="AC595">IF(Table1[[#This Row],[o_ghg_inventory ]]="",IF(AND(Table1[[#This Row],[o_undefined]:[o_undefined]]=1,Table1[[#This Row],[c_ghg_inventory]]=1),1,""),1)</f>
        <v>1</v>
      </c>
      <c r="AD595" s="4" t="str" cm="1">
        <f t="array" ref="AD595">IF(Table1[[#This Row],[o_mitigation ]]="",IF(AND(Table1[[#This Row],[o_undefined]:[o_undefined]]=1,Table1[[#This Row],[c_mitigation]]=1),1,""),1)</f>
        <v/>
      </c>
      <c r="AE595" s="4" t="str" cm="1">
        <f t="array" ref="AE595">IF(Table1[[#This Row],[o_climate_change_impacts_and_adaptation ]]="",IF(AND(Table1[[#This Row],[o_undefined]:[o_undefined]]=1,Table1[[#This Row],[c_climate_change_impacts_and_adaptation]]=1),1,""),1)</f>
        <v/>
      </c>
      <c r="AF595" s="4" t="str" cm="1">
        <f t="array" ref="AF595">IF(Table1[[#This Row],[o_support_needed_and_received]]="",IF(AND(Table1[[#This Row],[o_undefined]:[o_undefined]]=1,Table1[[#This Row],[c_support_needed_and_received]]=1),1,""),1)</f>
        <v/>
      </c>
      <c r="AG595" s="4" t="str">
        <f>IF(SUM(Table1[[#This Row],[com_ghg_inventory]:[com_support_needed_and_received]])=0,1,"")</f>
        <v/>
      </c>
      <c r="AH595" s="4" cm="1">
        <f t="array" ref="AH595">IF(Table1[[#This Row],[com_ghg_inventory]]="",0,IF(Table1[[#This Row],[com_undefined]:[com_undefined]]=1,0,Table1[[#This Row],[o_gef_funding]:[o_gef_funding]]/SUM(Table1[[#This Row],[com_ghg_inventory]:[com_support_needed_and_received]])))</f>
        <v>125000</v>
      </c>
      <c r="AI595" s="4" cm="1">
        <f t="array" ref="AI595">IF(Table1[[#This Row],[com_mitigation]]="",0,IF(Table1[[#This Row],[com_undefined]:[com_undefined]]=1,0,Table1[[#This Row],[o_gef_funding]:[o_gef_funding]]/SUM(Table1[[#This Row],[com_ghg_inventory]:[com_support_needed_and_received]])))</f>
        <v>0</v>
      </c>
      <c r="AJ595" s="4" cm="1">
        <f t="array" ref="AJ595">IF(Table1[[#This Row],[com_climate_change_impacts_and_adaptation]]="",0,IF(Table1[[#This Row],[com_undefined]:[com_undefined]]=1,0,Table1[[#This Row],[o_gef_funding]:[o_gef_funding]]/SUM(Table1[[#This Row],[com_ghg_inventory]:[com_support_needed_and_received]])))</f>
        <v>0</v>
      </c>
      <c r="AK595" s="4" cm="1">
        <f t="array" ref="AK595">IF(Table1[[#This Row],[com_support_needed_and_received]]="",0,IF(Table1[[#This Row],[com_undefined]:[com_undefined]]=1,0,Table1[[#This Row],[o_gef_funding]:[o_gef_funding]]/SUM(Table1[[#This Row],[com_ghg_inventory]:[com_support_needed_and_received]])))</f>
        <v>0</v>
      </c>
      <c r="AL595" s="4">
        <f>IF(Table1[[#This Row],[com_undefined]]=1,Table1[[#This Row],[o_gef_funding]],0)</f>
        <v>0</v>
      </c>
      <c r="AM595" s="4" cm="1">
        <f t="array" ref="AM595">IF(Table1[[#This Row],[com_ghg_inventory]]="",0,IF(Table1[[#This Row],[com_undefined]:[com_undefined]]=1,0,Table1[[#This Row],[o_co_financing]:[o_co_financing]]/SUM(Table1[[#This Row],[com_ghg_inventory]:[com_support_needed_and_received]])))</f>
        <v>10000</v>
      </c>
      <c r="AN595" s="4" cm="1">
        <f t="array" ref="AN595">IF(Table1[[#This Row],[com_mitigation]]="",0,IF(Table1[[#This Row],[com_undefined]:[com_undefined]]=1,0,Table1[[#This Row],[o_co_financing]:[o_co_financing]]/SUM(Table1[[#This Row],[com_ghg_inventory]:[com_support_needed_and_received]])))</f>
        <v>0</v>
      </c>
      <c r="AO595" s="4" cm="1">
        <f t="array" ref="AO595">IF(Table1[[#This Row],[com_climate_change_impacts_and_adaptation]]="",0,IF(Table1[[#This Row],[com_undefined]:[com_undefined]]=1,0,Table1[[#This Row],[o_co_financing]:[o_co_financing]]/SUM(Table1[[#This Row],[com_ghg_inventory]:[com_support_needed_and_received]])))</f>
        <v>0</v>
      </c>
      <c r="AP595" s="4" cm="1">
        <f t="array" ref="AP595">IF(Table1[[#This Row],[com_support_needed_and_received]]="",0,IF(Table1[[#This Row],[com_undefined]:[com_undefined]]=1,0,Table1[[#This Row],[o_co_financing]:[o_co_financing]]/SUM(Table1[[#This Row],[com_ghg_inventory]:[com_support_needed_and_received]])))</f>
        <v>0</v>
      </c>
      <c r="AQ595" s="4">
        <f>IF(Table1[[#This Row],[com_undefined]]=1,Table1[[#This Row],[o_co_financing]],0)</f>
        <v>0</v>
      </c>
      <c r="AR595" s="4" t="str">
        <f>IF(Table1[[#This Row],[o_gef_funding]]=SUM(Table1[[#This Row],[ghg_inventory_gef]:[undefined_gef]]),"Good", "Problem")</f>
        <v>Good</v>
      </c>
      <c r="AS595" s="4" t="str">
        <f>IF(Table1[[#This Row],[o_co_financing]]=SUM(Table1[[#This Row],[ghg_inventory_co_finance]:[undefined_co_finance]]),"Good", "Problem")</f>
        <v>Good</v>
      </c>
    </row>
    <row r="596" spans="1:45">
      <c r="A596" s="7">
        <v>59</v>
      </c>
      <c r="B596" s="8" t="s">
        <v>85</v>
      </c>
      <c r="C596" t="str">
        <f>VLOOKUP(Table1[[#This Row],[pif_id]], Table7[#All],2,FALSE)</f>
        <v>Africa</v>
      </c>
      <c r="D596" t="str">
        <f>VLOOKUP(Table1[[#This Row],[pif_id]], Table7[#All],3,FALSE)</f>
        <v>UNDP</v>
      </c>
      <c r="E596" t="str">
        <f>VLOOKUP(Table1[[#This Row],[pif_id]], Table7[#All],4,FALSE)</f>
        <v>2018</v>
      </c>
      <c r="F596" t="e">
        <f>VLOOKUP(Table1[[#This Row],[pif_id]], Table7[#All],5,FALSE)</f>
        <v>#REF!</v>
      </c>
      <c r="G596">
        <v>135</v>
      </c>
      <c r="H596" t="s">
        <v>849</v>
      </c>
      <c r="M596">
        <f>IF(SUM(Table1[[#This Row],[c_ghg_inventory]:[c_support_needed_and_received]])=0,1,"")</f>
        <v>1</v>
      </c>
      <c r="N596" s="6">
        <v>600000</v>
      </c>
      <c r="O596" s="6">
        <v>88000</v>
      </c>
      <c r="P596" s="6">
        <f>N596/SUM(Table1[[#This Row],[c_ghg_inventory]:[c_undefined]])</f>
        <v>600000</v>
      </c>
      <c r="Q596" s="6">
        <f>O596/SUM(Table1[[#This Row],[c_ghg_inventory]:[c_undefined]])</f>
        <v>88000</v>
      </c>
      <c r="R596">
        <v>593</v>
      </c>
      <c r="S596" t="s">
        <v>854</v>
      </c>
      <c r="T596">
        <v>1</v>
      </c>
      <c r="X596" s="4" t="str">
        <f>IF(SUM(Table1[[#This Row],[o_ghg_inventory ]:[o_support_needed_and_received]])=0,1,"")</f>
        <v/>
      </c>
      <c r="Y596" s="34">
        <v>75000</v>
      </c>
      <c r="Z596" s="34">
        <v>10000</v>
      </c>
      <c r="AA596" s="5">
        <f>Table1[[#This Row],[o_gef_funding]]/SUM(Table1[[#This Row],[o_ghg_inventory ]:[o_undefined]])</f>
        <v>75000</v>
      </c>
      <c r="AB596" s="5">
        <f>Table1[[#This Row],[o_co_financing]]/SUM(Table1[[#This Row],[o_ghg_inventory ]:[o_undefined]])</f>
        <v>10000</v>
      </c>
      <c r="AC596" s="4" cm="1">
        <f t="array" ref="AC596">IF(Table1[[#This Row],[o_ghg_inventory ]]="",IF(AND(Table1[[#This Row],[o_undefined]:[o_undefined]]=1,Table1[[#This Row],[c_ghg_inventory]]=1),1,""),1)</f>
        <v>1</v>
      </c>
      <c r="AD596" s="4" t="str" cm="1">
        <f t="array" ref="AD596">IF(Table1[[#This Row],[o_mitigation ]]="",IF(AND(Table1[[#This Row],[o_undefined]:[o_undefined]]=1,Table1[[#This Row],[c_mitigation]]=1),1,""),1)</f>
        <v/>
      </c>
      <c r="AE596" s="4" t="str" cm="1">
        <f t="array" ref="AE596">IF(Table1[[#This Row],[o_climate_change_impacts_and_adaptation ]]="",IF(AND(Table1[[#This Row],[o_undefined]:[o_undefined]]=1,Table1[[#This Row],[c_climate_change_impacts_and_adaptation]]=1),1,""),1)</f>
        <v/>
      </c>
      <c r="AF596" s="4" t="str" cm="1">
        <f t="array" ref="AF596">IF(Table1[[#This Row],[o_support_needed_and_received]]="",IF(AND(Table1[[#This Row],[o_undefined]:[o_undefined]]=1,Table1[[#This Row],[c_support_needed_and_received]]=1),1,""),1)</f>
        <v/>
      </c>
      <c r="AG596" s="4" t="str">
        <f>IF(SUM(Table1[[#This Row],[com_ghg_inventory]:[com_support_needed_and_received]])=0,1,"")</f>
        <v/>
      </c>
      <c r="AH596" s="4" cm="1">
        <f t="array" ref="AH596">IF(Table1[[#This Row],[com_ghg_inventory]]="",0,IF(Table1[[#This Row],[com_undefined]:[com_undefined]]=1,0,Table1[[#This Row],[o_gef_funding]:[o_gef_funding]]/SUM(Table1[[#This Row],[com_ghg_inventory]:[com_support_needed_and_received]])))</f>
        <v>75000</v>
      </c>
      <c r="AI596" s="4" cm="1">
        <f t="array" ref="AI596">IF(Table1[[#This Row],[com_mitigation]]="",0,IF(Table1[[#This Row],[com_undefined]:[com_undefined]]=1,0,Table1[[#This Row],[o_gef_funding]:[o_gef_funding]]/SUM(Table1[[#This Row],[com_ghg_inventory]:[com_support_needed_and_received]])))</f>
        <v>0</v>
      </c>
      <c r="AJ596" s="4" cm="1">
        <f t="array" ref="AJ596">IF(Table1[[#This Row],[com_climate_change_impacts_and_adaptation]]="",0,IF(Table1[[#This Row],[com_undefined]:[com_undefined]]=1,0,Table1[[#This Row],[o_gef_funding]:[o_gef_funding]]/SUM(Table1[[#This Row],[com_ghg_inventory]:[com_support_needed_and_received]])))</f>
        <v>0</v>
      </c>
      <c r="AK596" s="4" cm="1">
        <f t="array" ref="AK596">IF(Table1[[#This Row],[com_support_needed_and_received]]="",0,IF(Table1[[#This Row],[com_undefined]:[com_undefined]]=1,0,Table1[[#This Row],[o_gef_funding]:[o_gef_funding]]/SUM(Table1[[#This Row],[com_ghg_inventory]:[com_support_needed_and_received]])))</f>
        <v>0</v>
      </c>
      <c r="AL596" s="4">
        <f>IF(Table1[[#This Row],[com_undefined]]=1,Table1[[#This Row],[o_gef_funding]],0)</f>
        <v>0</v>
      </c>
      <c r="AM596" s="4" cm="1">
        <f t="array" ref="AM596">IF(Table1[[#This Row],[com_ghg_inventory]]="",0,IF(Table1[[#This Row],[com_undefined]:[com_undefined]]=1,0,Table1[[#This Row],[o_co_financing]:[o_co_financing]]/SUM(Table1[[#This Row],[com_ghg_inventory]:[com_support_needed_and_received]])))</f>
        <v>10000</v>
      </c>
      <c r="AN596" s="4" cm="1">
        <f t="array" ref="AN596">IF(Table1[[#This Row],[com_mitigation]]="",0,IF(Table1[[#This Row],[com_undefined]:[com_undefined]]=1,0,Table1[[#This Row],[o_co_financing]:[o_co_financing]]/SUM(Table1[[#This Row],[com_ghg_inventory]:[com_support_needed_and_received]])))</f>
        <v>0</v>
      </c>
      <c r="AO596" s="4" cm="1">
        <f t="array" ref="AO596">IF(Table1[[#This Row],[com_climate_change_impacts_and_adaptation]]="",0,IF(Table1[[#This Row],[com_undefined]:[com_undefined]]=1,0,Table1[[#This Row],[o_co_financing]:[o_co_financing]]/SUM(Table1[[#This Row],[com_ghg_inventory]:[com_support_needed_and_received]])))</f>
        <v>0</v>
      </c>
      <c r="AP596" s="4" cm="1">
        <f t="array" ref="AP596">IF(Table1[[#This Row],[com_support_needed_and_received]]="",0,IF(Table1[[#This Row],[com_undefined]:[com_undefined]]=1,0,Table1[[#This Row],[o_co_financing]:[o_co_financing]]/SUM(Table1[[#This Row],[com_ghg_inventory]:[com_support_needed_and_received]])))</f>
        <v>0</v>
      </c>
      <c r="AQ596" s="4">
        <f>IF(Table1[[#This Row],[com_undefined]]=1,Table1[[#This Row],[o_co_financing]],0)</f>
        <v>0</v>
      </c>
      <c r="AR596" s="4" t="str">
        <f>IF(Table1[[#This Row],[o_gef_funding]]=SUM(Table1[[#This Row],[ghg_inventory_gef]:[undefined_gef]]),"Good", "Problem")</f>
        <v>Good</v>
      </c>
      <c r="AS596" s="4" t="str">
        <f>IF(Table1[[#This Row],[o_co_financing]]=SUM(Table1[[#This Row],[ghg_inventory_co_finance]:[undefined_co_finance]]),"Good", "Problem")</f>
        <v>Good</v>
      </c>
    </row>
    <row r="597" spans="1:45">
      <c r="A597" s="7">
        <v>59</v>
      </c>
      <c r="B597" s="8" t="s">
        <v>85</v>
      </c>
      <c r="C597" t="str">
        <f>VLOOKUP(Table1[[#This Row],[pif_id]], Table7[#All],2,FALSE)</f>
        <v>Africa</v>
      </c>
      <c r="D597" t="str">
        <f>VLOOKUP(Table1[[#This Row],[pif_id]], Table7[#All],3,FALSE)</f>
        <v>UNDP</v>
      </c>
      <c r="E597" t="str">
        <f>VLOOKUP(Table1[[#This Row],[pif_id]], Table7[#All],4,FALSE)</f>
        <v>2018</v>
      </c>
      <c r="F597" t="e">
        <f>VLOOKUP(Table1[[#This Row],[pif_id]], Table7[#All],5,FALSE)</f>
        <v>#REF!</v>
      </c>
      <c r="G597">
        <v>135</v>
      </c>
      <c r="H597" t="s">
        <v>849</v>
      </c>
      <c r="M597">
        <f>IF(SUM(Table1[[#This Row],[c_ghg_inventory]:[c_support_needed_and_received]])=0,1,"")</f>
        <v>1</v>
      </c>
      <c r="N597" s="6">
        <v>600000</v>
      </c>
      <c r="O597" s="6">
        <v>88000</v>
      </c>
      <c r="P597" s="6">
        <f>N597/SUM(Table1[[#This Row],[c_ghg_inventory]:[c_undefined]])</f>
        <v>600000</v>
      </c>
      <c r="Q597" s="6">
        <f>O597/SUM(Table1[[#This Row],[c_ghg_inventory]:[c_undefined]])</f>
        <v>88000</v>
      </c>
      <c r="R597">
        <v>594</v>
      </c>
      <c r="S597" t="s">
        <v>855</v>
      </c>
      <c r="T597">
        <v>1</v>
      </c>
      <c r="X597" s="4" t="str">
        <f>IF(SUM(Table1[[#This Row],[o_ghg_inventory ]:[o_support_needed_and_received]])=0,1,"")</f>
        <v/>
      </c>
      <c r="Y597" s="34">
        <v>75000</v>
      </c>
      <c r="Z597" s="34">
        <v>10000</v>
      </c>
      <c r="AA597" s="5">
        <f>Table1[[#This Row],[o_gef_funding]]/SUM(Table1[[#This Row],[o_ghg_inventory ]:[o_undefined]])</f>
        <v>75000</v>
      </c>
      <c r="AB597" s="5">
        <f>Table1[[#This Row],[o_co_financing]]/SUM(Table1[[#This Row],[o_ghg_inventory ]:[o_undefined]])</f>
        <v>10000</v>
      </c>
      <c r="AC597" s="4" cm="1">
        <f t="array" ref="AC597">IF(Table1[[#This Row],[o_ghg_inventory ]]="",IF(AND(Table1[[#This Row],[o_undefined]:[o_undefined]]=1,Table1[[#This Row],[c_ghg_inventory]]=1),1,""),1)</f>
        <v>1</v>
      </c>
      <c r="AD597" s="4" t="str" cm="1">
        <f t="array" ref="AD597">IF(Table1[[#This Row],[o_mitigation ]]="",IF(AND(Table1[[#This Row],[o_undefined]:[o_undefined]]=1,Table1[[#This Row],[c_mitigation]]=1),1,""),1)</f>
        <v/>
      </c>
      <c r="AE597" s="4" t="str" cm="1">
        <f t="array" ref="AE597">IF(Table1[[#This Row],[o_climate_change_impacts_and_adaptation ]]="",IF(AND(Table1[[#This Row],[o_undefined]:[o_undefined]]=1,Table1[[#This Row],[c_climate_change_impacts_and_adaptation]]=1),1,""),1)</f>
        <v/>
      </c>
      <c r="AF597" s="4" t="str" cm="1">
        <f t="array" ref="AF597">IF(Table1[[#This Row],[o_support_needed_and_received]]="",IF(AND(Table1[[#This Row],[o_undefined]:[o_undefined]]=1,Table1[[#This Row],[c_support_needed_and_received]]=1),1,""),1)</f>
        <v/>
      </c>
      <c r="AG597" s="4" t="str">
        <f>IF(SUM(Table1[[#This Row],[com_ghg_inventory]:[com_support_needed_and_received]])=0,1,"")</f>
        <v/>
      </c>
      <c r="AH597" s="4" cm="1">
        <f t="array" ref="AH597">IF(Table1[[#This Row],[com_ghg_inventory]]="",0,IF(Table1[[#This Row],[com_undefined]:[com_undefined]]=1,0,Table1[[#This Row],[o_gef_funding]:[o_gef_funding]]/SUM(Table1[[#This Row],[com_ghg_inventory]:[com_support_needed_and_received]])))</f>
        <v>75000</v>
      </c>
      <c r="AI597" s="4" cm="1">
        <f t="array" ref="AI597">IF(Table1[[#This Row],[com_mitigation]]="",0,IF(Table1[[#This Row],[com_undefined]:[com_undefined]]=1,0,Table1[[#This Row],[o_gef_funding]:[o_gef_funding]]/SUM(Table1[[#This Row],[com_ghg_inventory]:[com_support_needed_and_received]])))</f>
        <v>0</v>
      </c>
      <c r="AJ597" s="4" cm="1">
        <f t="array" ref="AJ597">IF(Table1[[#This Row],[com_climate_change_impacts_and_adaptation]]="",0,IF(Table1[[#This Row],[com_undefined]:[com_undefined]]=1,0,Table1[[#This Row],[o_gef_funding]:[o_gef_funding]]/SUM(Table1[[#This Row],[com_ghg_inventory]:[com_support_needed_and_received]])))</f>
        <v>0</v>
      </c>
      <c r="AK597" s="4" cm="1">
        <f t="array" ref="AK597">IF(Table1[[#This Row],[com_support_needed_and_received]]="",0,IF(Table1[[#This Row],[com_undefined]:[com_undefined]]=1,0,Table1[[#This Row],[o_gef_funding]:[o_gef_funding]]/SUM(Table1[[#This Row],[com_ghg_inventory]:[com_support_needed_and_received]])))</f>
        <v>0</v>
      </c>
      <c r="AL597" s="4">
        <f>IF(Table1[[#This Row],[com_undefined]]=1,Table1[[#This Row],[o_gef_funding]],0)</f>
        <v>0</v>
      </c>
      <c r="AM597" s="4" cm="1">
        <f t="array" ref="AM597">IF(Table1[[#This Row],[com_ghg_inventory]]="",0,IF(Table1[[#This Row],[com_undefined]:[com_undefined]]=1,0,Table1[[#This Row],[o_co_financing]:[o_co_financing]]/SUM(Table1[[#This Row],[com_ghg_inventory]:[com_support_needed_and_received]])))</f>
        <v>10000</v>
      </c>
      <c r="AN597" s="4" cm="1">
        <f t="array" ref="AN597">IF(Table1[[#This Row],[com_mitigation]]="",0,IF(Table1[[#This Row],[com_undefined]:[com_undefined]]=1,0,Table1[[#This Row],[o_co_financing]:[o_co_financing]]/SUM(Table1[[#This Row],[com_ghg_inventory]:[com_support_needed_and_received]])))</f>
        <v>0</v>
      </c>
      <c r="AO597" s="4" cm="1">
        <f t="array" ref="AO597">IF(Table1[[#This Row],[com_climate_change_impacts_and_adaptation]]="",0,IF(Table1[[#This Row],[com_undefined]:[com_undefined]]=1,0,Table1[[#This Row],[o_co_financing]:[o_co_financing]]/SUM(Table1[[#This Row],[com_ghg_inventory]:[com_support_needed_and_received]])))</f>
        <v>0</v>
      </c>
      <c r="AP597" s="4" cm="1">
        <f t="array" ref="AP597">IF(Table1[[#This Row],[com_support_needed_and_received]]="",0,IF(Table1[[#This Row],[com_undefined]:[com_undefined]]=1,0,Table1[[#This Row],[o_co_financing]:[o_co_financing]]/SUM(Table1[[#This Row],[com_ghg_inventory]:[com_support_needed_and_received]])))</f>
        <v>0</v>
      </c>
      <c r="AQ597" s="4">
        <f>IF(Table1[[#This Row],[com_undefined]]=1,Table1[[#This Row],[o_co_financing]],0)</f>
        <v>0</v>
      </c>
      <c r="AR597" s="4" t="str">
        <f>IF(Table1[[#This Row],[o_gef_funding]]=SUM(Table1[[#This Row],[ghg_inventory_gef]:[undefined_gef]]),"Good", "Problem")</f>
        <v>Good</v>
      </c>
      <c r="AS597" s="4" t="str">
        <f>IF(Table1[[#This Row],[o_co_financing]]=SUM(Table1[[#This Row],[ghg_inventory_co_finance]:[undefined_co_finance]]),"Good", "Problem")</f>
        <v>Good</v>
      </c>
    </row>
    <row r="598" spans="1:45">
      <c r="A598" s="7">
        <v>60</v>
      </c>
      <c r="B598" s="8" t="s">
        <v>86</v>
      </c>
      <c r="C598" t="str">
        <f>VLOOKUP(Table1[[#This Row],[pif_id]], Table7[#All],2,FALSE)</f>
        <v>Asia</v>
      </c>
      <c r="D598" t="str">
        <f>VLOOKUP(Table1[[#This Row],[pif_id]], Table7[#All],3,FALSE)</f>
        <v>FAO</v>
      </c>
      <c r="E598" t="str">
        <f>VLOOKUP(Table1[[#This Row],[pif_id]], Table7[#All],4,FALSE)</f>
        <v>2018</v>
      </c>
      <c r="F598" t="e">
        <f>VLOOKUP(Table1[[#This Row],[pif_id]], Table7[#All],5,FALSE)</f>
        <v>#REF!</v>
      </c>
      <c r="G598">
        <v>136</v>
      </c>
      <c r="H598" t="s">
        <v>856</v>
      </c>
      <c r="J598">
        <v>1</v>
      </c>
      <c r="M598" t="str">
        <f>IF(SUM(Table1[[#This Row],[c_ghg_inventory]:[c_support_needed_and_received]])=0,1,"")</f>
        <v/>
      </c>
      <c r="N598" s="6">
        <v>200000</v>
      </c>
      <c r="O598" s="6">
        <v>150000</v>
      </c>
      <c r="P598" s="6">
        <f>N598/SUM(Table1[[#This Row],[c_ghg_inventory]:[c_undefined]])</f>
        <v>200000</v>
      </c>
      <c r="Q598" s="6">
        <f>O598/SUM(Table1[[#This Row],[c_ghg_inventory]:[c_undefined]])</f>
        <v>150000</v>
      </c>
      <c r="R598">
        <v>595</v>
      </c>
      <c r="S598" t="s">
        <v>857</v>
      </c>
      <c r="X598" s="4">
        <f>IF(SUM(Table1[[#This Row],[o_ghg_inventory ]:[o_support_needed_and_received]])=0,1,"")</f>
        <v>1</v>
      </c>
      <c r="Y598" s="34">
        <v>33333.333333333336</v>
      </c>
      <c r="Z598" s="34">
        <v>25000</v>
      </c>
      <c r="AA598" s="5">
        <f>Table1[[#This Row],[o_gef_funding]]/SUM(Table1[[#This Row],[o_ghg_inventory ]:[o_undefined]])</f>
        <v>33333.333333333336</v>
      </c>
      <c r="AB598" s="5">
        <f>Table1[[#This Row],[o_co_financing]]/SUM(Table1[[#This Row],[o_ghg_inventory ]:[o_undefined]])</f>
        <v>25000</v>
      </c>
      <c r="AC598" s="4" t="str" cm="1">
        <f t="array" ref="AC598">IF(Table1[[#This Row],[o_ghg_inventory ]]="",IF(AND(Table1[[#This Row],[o_undefined]:[o_undefined]]=1,Table1[[#This Row],[c_ghg_inventory]]=1),1,""),1)</f>
        <v/>
      </c>
      <c r="AD598" s="4" cm="1">
        <f t="array" ref="AD598">IF(Table1[[#This Row],[o_mitigation ]]="",IF(AND(Table1[[#This Row],[o_undefined]:[o_undefined]]=1,Table1[[#This Row],[c_mitigation]]=1),1,""),1)</f>
        <v>1</v>
      </c>
      <c r="AE598" s="4" t="str" cm="1">
        <f t="array" ref="AE598">IF(Table1[[#This Row],[o_climate_change_impacts_and_adaptation ]]="",IF(AND(Table1[[#This Row],[o_undefined]:[o_undefined]]=1,Table1[[#This Row],[c_climate_change_impacts_and_adaptation]]=1),1,""),1)</f>
        <v/>
      </c>
      <c r="AF598" s="4" t="str" cm="1">
        <f t="array" ref="AF598">IF(Table1[[#This Row],[o_support_needed_and_received]]="",IF(AND(Table1[[#This Row],[o_undefined]:[o_undefined]]=1,Table1[[#This Row],[c_support_needed_and_received]]=1),1,""),1)</f>
        <v/>
      </c>
      <c r="AG598" s="4" t="str">
        <f>IF(SUM(Table1[[#This Row],[com_ghg_inventory]:[com_support_needed_and_received]])=0,1,"")</f>
        <v/>
      </c>
      <c r="AH598" s="4" cm="1">
        <f t="array" ref="AH598">IF(Table1[[#This Row],[com_ghg_inventory]]="",0,IF(Table1[[#This Row],[com_undefined]:[com_undefined]]=1,0,Table1[[#This Row],[o_gef_funding]:[o_gef_funding]]/SUM(Table1[[#This Row],[com_ghg_inventory]:[com_support_needed_and_received]])))</f>
        <v>0</v>
      </c>
      <c r="AI598" s="4" cm="1">
        <f t="array" ref="AI598">IF(Table1[[#This Row],[com_mitigation]]="",0,IF(Table1[[#This Row],[com_undefined]:[com_undefined]]=1,0,Table1[[#This Row],[o_gef_funding]:[o_gef_funding]]/SUM(Table1[[#This Row],[com_ghg_inventory]:[com_support_needed_and_received]])))</f>
        <v>33333.333333333336</v>
      </c>
      <c r="AJ598" s="4" cm="1">
        <f t="array" ref="AJ598">IF(Table1[[#This Row],[com_climate_change_impacts_and_adaptation]]="",0,IF(Table1[[#This Row],[com_undefined]:[com_undefined]]=1,0,Table1[[#This Row],[o_gef_funding]:[o_gef_funding]]/SUM(Table1[[#This Row],[com_ghg_inventory]:[com_support_needed_and_received]])))</f>
        <v>0</v>
      </c>
      <c r="AK598" s="4" cm="1">
        <f t="array" ref="AK598">IF(Table1[[#This Row],[com_support_needed_and_received]]="",0,IF(Table1[[#This Row],[com_undefined]:[com_undefined]]=1,0,Table1[[#This Row],[o_gef_funding]:[o_gef_funding]]/SUM(Table1[[#This Row],[com_ghg_inventory]:[com_support_needed_and_received]])))</f>
        <v>0</v>
      </c>
      <c r="AL598" s="4">
        <f>IF(Table1[[#This Row],[com_undefined]]=1,Table1[[#This Row],[o_gef_funding]],0)</f>
        <v>0</v>
      </c>
      <c r="AM598" s="4" cm="1">
        <f t="array" ref="AM598">IF(Table1[[#This Row],[com_ghg_inventory]]="",0,IF(Table1[[#This Row],[com_undefined]:[com_undefined]]=1,0,Table1[[#This Row],[o_co_financing]:[o_co_financing]]/SUM(Table1[[#This Row],[com_ghg_inventory]:[com_support_needed_and_received]])))</f>
        <v>0</v>
      </c>
      <c r="AN598" s="4" cm="1">
        <f t="array" ref="AN598">IF(Table1[[#This Row],[com_mitigation]]="",0,IF(Table1[[#This Row],[com_undefined]:[com_undefined]]=1,0,Table1[[#This Row],[o_co_financing]:[o_co_financing]]/SUM(Table1[[#This Row],[com_ghg_inventory]:[com_support_needed_and_received]])))</f>
        <v>25000</v>
      </c>
      <c r="AO598" s="4" cm="1">
        <f t="array" ref="AO598">IF(Table1[[#This Row],[com_climate_change_impacts_and_adaptation]]="",0,IF(Table1[[#This Row],[com_undefined]:[com_undefined]]=1,0,Table1[[#This Row],[o_co_financing]:[o_co_financing]]/SUM(Table1[[#This Row],[com_ghg_inventory]:[com_support_needed_and_received]])))</f>
        <v>0</v>
      </c>
      <c r="AP598" s="4" cm="1">
        <f t="array" ref="AP598">IF(Table1[[#This Row],[com_support_needed_and_received]]="",0,IF(Table1[[#This Row],[com_undefined]:[com_undefined]]=1,0,Table1[[#This Row],[o_co_financing]:[o_co_financing]]/SUM(Table1[[#This Row],[com_ghg_inventory]:[com_support_needed_and_received]])))</f>
        <v>0</v>
      </c>
      <c r="AQ598" s="4">
        <f>IF(Table1[[#This Row],[com_undefined]]=1,Table1[[#This Row],[o_co_financing]],0)</f>
        <v>0</v>
      </c>
      <c r="AR598" s="4" t="str">
        <f>IF(Table1[[#This Row],[o_gef_funding]]=SUM(Table1[[#This Row],[ghg_inventory_gef]:[undefined_gef]]),"Good", "Problem")</f>
        <v>Good</v>
      </c>
      <c r="AS598" s="4" t="str">
        <f>IF(Table1[[#This Row],[o_co_financing]]=SUM(Table1[[#This Row],[ghg_inventory_co_finance]:[undefined_co_finance]]),"Good", "Problem")</f>
        <v>Good</v>
      </c>
    </row>
    <row r="599" spans="1:45">
      <c r="A599" s="7">
        <v>60</v>
      </c>
      <c r="B599" s="8" t="s">
        <v>86</v>
      </c>
      <c r="C599" t="str">
        <f>VLOOKUP(Table1[[#This Row],[pif_id]], Table7[#All],2,FALSE)</f>
        <v>Asia</v>
      </c>
      <c r="D599" t="str">
        <f>VLOOKUP(Table1[[#This Row],[pif_id]], Table7[#All],3,FALSE)</f>
        <v>FAO</v>
      </c>
      <c r="E599" t="str">
        <f>VLOOKUP(Table1[[#This Row],[pif_id]], Table7[#All],4,FALSE)</f>
        <v>2018</v>
      </c>
      <c r="F599" t="e">
        <f>VLOOKUP(Table1[[#This Row],[pif_id]], Table7[#All],5,FALSE)</f>
        <v>#REF!</v>
      </c>
      <c r="G599">
        <v>136</v>
      </c>
      <c r="H599" t="s">
        <v>856</v>
      </c>
      <c r="J599">
        <v>1</v>
      </c>
      <c r="M599" t="str">
        <f>IF(SUM(Table1[[#This Row],[c_ghg_inventory]:[c_support_needed_and_received]])=0,1,"")</f>
        <v/>
      </c>
      <c r="N599" s="6">
        <v>200000</v>
      </c>
      <c r="O599" s="6">
        <v>150000</v>
      </c>
      <c r="P599" s="6">
        <f>N599/SUM(Table1[[#This Row],[c_ghg_inventory]:[c_undefined]])</f>
        <v>200000</v>
      </c>
      <c r="Q599" s="6">
        <f>O599/SUM(Table1[[#This Row],[c_ghg_inventory]:[c_undefined]])</f>
        <v>150000</v>
      </c>
      <c r="R599">
        <v>596</v>
      </c>
      <c r="S599" t="s">
        <v>858</v>
      </c>
      <c r="X599" s="4">
        <f>IF(SUM(Table1[[#This Row],[o_ghg_inventory ]:[o_support_needed_and_received]])=0,1,"")</f>
        <v>1</v>
      </c>
      <c r="Y599" s="34">
        <v>33333.333333333336</v>
      </c>
      <c r="Z599" s="34">
        <v>25000</v>
      </c>
      <c r="AA599" s="5">
        <f>Table1[[#This Row],[o_gef_funding]]/SUM(Table1[[#This Row],[o_ghg_inventory ]:[o_undefined]])</f>
        <v>33333.333333333336</v>
      </c>
      <c r="AB599" s="5">
        <f>Table1[[#This Row],[o_co_financing]]/SUM(Table1[[#This Row],[o_ghg_inventory ]:[o_undefined]])</f>
        <v>25000</v>
      </c>
      <c r="AC599" s="4" t="str" cm="1">
        <f t="array" ref="AC599">IF(Table1[[#This Row],[o_ghg_inventory ]]="",IF(AND(Table1[[#This Row],[o_undefined]:[o_undefined]]=1,Table1[[#This Row],[c_ghg_inventory]]=1),1,""),1)</f>
        <v/>
      </c>
      <c r="AD599" s="4" cm="1">
        <f t="array" ref="AD599">IF(Table1[[#This Row],[o_mitigation ]]="",IF(AND(Table1[[#This Row],[o_undefined]:[o_undefined]]=1,Table1[[#This Row],[c_mitigation]]=1),1,""),1)</f>
        <v>1</v>
      </c>
      <c r="AE599" s="4" t="str" cm="1">
        <f t="array" ref="AE599">IF(Table1[[#This Row],[o_climate_change_impacts_and_adaptation ]]="",IF(AND(Table1[[#This Row],[o_undefined]:[o_undefined]]=1,Table1[[#This Row],[c_climate_change_impacts_and_adaptation]]=1),1,""),1)</f>
        <v/>
      </c>
      <c r="AF599" s="4" t="str" cm="1">
        <f t="array" ref="AF599">IF(Table1[[#This Row],[o_support_needed_and_received]]="",IF(AND(Table1[[#This Row],[o_undefined]:[o_undefined]]=1,Table1[[#This Row],[c_support_needed_and_received]]=1),1,""),1)</f>
        <v/>
      </c>
      <c r="AG599" s="4" t="str">
        <f>IF(SUM(Table1[[#This Row],[com_ghg_inventory]:[com_support_needed_and_received]])=0,1,"")</f>
        <v/>
      </c>
      <c r="AH599" s="4" cm="1">
        <f t="array" ref="AH599">IF(Table1[[#This Row],[com_ghg_inventory]]="",0,IF(Table1[[#This Row],[com_undefined]:[com_undefined]]=1,0,Table1[[#This Row],[o_gef_funding]:[o_gef_funding]]/SUM(Table1[[#This Row],[com_ghg_inventory]:[com_support_needed_and_received]])))</f>
        <v>0</v>
      </c>
      <c r="AI599" s="4" cm="1">
        <f t="array" ref="AI599">IF(Table1[[#This Row],[com_mitigation]]="",0,IF(Table1[[#This Row],[com_undefined]:[com_undefined]]=1,0,Table1[[#This Row],[o_gef_funding]:[o_gef_funding]]/SUM(Table1[[#This Row],[com_ghg_inventory]:[com_support_needed_and_received]])))</f>
        <v>33333.333333333336</v>
      </c>
      <c r="AJ599" s="4" cm="1">
        <f t="array" ref="AJ599">IF(Table1[[#This Row],[com_climate_change_impacts_and_adaptation]]="",0,IF(Table1[[#This Row],[com_undefined]:[com_undefined]]=1,0,Table1[[#This Row],[o_gef_funding]:[o_gef_funding]]/SUM(Table1[[#This Row],[com_ghg_inventory]:[com_support_needed_and_received]])))</f>
        <v>0</v>
      </c>
      <c r="AK599" s="4" cm="1">
        <f t="array" ref="AK599">IF(Table1[[#This Row],[com_support_needed_and_received]]="",0,IF(Table1[[#This Row],[com_undefined]:[com_undefined]]=1,0,Table1[[#This Row],[o_gef_funding]:[o_gef_funding]]/SUM(Table1[[#This Row],[com_ghg_inventory]:[com_support_needed_and_received]])))</f>
        <v>0</v>
      </c>
      <c r="AL599" s="4">
        <f>IF(Table1[[#This Row],[com_undefined]]=1,Table1[[#This Row],[o_gef_funding]],0)</f>
        <v>0</v>
      </c>
      <c r="AM599" s="4" cm="1">
        <f t="array" ref="AM599">IF(Table1[[#This Row],[com_ghg_inventory]]="",0,IF(Table1[[#This Row],[com_undefined]:[com_undefined]]=1,0,Table1[[#This Row],[o_co_financing]:[o_co_financing]]/SUM(Table1[[#This Row],[com_ghg_inventory]:[com_support_needed_and_received]])))</f>
        <v>0</v>
      </c>
      <c r="AN599" s="4" cm="1">
        <f t="array" ref="AN599">IF(Table1[[#This Row],[com_mitigation]]="",0,IF(Table1[[#This Row],[com_undefined]:[com_undefined]]=1,0,Table1[[#This Row],[o_co_financing]:[o_co_financing]]/SUM(Table1[[#This Row],[com_ghg_inventory]:[com_support_needed_and_received]])))</f>
        <v>25000</v>
      </c>
      <c r="AO599" s="4" cm="1">
        <f t="array" ref="AO599">IF(Table1[[#This Row],[com_climate_change_impacts_and_adaptation]]="",0,IF(Table1[[#This Row],[com_undefined]:[com_undefined]]=1,0,Table1[[#This Row],[o_co_financing]:[o_co_financing]]/SUM(Table1[[#This Row],[com_ghg_inventory]:[com_support_needed_and_received]])))</f>
        <v>0</v>
      </c>
      <c r="AP599" s="4" cm="1">
        <f t="array" ref="AP599">IF(Table1[[#This Row],[com_support_needed_and_received]]="",0,IF(Table1[[#This Row],[com_undefined]:[com_undefined]]=1,0,Table1[[#This Row],[o_co_financing]:[o_co_financing]]/SUM(Table1[[#This Row],[com_ghg_inventory]:[com_support_needed_and_received]])))</f>
        <v>0</v>
      </c>
      <c r="AQ599" s="4">
        <f>IF(Table1[[#This Row],[com_undefined]]=1,Table1[[#This Row],[o_co_financing]],0)</f>
        <v>0</v>
      </c>
      <c r="AR599" s="4" t="str">
        <f>IF(Table1[[#This Row],[o_gef_funding]]=SUM(Table1[[#This Row],[ghg_inventory_gef]:[undefined_gef]]),"Good", "Problem")</f>
        <v>Good</v>
      </c>
      <c r="AS599" s="4" t="str">
        <f>IF(Table1[[#This Row],[o_co_financing]]=SUM(Table1[[#This Row],[ghg_inventory_co_finance]:[undefined_co_finance]]),"Good", "Problem")</f>
        <v>Good</v>
      </c>
    </row>
    <row r="600" spans="1:45">
      <c r="A600" s="7">
        <v>60</v>
      </c>
      <c r="B600" s="8" t="s">
        <v>86</v>
      </c>
      <c r="C600" t="str">
        <f>VLOOKUP(Table1[[#This Row],[pif_id]], Table7[#All],2,FALSE)</f>
        <v>Asia</v>
      </c>
      <c r="D600" t="str">
        <f>VLOOKUP(Table1[[#This Row],[pif_id]], Table7[#All],3,FALSE)</f>
        <v>FAO</v>
      </c>
      <c r="E600" t="str">
        <f>VLOOKUP(Table1[[#This Row],[pif_id]], Table7[#All],4,FALSE)</f>
        <v>2018</v>
      </c>
      <c r="F600" t="e">
        <f>VLOOKUP(Table1[[#This Row],[pif_id]], Table7[#All],5,FALSE)</f>
        <v>#REF!</v>
      </c>
      <c r="G600">
        <v>136</v>
      </c>
      <c r="H600" t="s">
        <v>856</v>
      </c>
      <c r="J600">
        <v>1</v>
      </c>
      <c r="M600" t="str">
        <f>IF(SUM(Table1[[#This Row],[c_ghg_inventory]:[c_support_needed_and_received]])=0,1,"")</f>
        <v/>
      </c>
      <c r="N600" s="6">
        <v>200000</v>
      </c>
      <c r="O600" s="6">
        <v>150000</v>
      </c>
      <c r="P600" s="6">
        <f>N600/SUM(Table1[[#This Row],[c_ghg_inventory]:[c_undefined]])</f>
        <v>200000</v>
      </c>
      <c r="Q600" s="6">
        <f>O600/SUM(Table1[[#This Row],[c_ghg_inventory]:[c_undefined]])</f>
        <v>150000</v>
      </c>
      <c r="R600">
        <v>597</v>
      </c>
      <c r="S600" t="s">
        <v>859</v>
      </c>
      <c r="X600" s="4">
        <f>IF(SUM(Table1[[#This Row],[o_ghg_inventory ]:[o_support_needed_and_received]])=0,1,"")</f>
        <v>1</v>
      </c>
      <c r="Y600" s="34">
        <v>33333.333333333336</v>
      </c>
      <c r="Z600" s="34">
        <v>25000</v>
      </c>
      <c r="AA600" s="5">
        <f>Table1[[#This Row],[o_gef_funding]]/SUM(Table1[[#This Row],[o_ghg_inventory ]:[o_undefined]])</f>
        <v>33333.333333333336</v>
      </c>
      <c r="AB600" s="5">
        <f>Table1[[#This Row],[o_co_financing]]/SUM(Table1[[#This Row],[o_ghg_inventory ]:[o_undefined]])</f>
        <v>25000</v>
      </c>
      <c r="AC600" s="4" t="str" cm="1">
        <f t="array" ref="AC600">IF(Table1[[#This Row],[o_ghg_inventory ]]="",IF(AND(Table1[[#This Row],[o_undefined]:[o_undefined]]=1,Table1[[#This Row],[c_ghg_inventory]]=1),1,""),1)</f>
        <v/>
      </c>
      <c r="AD600" s="4" cm="1">
        <f t="array" ref="AD600">IF(Table1[[#This Row],[o_mitigation ]]="",IF(AND(Table1[[#This Row],[o_undefined]:[o_undefined]]=1,Table1[[#This Row],[c_mitigation]]=1),1,""),1)</f>
        <v>1</v>
      </c>
      <c r="AE600" s="4" t="str" cm="1">
        <f t="array" ref="AE600">IF(Table1[[#This Row],[o_climate_change_impacts_and_adaptation ]]="",IF(AND(Table1[[#This Row],[o_undefined]:[o_undefined]]=1,Table1[[#This Row],[c_climate_change_impacts_and_adaptation]]=1),1,""),1)</f>
        <v/>
      </c>
      <c r="AF600" s="4" t="str" cm="1">
        <f t="array" ref="AF600">IF(Table1[[#This Row],[o_support_needed_and_received]]="",IF(AND(Table1[[#This Row],[o_undefined]:[o_undefined]]=1,Table1[[#This Row],[c_support_needed_and_received]]=1),1,""),1)</f>
        <v/>
      </c>
      <c r="AG600" s="4" t="str">
        <f>IF(SUM(Table1[[#This Row],[com_ghg_inventory]:[com_support_needed_and_received]])=0,1,"")</f>
        <v/>
      </c>
      <c r="AH600" s="4" cm="1">
        <f t="array" ref="AH600">IF(Table1[[#This Row],[com_ghg_inventory]]="",0,IF(Table1[[#This Row],[com_undefined]:[com_undefined]]=1,0,Table1[[#This Row],[o_gef_funding]:[o_gef_funding]]/SUM(Table1[[#This Row],[com_ghg_inventory]:[com_support_needed_and_received]])))</f>
        <v>0</v>
      </c>
      <c r="AI600" s="4" cm="1">
        <f t="array" ref="AI600">IF(Table1[[#This Row],[com_mitigation]]="",0,IF(Table1[[#This Row],[com_undefined]:[com_undefined]]=1,0,Table1[[#This Row],[o_gef_funding]:[o_gef_funding]]/SUM(Table1[[#This Row],[com_ghg_inventory]:[com_support_needed_and_received]])))</f>
        <v>33333.333333333336</v>
      </c>
      <c r="AJ600" s="4" cm="1">
        <f t="array" ref="AJ600">IF(Table1[[#This Row],[com_climate_change_impacts_and_adaptation]]="",0,IF(Table1[[#This Row],[com_undefined]:[com_undefined]]=1,0,Table1[[#This Row],[o_gef_funding]:[o_gef_funding]]/SUM(Table1[[#This Row],[com_ghg_inventory]:[com_support_needed_and_received]])))</f>
        <v>0</v>
      </c>
      <c r="AK600" s="4" cm="1">
        <f t="array" ref="AK600">IF(Table1[[#This Row],[com_support_needed_and_received]]="",0,IF(Table1[[#This Row],[com_undefined]:[com_undefined]]=1,0,Table1[[#This Row],[o_gef_funding]:[o_gef_funding]]/SUM(Table1[[#This Row],[com_ghg_inventory]:[com_support_needed_and_received]])))</f>
        <v>0</v>
      </c>
      <c r="AL600" s="4">
        <f>IF(Table1[[#This Row],[com_undefined]]=1,Table1[[#This Row],[o_gef_funding]],0)</f>
        <v>0</v>
      </c>
      <c r="AM600" s="4" cm="1">
        <f t="array" ref="AM600">IF(Table1[[#This Row],[com_ghg_inventory]]="",0,IF(Table1[[#This Row],[com_undefined]:[com_undefined]]=1,0,Table1[[#This Row],[o_co_financing]:[o_co_financing]]/SUM(Table1[[#This Row],[com_ghg_inventory]:[com_support_needed_and_received]])))</f>
        <v>0</v>
      </c>
      <c r="AN600" s="4" cm="1">
        <f t="array" ref="AN600">IF(Table1[[#This Row],[com_mitigation]]="",0,IF(Table1[[#This Row],[com_undefined]:[com_undefined]]=1,0,Table1[[#This Row],[o_co_financing]:[o_co_financing]]/SUM(Table1[[#This Row],[com_ghg_inventory]:[com_support_needed_and_received]])))</f>
        <v>25000</v>
      </c>
      <c r="AO600" s="4" cm="1">
        <f t="array" ref="AO600">IF(Table1[[#This Row],[com_climate_change_impacts_and_adaptation]]="",0,IF(Table1[[#This Row],[com_undefined]:[com_undefined]]=1,0,Table1[[#This Row],[o_co_financing]:[o_co_financing]]/SUM(Table1[[#This Row],[com_ghg_inventory]:[com_support_needed_and_received]])))</f>
        <v>0</v>
      </c>
      <c r="AP600" s="4" cm="1">
        <f t="array" ref="AP600">IF(Table1[[#This Row],[com_support_needed_and_received]]="",0,IF(Table1[[#This Row],[com_undefined]:[com_undefined]]=1,0,Table1[[#This Row],[o_co_financing]:[o_co_financing]]/SUM(Table1[[#This Row],[com_ghg_inventory]:[com_support_needed_and_received]])))</f>
        <v>0</v>
      </c>
      <c r="AQ600" s="4">
        <f>IF(Table1[[#This Row],[com_undefined]]=1,Table1[[#This Row],[o_co_financing]],0)</f>
        <v>0</v>
      </c>
      <c r="AR600" s="4" t="str">
        <f>IF(Table1[[#This Row],[o_gef_funding]]=SUM(Table1[[#This Row],[ghg_inventory_gef]:[undefined_gef]]),"Good", "Problem")</f>
        <v>Good</v>
      </c>
      <c r="AS600" s="4" t="str">
        <f>IF(Table1[[#This Row],[o_co_financing]]=SUM(Table1[[#This Row],[ghg_inventory_co_finance]:[undefined_co_finance]]),"Good", "Problem")</f>
        <v>Good</v>
      </c>
    </row>
    <row r="601" spans="1:45">
      <c r="A601" s="7">
        <v>60</v>
      </c>
      <c r="B601" s="8" t="s">
        <v>86</v>
      </c>
      <c r="C601" t="str">
        <f>VLOOKUP(Table1[[#This Row],[pif_id]], Table7[#All],2,FALSE)</f>
        <v>Asia</v>
      </c>
      <c r="D601" t="str">
        <f>VLOOKUP(Table1[[#This Row],[pif_id]], Table7[#All],3,FALSE)</f>
        <v>FAO</v>
      </c>
      <c r="E601" t="str">
        <f>VLOOKUP(Table1[[#This Row],[pif_id]], Table7[#All],4,FALSE)</f>
        <v>2018</v>
      </c>
      <c r="F601" t="e">
        <f>VLOOKUP(Table1[[#This Row],[pif_id]], Table7[#All],5,FALSE)</f>
        <v>#REF!</v>
      </c>
      <c r="G601">
        <v>136</v>
      </c>
      <c r="H601" t="s">
        <v>856</v>
      </c>
      <c r="J601">
        <v>1</v>
      </c>
      <c r="M601" t="str">
        <f>IF(SUM(Table1[[#This Row],[c_ghg_inventory]:[c_support_needed_and_received]])=0,1,"")</f>
        <v/>
      </c>
      <c r="N601" s="6">
        <v>200000</v>
      </c>
      <c r="O601" s="6">
        <v>150000</v>
      </c>
      <c r="P601" s="6">
        <f>N601/SUM(Table1[[#This Row],[c_ghg_inventory]:[c_undefined]])</f>
        <v>200000</v>
      </c>
      <c r="Q601" s="6">
        <f>O601/SUM(Table1[[#This Row],[c_ghg_inventory]:[c_undefined]])</f>
        <v>150000</v>
      </c>
      <c r="R601">
        <v>598</v>
      </c>
      <c r="S601" t="s">
        <v>860</v>
      </c>
      <c r="X601" s="4">
        <f>IF(SUM(Table1[[#This Row],[o_ghg_inventory ]:[o_support_needed_and_received]])=0,1,"")</f>
        <v>1</v>
      </c>
      <c r="Y601" s="34">
        <v>33333.333333333336</v>
      </c>
      <c r="Z601" s="34">
        <v>25000</v>
      </c>
      <c r="AA601" s="5">
        <f>Table1[[#This Row],[o_gef_funding]]/SUM(Table1[[#This Row],[o_ghg_inventory ]:[o_undefined]])</f>
        <v>33333.333333333336</v>
      </c>
      <c r="AB601" s="5">
        <f>Table1[[#This Row],[o_co_financing]]/SUM(Table1[[#This Row],[o_ghg_inventory ]:[o_undefined]])</f>
        <v>25000</v>
      </c>
      <c r="AC601" s="4" t="str" cm="1">
        <f t="array" ref="AC601">IF(Table1[[#This Row],[o_ghg_inventory ]]="",IF(AND(Table1[[#This Row],[o_undefined]:[o_undefined]]=1,Table1[[#This Row],[c_ghg_inventory]]=1),1,""),1)</f>
        <v/>
      </c>
      <c r="AD601" s="4" cm="1">
        <f t="array" ref="AD601">IF(Table1[[#This Row],[o_mitigation ]]="",IF(AND(Table1[[#This Row],[o_undefined]:[o_undefined]]=1,Table1[[#This Row],[c_mitigation]]=1),1,""),1)</f>
        <v>1</v>
      </c>
      <c r="AE601" s="4" t="str" cm="1">
        <f t="array" ref="AE601">IF(Table1[[#This Row],[o_climate_change_impacts_and_adaptation ]]="",IF(AND(Table1[[#This Row],[o_undefined]:[o_undefined]]=1,Table1[[#This Row],[c_climate_change_impacts_and_adaptation]]=1),1,""),1)</f>
        <v/>
      </c>
      <c r="AF601" s="4" t="str" cm="1">
        <f t="array" ref="AF601">IF(Table1[[#This Row],[o_support_needed_and_received]]="",IF(AND(Table1[[#This Row],[o_undefined]:[o_undefined]]=1,Table1[[#This Row],[c_support_needed_and_received]]=1),1,""),1)</f>
        <v/>
      </c>
      <c r="AG601" s="4" t="str">
        <f>IF(SUM(Table1[[#This Row],[com_ghg_inventory]:[com_support_needed_and_received]])=0,1,"")</f>
        <v/>
      </c>
      <c r="AH601" s="4" cm="1">
        <f t="array" ref="AH601">IF(Table1[[#This Row],[com_ghg_inventory]]="",0,IF(Table1[[#This Row],[com_undefined]:[com_undefined]]=1,0,Table1[[#This Row],[o_gef_funding]:[o_gef_funding]]/SUM(Table1[[#This Row],[com_ghg_inventory]:[com_support_needed_and_received]])))</f>
        <v>0</v>
      </c>
      <c r="AI601" s="4" cm="1">
        <f t="array" ref="AI601">IF(Table1[[#This Row],[com_mitigation]]="",0,IF(Table1[[#This Row],[com_undefined]:[com_undefined]]=1,0,Table1[[#This Row],[o_gef_funding]:[o_gef_funding]]/SUM(Table1[[#This Row],[com_ghg_inventory]:[com_support_needed_and_received]])))</f>
        <v>33333.333333333336</v>
      </c>
      <c r="AJ601" s="4" cm="1">
        <f t="array" ref="AJ601">IF(Table1[[#This Row],[com_climate_change_impacts_and_adaptation]]="",0,IF(Table1[[#This Row],[com_undefined]:[com_undefined]]=1,0,Table1[[#This Row],[o_gef_funding]:[o_gef_funding]]/SUM(Table1[[#This Row],[com_ghg_inventory]:[com_support_needed_and_received]])))</f>
        <v>0</v>
      </c>
      <c r="AK601" s="4" cm="1">
        <f t="array" ref="AK601">IF(Table1[[#This Row],[com_support_needed_and_received]]="",0,IF(Table1[[#This Row],[com_undefined]:[com_undefined]]=1,0,Table1[[#This Row],[o_gef_funding]:[o_gef_funding]]/SUM(Table1[[#This Row],[com_ghg_inventory]:[com_support_needed_and_received]])))</f>
        <v>0</v>
      </c>
      <c r="AL601" s="4">
        <f>IF(Table1[[#This Row],[com_undefined]]=1,Table1[[#This Row],[o_gef_funding]],0)</f>
        <v>0</v>
      </c>
      <c r="AM601" s="4" cm="1">
        <f t="array" ref="AM601">IF(Table1[[#This Row],[com_ghg_inventory]]="",0,IF(Table1[[#This Row],[com_undefined]:[com_undefined]]=1,0,Table1[[#This Row],[o_co_financing]:[o_co_financing]]/SUM(Table1[[#This Row],[com_ghg_inventory]:[com_support_needed_and_received]])))</f>
        <v>0</v>
      </c>
      <c r="AN601" s="4" cm="1">
        <f t="array" ref="AN601">IF(Table1[[#This Row],[com_mitigation]]="",0,IF(Table1[[#This Row],[com_undefined]:[com_undefined]]=1,0,Table1[[#This Row],[o_co_financing]:[o_co_financing]]/SUM(Table1[[#This Row],[com_ghg_inventory]:[com_support_needed_and_received]])))</f>
        <v>25000</v>
      </c>
      <c r="AO601" s="4" cm="1">
        <f t="array" ref="AO601">IF(Table1[[#This Row],[com_climate_change_impacts_and_adaptation]]="",0,IF(Table1[[#This Row],[com_undefined]:[com_undefined]]=1,0,Table1[[#This Row],[o_co_financing]:[o_co_financing]]/SUM(Table1[[#This Row],[com_ghg_inventory]:[com_support_needed_and_received]])))</f>
        <v>0</v>
      </c>
      <c r="AP601" s="4" cm="1">
        <f t="array" ref="AP601">IF(Table1[[#This Row],[com_support_needed_and_received]]="",0,IF(Table1[[#This Row],[com_undefined]:[com_undefined]]=1,0,Table1[[#This Row],[o_co_financing]:[o_co_financing]]/SUM(Table1[[#This Row],[com_ghg_inventory]:[com_support_needed_and_received]])))</f>
        <v>0</v>
      </c>
      <c r="AQ601" s="4">
        <f>IF(Table1[[#This Row],[com_undefined]]=1,Table1[[#This Row],[o_co_financing]],0)</f>
        <v>0</v>
      </c>
      <c r="AR601" s="4" t="str">
        <f>IF(Table1[[#This Row],[o_gef_funding]]=SUM(Table1[[#This Row],[ghg_inventory_gef]:[undefined_gef]]),"Good", "Problem")</f>
        <v>Good</v>
      </c>
      <c r="AS601" s="4" t="str">
        <f>IF(Table1[[#This Row],[o_co_financing]]=SUM(Table1[[#This Row],[ghg_inventory_co_finance]:[undefined_co_finance]]),"Good", "Problem")</f>
        <v>Good</v>
      </c>
    </row>
    <row r="602" spans="1:45">
      <c r="A602" s="7">
        <v>60</v>
      </c>
      <c r="B602" s="8" t="s">
        <v>86</v>
      </c>
      <c r="C602" t="str">
        <f>VLOOKUP(Table1[[#This Row],[pif_id]], Table7[#All],2,FALSE)</f>
        <v>Asia</v>
      </c>
      <c r="D602" t="str">
        <f>VLOOKUP(Table1[[#This Row],[pif_id]], Table7[#All],3,FALSE)</f>
        <v>FAO</v>
      </c>
      <c r="E602" t="str">
        <f>VLOOKUP(Table1[[#This Row],[pif_id]], Table7[#All],4,FALSE)</f>
        <v>2018</v>
      </c>
      <c r="F602" t="e">
        <f>VLOOKUP(Table1[[#This Row],[pif_id]], Table7[#All],5,FALSE)</f>
        <v>#REF!</v>
      </c>
      <c r="G602">
        <v>136</v>
      </c>
      <c r="H602" t="s">
        <v>856</v>
      </c>
      <c r="J602">
        <v>1</v>
      </c>
      <c r="M602" t="str">
        <f>IF(SUM(Table1[[#This Row],[c_ghg_inventory]:[c_support_needed_and_received]])=0,1,"")</f>
        <v/>
      </c>
      <c r="N602" s="6">
        <v>200000</v>
      </c>
      <c r="O602" s="6">
        <v>150000</v>
      </c>
      <c r="P602" s="6">
        <f>N602/SUM(Table1[[#This Row],[c_ghg_inventory]:[c_undefined]])</f>
        <v>200000</v>
      </c>
      <c r="Q602" s="6">
        <f>O602/SUM(Table1[[#This Row],[c_ghg_inventory]:[c_undefined]])</f>
        <v>150000</v>
      </c>
      <c r="R602">
        <v>599</v>
      </c>
      <c r="S602" t="s">
        <v>861</v>
      </c>
      <c r="X602" s="4">
        <f>IF(SUM(Table1[[#This Row],[o_ghg_inventory ]:[o_support_needed_and_received]])=0,1,"")</f>
        <v>1</v>
      </c>
      <c r="Y602" s="34">
        <v>33333.333333333336</v>
      </c>
      <c r="Z602" s="34">
        <v>25000</v>
      </c>
      <c r="AA602" s="5">
        <f>Table1[[#This Row],[o_gef_funding]]/SUM(Table1[[#This Row],[o_ghg_inventory ]:[o_undefined]])</f>
        <v>33333.333333333336</v>
      </c>
      <c r="AB602" s="5">
        <f>Table1[[#This Row],[o_co_financing]]/SUM(Table1[[#This Row],[o_ghg_inventory ]:[o_undefined]])</f>
        <v>25000</v>
      </c>
      <c r="AC602" s="4" t="str" cm="1">
        <f t="array" ref="AC602">IF(Table1[[#This Row],[o_ghg_inventory ]]="",IF(AND(Table1[[#This Row],[o_undefined]:[o_undefined]]=1,Table1[[#This Row],[c_ghg_inventory]]=1),1,""),1)</f>
        <v/>
      </c>
      <c r="AD602" s="4" cm="1">
        <f t="array" ref="AD602">IF(Table1[[#This Row],[o_mitigation ]]="",IF(AND(Table1[[#This Row],[o_undefined]:[o_undefined]]=1,Table1[[#This Row],[c_mitigation]]=1),1,""),1)</f>
        <v>1</v>
      </c>
      <c r="AE602" s="4" t="str" cm="1">
        <f t="array" ref="AE602">IF(Table1[[#This Row],[o_climate_change_impacts_and_adaptation ]]="",IF(AND(Table1[[#This Row],[o_undefined]:[o_undefined]]=1,Table1[[#This Row],[c_climate_change_impacts_and_adaptation]]=1),1,""),1)</f>
        <v/>
      </c>
      <c r="AF602" s="4" t="str" cm="1">
        <f t="array" ref="AF602">IF(Table1[[#This Row],[o_support_needed_and_received]]="",IF(AND(Table1[[#This Row],[o_undefined]:[o_undefined]]=1,Table1[[#This Row],[c_support_needed_and_received]]=1),1,""),1)</f>
        <v/>
      </c>
      <c r="AG602" s="4" t="str">
        <f>IF(SUM(Table1[[#This Row],[com_ghg_inventory]:[com_support_needed_and_received]])=0,1,"")</f>
        <v/>
      </c>
      <c r="AH602" s="4" cm="1">
        <f t="array" ref="AH602">IF(Table1[[#This Row],[com_ghg_inventory]]="",0,IF(Table1[[#This Row],[com_undefined]:[com_undefined]]=1,0,Table1[[#This Row],[o_gef_funding]:[o_gef_funding]]/SUM(Table1[[#This Row],[com_ghg_inventory]:[com_support_needed_and_received]])))</f>
        <v>0</v>
      </c>
      <c r="AI602" s="4" cm="1">
        <f t="array" ref="AI602">IF(Table1[[#This Row],[com_mitigation]]="",0,IF(Table1[[#This Row],[com_undefined]:[com_undefined]]=1,0,Table1[[#This Row],[o_gef_funding]:[o_gef_funding]]/SUM(Table1[[#This Row],[com_ghg_inventory]:[com_support_needed_and_received]])))</f>
        <v>33333.333333333336</v>
      </c>
      <c r="AJ602" s="4" cm="1">
        <f t="array" ref="AJ602">IF(Table1[[#This Row],[com_climate_change_impacts_and_adaptation]]="",0,IF(Table1[[#This Row],[com_undefined]:[com_undefined]]=1,0,Table1[[#This Row],[o_gef_funding]:[o_gef_funding]]/SUM(Table1[[#This Row],[com_ghg_inventory]:[com_support_needed_and_received]])))</f>
        <v>0</v>
      </c>
      <c r="AK602" s="4" cm="1">
        <f t="array" ref="AK602">IF(Table1[[#This Row],[com_support_needed_and_received]]="",0,IF(Table1[[#This Row],[com_undefined]:[com_undefined]]=1,0,Table1[[#This Row],[o_gef_funding]:[o_gef_funding]]/SUM(Table1[[#This Row],[com_ghg_inventory]:[com_support_needed_and_received]])))</f>
        <v>0</v>
      </c>
      <c r="AL602" s="4">
        <f>IF(Table1[[#This Row],[com_undefined]]=1,Table1[[#This Row],[o_gef_funding]],0)</f>
        <v>0</v>
      </c>
      <c r="AM602" s="4" cm="1">
        <f t="array" ref="AM602">IF(Table1[[#This Row],[com_ghg_inventory]]="",0,IF(Table1[[#This Row],[com_undefined]:[com_undefined]]=1,0,Table1[[#This Row],[o_co_financing]:[o_co_financing]]/SUM(Table1[[#This Row],[com_ghg_inventory]:[com_support_needed_and_received]])))</f>
        <v>0</v>
      </c>
      <c r="AN602" s="4" cm="1">
        <f t="array" ref="AN602">IF(Table1[[#This Row],[com_mitigation]]="",0,IF(Table1[[#This Row],[com_undefined]:[com_undefined]]=1,0,Table1[[#This Row],[o_co_financing]:[o_co_financing]]/SUM(Table1[[#This Row],[com_ghg_inventory]:[com_support_needed_and_received]])))</f>
        <v>25000</v>
      </c>
      <c r="AO602" s="4" cm="1">
        <f t="array" ref="AO602">IF(Table1[[#This Row],[com_climate_change_impacts_and_adaptation]]="",0,IF(Table1[[#This Row],[com_undefined]:[com_undefined]]=1,0,Table1[[#This Row],[o_co_financing]:[o_co_financing]]/SUM(Table1[[#This Row],[com_ghg_inventory]:[com_support_needed_and_received]])))</f>
        <v>0</v>
      </c>
      <c r="AP602" s="4" cm="1">
        <f t="array" ref="AP602">IF(Table1[[#This Row],[com_support_needed_and_received]]="",0,IF(Table1[[#This Row],[com_undefined]:[com_undefined]]=1,0,Table1[[#This Row],[o_co_financing]:[o_co_financing]]/SUM(Table1[[#This Row],[com_ghg_inventory]:[com_support_needed_and_received]])))</f>
        <v>0</v>
      </c>
      <c r="AQ602" s="4">
        <f>IF(Table1[[#This Row],[com_undefined]]=1,Table1[[#This Row],[o_co_financing]],0)</f>
        <v>0</v>
      </c>
      <c r="AR602" s="4" t="str">
        <f>IF(Table1[[#This Row],[o_gef_funding]]=SUM(Table1[[#This Row],[ghg_inventory_gef]:[undefined_gef]]),"Good", "Problem")</f>
        <v>Good</v>
      </c>
      <c r="AS602" s="4" t="str">
        <f>IF(Table1[[#This Row],[o_co_financing]]=SUM(Table1[[#This Row],[ghg_inventory_co_finance]:[undefined_co_finance]]),"Good", "Problem")</f>
        <v>Good</v>
      </c>
    </row>
    <row r="603" spans="1:45">
      <c r="A603" s="7">
        <v>60</v>
      </c>
      <c r="B603" s="8" t="s">
        <v>86</v>
      </c>
      <c r="C603" t="str">
        <f>VLOOKUP(Table1[[#This Row],[pif_id]], Table7[#All],2,FALSE)</f>
        <v>Asia</v>
      </c>
      <c r="D603" t="str">
        <f>VLOOKUP(Table1[[#This Row],[pif_id]], Table7[#All],3,FALSE)</f>
        <v>FAO</v>
      </c>
      <c r="E603" t="str">
        <f>VLOOKUP(Table1[[#This Row],[pif_id]], Table7[#All],4,FALSE)</f>
        <v>2018</v>
      </c>
      <c r="F603" t="e">
        <f>VLOOKUP(Table1[[#This Row],[pif_id]], Table7[#All],5,FALSE)</f>
        <v>#REF!</v>
      </c>
      <c r="G603">
        <v>136</v>
      </c>
      <c r="H603" t="s">
        <v>856</v>
      </c>
      <c r="J603">
        <v>1</v>
      </c>
      <c r="M603" t="str">
        <f>IF(SUM(Table1[[#This Row],[c_ghg_inventory]:[c_support_needed_and_received]])=0,1,"")</f>
        <v/>
      </c>
      <c r="N603" s="6">
        <v>200000</v>
      </c>
      <c r="O603" s="6">
        <v>150000</v>
      </c>
      <c r="P603" s="6">
        <f>N603/SUM(Table1[[#This Row],[c_ghg_inventory]:[c_undefined]])</f>
        <v>200000</v>
      </c>
      <c r="Q603" s="6">
        <f>O603/SUM(Table1[[#This Row],[c_ghg_inventory]:[c_undefined]])</f>
        <v>150000</v>
      </c>
      <c r="R603">
        <v>600</v>
      </c>
      <c r="S603" t="s">
        <v>862</v>
      </c>
      <c r="X603" s="4">
        <f>IF(SUM(Table1[[#This Row],[o_ghg_inventory ]:[o_support_needed_and_received]])=0,1,"")</f>
        <v>1</v>
      </c>
      <c r="Y603" s="34">
        <v>33333.333333333336</v>
      </c>
      <c r="Z603" s="34">
        <v>25000</v>
      </c>
      <c r="AA603" s="5">
        <f>Table1[[#This Row],[o_gef_funding]]/SUM(Table1[[#This Row],[o_ghg_inventory ]:[o_undefined]])</f>
        <v>33333.333333333336</v>
      </c>
      <c r="AB603" s="5">
        <f>Table1[[#This Row],[o_co_financing]]/SUM(Table1[[#This Row],[o_ghg_inventory ]:[o_undefined]])</f>
        <v>25000</v>
      </c>
      <c r="AC603" s="4" t="str" cm="1">
        <f t="array" ref="AC603">IF(Table1[[#This Row],[o_ghg_inventory ]]="",IF(AND(Table1[[#This Row],[o_undefined]:[o_undefined]]=1,Table1[[#This Row],[c_ghg_inventory]]=1),1,""),1)</f>
        <v/>
      </c>
      <c r="AD603" s="4" cm="1">
        <f t="array" ref="AD603">IF(Table1[[#This Row],[o_mitigation ]]="",IF(AND(Table1[[#This Row],[o_undefined]:[o_undefined]]=1,Table1[[#This Row],[c_mitigation]]=1),1,""),1)</f>
        <v>1</v>
      </c>
      <c r="AE603" s="4" t="str" cm="1">
        <f t="array" ref="AE603">IF(Table1[[#This Row],[o_climate_change_impacts_and_adaptation ]]="",IF(AND(Table1[[#This Row],[o_undefined]:[o_undefined]]=1,Table1[[#This Row],[c_climate_change_impacts_and_adaptation]]=1),1,""),1)</f>
        <v/>
      </c>
      <c r="AF603" s="4" t="str" cm="1">
        <f t="array" ref="AF603">IF(Table1[[#This Row],[o_support_needed_and_received]]="",IF(AND(Table1[[#This Row],[o_undefined]:[o_undefined]]=1,Table1[[#This Row],[c_support_needed_and_received]]=1),1,""),1)</f>
        <v/>
      </c>
      <c r="AG603" s="4" t="str">
        <f>IF(SUM(Table1[[#This Row],[com_ghg_inventory]:[com_support_needed_and_received]])=0,1,"")</f>
        <v/>
      </c>
      <c r="AH603" s="4" cm="1">
        <f t="array" ref="AH603">IF(Table1[[#This Row],[com_ghg_inventory]]="",0,IF(Table1[[#This Row],[com_undefined]:[com_undefined]]=1,0,Table1[[#This Row],[o_gef_funding]:[o_gef_funding]]/SUM(Table1[[#This Row],[com_ghg_inventory]:[com_support_needed_and_received]])))</f>
        <v>0</v>
      </c>
      <c r="AI603" s="4" cm="1">
        <f t="array" ref="AI603">IF(Table1[[#This Row],[com_mitigation]]="",0,IF(Table1[[#This Row],[com_undefined]:[com_undefined]]=1,0,Table1[[#This Row],[o_gef_funding]:[o_gef_funding]]/SUM(Table1[[#This Row],[com_ghg_inventory]:[com_support_needed_and_received]])))</f>
        <v>33333.333333333336</v>
      </c>
      <c r="AJ603" s="4" cm="1">
        <f t="array" ref="AJ603">IF(Table1[[#This Row],[com_climate_change_impacts_and_adaptation]]="",0,IF(Table1[[#This Row],[com_undefined]:[com_undefined]]=1,0,Table1[[#This Row],[o_gef_funding]:[o_gef_funding]]/SUM(Table1[[#This Row],[com_ghg_inventory]:[com_support_needed_and_received]])))</f>
        <v>0</v>
      </c>
      <c r="AK603" s="4" cm="1">
        <f t="array" ref="AK603">IF(Table1[[#This Row],[com_support_needed_and_received]]="",0,IF(Table1[[#This Row],[com_undefined]:[com_undefined]]=1,0,Table1[[#This Row],[o_gef_funding]:[o_gef_funding]]/SUM(Table1[[#This Row],[com_ghg_inventory]:[com_support_needed_and_received]])))</f>
        <v>0</v>
      </c>
      <c r="AL603" s="4">
        <f>IF(Table1[[#This Row],[com_undefined]]=1,Table1[[#This Row],[o_gef_funding]],0)</f>
        <v>0</v>
      </c>
      <c r="AM603" s="4" cm="1">
        <f t="array" ref="AM603">IF(Table1[[#This Row],[com_ghg_inventory]]="",0,IF(Table1[[#This Row],[com_undefined]:[com_undefined]]=1,0,Table1[[#This Row],[o_co_financing]:[o_co_financing]]/SUM(Table1[[#This Row],[com_ghg_inventory]:[com_support_needed_and_received]])))</f>
        <v>0</v>
      </c>
      <c r="AN603" s="4" cm="1">
        <f t="array" ref="AN603">IF(Table1[[#This Row],[com_mitigation]]="",0,IF(Table1[[#This Row],[com_undefined]:[com_undefined]]=1,0,Table1[[#This Row],[o_co_financing]:[o_co_financing]]/SUM(Table1[[#This Row],[com_ghg_inventory]:[com_support_needed_and_received]])))</f>
        <v>25000</v>
      </c>
      <c r="AO603" s="4" cm="1">
        <f t="array" ref="AO603">IF(Table1[[#This Row],[com_climate_change_impacts_and_adaptation]]="",0,IF(Table1[[#This Row],[com_undefined]:[com_undefined]]=1,0,Table1[[#This Row],[o_co_financing]:[o_co_financing]]/SUM(Table1[[#This Row],[com_ghg_inventory]:[com_support_needed_and_received]])))</f>
        <v>0</v>
      </c>
      <c r="AP603" s="4" cm="1">
        <f t="array" ref="AP603">IF(Table1[[#This Row],[com_support_needed_and_received]]="",0,IF(Table1[[#This Row],[com_undefined]:[com_undefined]]=1,0,Table1[[#This Row],[o_co_financing]:[o_co_financing]]/SUM(Table1[[#This Row],[com_ghg_inventory]:[com_support_needed_and_received]])))</f>
        <v>0</v>
      </c>
      <c r="AQ603" s="4">
        <f>IF(Table1[[#This Row],[com_undefined]]=1,Table1[[#This Row],[o_co_financing]],0)</f>
        <v>0</v>
      </c>
      <c r="AR603" s="4" t="str">
        <f>IF(Table1[[#This Row],[o_gef_funding]]=SUM(Table1[[#This Row],[ghg_inventory_gef]:[undefined_gef]]),"Good", "Problem")</f>
        <v>Good</v>
      </c>
      <c r="AS603" s="4" t="str">
        <f>IF(Table1[[#This Row],[o_co_financing]]=SUM(Table1[[#This Row],[ghg_inventory_co_finance]:[undefined_co_finance]]),"Good", "Problem")</f>
        <v>Good</v>
      </c>
    </row>
    <row r="604" spans="1:45">
      <c r="A604" s="7">
        <v>60</v>
      </c>
      <c r="B604" s="8" t="s">
        <v>86</v>
      </c>
      <c r="C604" t="str">
        <f>VLOOKUP(Table1[[#This Row],[pif_id]], Table7[#All],2,FALSE)</f>
        <v>Asia</v>
      </c>
      <c r="D604" t="str">
        <f>VLOOKUP(Table1[[#This Row],[pif_id]], Table7[#All],3,FALSE)</f>
        <v>FAO</v>
      </c>
      <c r="E604" t="str">
        <f>VLOOKUP(Table1[[#This Row],[pif_id]], Table7[#All],4,FALSE)</f>
        <v>2018</v>
      </c>
      <c r="F604" t="e">
        <f>VLOOKUP(Table1[[#This Row],[pif_id]], Table7[#All],5,FALSE)</f>
        <v>#REF!</v>
      </c>
      <c r="G604">
        <v>137</v>
      </c>
      <c r="H604" t="s">
        <v>863</v>
      </c>
      <c r="I604">
        <v>1</v>
      </c>
      <c r="J604">
        <v>1</v>
      </c>
      <c r="M604" t="str">
        <f>IF(SUM(Table1[[#This Row],[c_ghg_inventory]:[c_support_needed_and_received]])=0,1,"")</f>
        <v/>
      </c>
      <c r="N604" s="6">
        <v>434765</v>
      </c>
      <c r="O604" s="6">
        <v>650000</v>
      </c>
      <c r="P604" s="6">
        <f>N604/SUM(Table1[[#This Row],[c_ghg_inventory]:[c_undefined]])</f>
        <v>217382.5</v>
      </c>
      <c r="Q604" s="6">
        <f>O604/SUM(Table1[[#This Row],[c_ghg_inventory]:[c_undefined]])</f>
        <v>325000</v>
      </c>
      <c r="R604">
        <v>601</v>
      </c>
      <c r="S604" t="s">
        <v>864</v>
      </c>
      <c r="T604">
        <v>1</v>
      </c>
      <c r="X604" s="4" t="str">
        <f>IF(SUM(Table1[[#This Row],[o_ghg_inventory ]:[o_support_needed_and_received]])=0,1,"")</f>
        <v/>
      </c>
      <c r="Y604" s="34">
        <v>108691.25</v>
      </c>
      <c r="Z604" s="34">
        <v>162500</v>
      </c>
      <c r="AA604" s="5">
        <f>Table1[[#This Row],[o_gef_funding]]/SUM(Table1[[#This Row],[o_ghg_inventory ]:[o_undefined]])</f>
        <v>108691.25</v>
      </c>
      <c r="AB604" s="5">
        <f>Table1[[#This Row],[o_co_financing]]/SUM(Table1[[#This Row],[o_ghg_inventory ]:[o_undefined]])</f>
        <v>162500</v>
      </c>
      <c r="AC604" s="4" cm="1">
        <f t="array" ref="AC604">IF(Table1[[#This Row],[o_ghg_inventory ]]="",IF(AND(Table1[[#This Row],[o_undefined]:[o_undefined]]=1,Table1[[#This Row],[c_ghg_inventory]]=1),1,""),1)</f>
        <v>1</v>
      </c>
      <c r="AD604" s="4" t="str" cm="1">
        <f t="array" ref="AD604">IF(Table1[[#This Row],[o_mitigation ]]="",IF(AND(Table1[[#This Row],[o_undefined]:[o_undefined]]=1,Table1[[#This Row],[c_mitigation]]=1),1,""),1)</f>
        <v/>
      </c>
      <c r="AE604" s="4" t="str" cm="1">
        <f t="array" ref="AE604">IF(Table1[[#This Row],[o_climate_change_impacts_and_adaptation ]]="",IF(AND(Table1[[#This Row],[o_undefined]:[o_undefined]]=1,Table1[[#This Row],[c_climate_change_impacts_and_adaptation]]=1),1,""),1)</f>
        <v/>
      </c>
      <c r="AF604" s="4" t="str" cm="1">
        <f t="array" ref="AF604">IF(Table1[[#This Row],[o_support_needed_and_received]]="",IF(AND(Table1[[#This Row],[o_undefined]:[o_undefined]]=1,Table1[[#This Row],[c_support_needed_and_received]]=1),1,""),1)</f>
        <v/>
      </c>
      <c r="AG604" s="4" t="str">
        <f>IF(SUM(Table1[[#This Row],[com_ghg_inventory]:[com_support_needed_and_received]])=0,1,"")</f>
        <v/>
      </c>
      <c r="AH604" s="4" cm="1">
        <f t="array" ref="AH604">IF(Table1[[#This Row],[com_ghg_inventory]]="",0,IF(Table1[[#This Row],[com_undefined]:[com_undefined]]=1,0,Table1[[#This Row],[o_gef_funding]:[o_gef_funding]]/SUM(Table1[[#This Row],[com_ghg_inventory]:[com_support_needed_and_received]])))</f>
        <v>108691.25</v>
      </c>
      <c r="AI604" s="4" cm="1">
        <f t="array" ref="AI604">IF(Table1[[#This Row],[com_mitigation]]="",0,IF(Table1[[#This Row],[com_undefined]:[com_undefined]]=1,0,Table1[[#This Row],[o_gef_funding]:[o_gef_funding]]/SUM(Table1[[#This Row],[com_ghg_inventory]:[com_support_needed_and_received]])))</f>
        <v>0</v>
      </c>
      <c r="AJ604" s="4" cm="1">
        <f t="array" ref="AJ604">IF(Table1[[#This Row],[com_climate_change_impacts_and_adaptation]]="",0,IF(Table1[[#This Row],[com_undefined]:[com_undefined]]=1,0,Table1[[#This Row],[o_gef_funding]:[o_gef_funding]]/SUM(Table1[[#This Row],[com_ghg_inventory]:[com_support_needed_and_received]])))</f>
        <v>0</v>
      </c>
      <c r="AK604" s="4" cm="1">
        <f t="array" ref="AK604">IF(Table1[[#This Row],[com_support_needed_and_received]]="",0,IF(Table1[[#This Row],[com_undefined]:[com_undefined]]=1,0,Table1[[#This Row],[o_gef_funding]:[o_gef_funding]]/SUM(Table1[[#This Row],[com_ghg_inventory]:[com_support_needed_and_received]])))</f>
        <v>0</v>
      </c>
      <c r="AL604" s="4">
        <f>IF(Table1[[#This Row],[com_undefined]]=1,Table1[[#This Row],[o_gef_funding]],0)</f>
        <v>0</v>
      </c>
      <c r="AM604" s="4" cm="1">
        <f t="array" ref="AM604">IF(Table1[[#This Row],[com_ghg_inventory]]="",0,IF(Table1[[#This Row],[com_undefined]:[com_undefined]]=1,0,Table1[[#This Row],[o_co_financing]:[o_co_financing]]/SUM(Table1[[#This Row],[com_ghg_inventory]:[com_support_needed_and_received]])))</f>
        <v>162500</v>
      </c>
      <c r="AN604" s="4" cm="1">
        <f t="array" ref="AN604">IF(Table1[[#This Row],[com_mitigation]]="",0,IF(Table1[[#This Row],[com_undefined]:[com_undefined]]=1,0,Table1[[#This Row],[o_co_financing]:[o_co_financing]]/SUM(Table1[[#This Row],[com_ghg_inventory]:[com_support_needed_and_received]])))</f>
        <v>0</v>
      </c>
      <c r="AO604" s="4" cm="1">
        <f t="array" ref="AO604">IF(Table1[[#This Row],[com_climate_change_impacts_and_adaptation]]="",0,IF(Table1[[#This Row],[com_undefined]:[com_undefined]]=1,0,Table1[[#This Row],[o_co_financing]:[o_co_financing]]/SUM(Table1[[#This Row],[com_ghg_inventory]:[com_support_needed_and_received]])))</f>
        <v>0</v>
      </c>
      <c r="AP604" s="4" cm="1">
        <f t="array" ref="AP604">IF(Table1[[#This Row],[com_support_needed_and_received]]="",0,IF(Table1[[#This Row],[com_undefined]:[com_undefined]]=1,0,Table1[[#This Row],[o_co_financing]:[o_co_financing]]/SUM(Table1[[#This Row],[com_ghg_inventory]:[com_support_needed_and_received]])))</f>
        <v>0</v>
      </c>
      <c r="AQ604" s="4">
        <f>IF(Table1[[#This Row],[com_undefined]]=1,Table1[[#This Row],[o_co_financing]],0)</f>
        <v>0</v>
      </c>
      <c r="AR604" s="4" t="str">
        <f>IF(Table1[[#This Row],[o_gef_funding]]=SUM(Table1[[#This Row],[ghg_inventory_gef]:[undefined_gef]]),"Good", "Problem")</f>
        <v>Good</v>
      </c>
      <c r="AS604" s="4" t="str">
        <f>IF(Table1[[#This Row],[o_co_financing]]=SUM(Table1[[#This Row],[ghg_inventory_co_finance]:[undefined_co_finance]]),"Good", "Problem")</f>
        <v>Good</v>
      </c>
    </row>
    <row r="605" spans="1:45">
      <c r="A605" s="7">
        <v>60</v>
      </c>
      <c r="B605" s="8" t="s">
        <v>86</v>
      </c>
      <c r="C605" t="str">
        <f>VLOOKUP(Table1[[#This Row],[pif_id]], Table7[#All],2,FALSE)</f>
        <v>Asia</v>
      </c>
      <c r="D605" t="str">
        <f>VLOOKUP(Table1[[#This Row],[pif_id]], Table7[#All],3,FALSE)</f>
        <v>FAO</v>
      </c>
      <c r="E605" t="str">
        <f>VLOOKUP(Table1[[#This Row],[pif_id]], Table7[#All],4,FALSE)</f>
        <v>2018</v>
      </c>
      <c r="F605" t="e">
        <f>VLOOKUP(Table1[[#This Row],[pif_id]], Table7[#All],5,FALSE)</f>
        <v>#REF!</v>
      </c>
      <c r="G605">
        <v>137</v>
      </c>
      <c r="H605" t="s">
        <v>863</v>
      </c>
      <c r="I605">
        <v>1</v>
      </c>
      <c r="J605">
        <v>1</v>
      </c>
      <c r="M605" t="str">
        <f>IF(SUM(Table1[[#This Row],[c_ghg_inventory]:[c_support_needed_and_received]])=0,1,"")</f>
        <v/>
      </c>
      <c r="N605" s="6">
        <v>434765</v>
      </c>
      <c r="O605" s="6">
        <v>650000</v>
      </c>
      <c r="P605" s="6">
        <f>N605/SUM(Table1[[#This Row],[c_ghg_inventory]:[c_undefined]])</f>
        <v>217382.5</v>
      </c>
      <c r="Q605" s="6">
        <f>O605/SUM(Table1[[#This Row],[c_ghg_inventory]:[c_undefined]])</f>
        <v>325000</v>
      </c>
      <c r="R605">
        <v>602</v>
      </c>
      <c r="S605" t="s">
        <v>865</v>
      </c>
      <c r="X605" s="4">
        <f>IF(SUM(Table1[[#This Row],[o_ghg_inventory ]:[o_support_needed_and_received]])=0,1,"")</f>
        <v>1</v>
      </c>
      <c r="Y605" s="34">
        <v>108691.25</v>
      </c>
      <c r="Z605" s="34">
        <v>162500</v>
      </c>
      <c r="AA605" s="5">
        <f>Table1[[#This Row],[o_gef_funding]]/SUM(Table1[[#This Row],[o_ghg_inventory ]:[o_undefined]])</f>
        <v>108691.25</v>
      </c>
      <c r="AB605" s="5">
        <f>Table1[[#This Row],[o_co_financing]]/SUM(Table1[[#This Row],[o_ghg_inventory ]:[o_undefined]])</f>
        <v>162500</v>
      </c>
      <c r="AC605" s="4" cm="1">
        <f t="array" ref="AC605">IF(Table1[[#This Row],[o_ghg_inventory ]]="",IF(AND(Table1[[#This Row],[o_undefined]:[o_undefined]]=1,Table1[[#This Row],[c_ghg_inventory]]=1),1,""),1)</f>
        <v>1</v>
      </c>
      <c r="AD605" s="4" cm="1">
        <f t="array" ref="AD605">IF(Table1[[#This Row],[o_mitigation ]]="",IF(AND(Table1[[#This Row],[o_undefined]:[o_undefined]]=1,Table1[[#This Row],[c_mitigation]]=1),1,""),1)</f>
        <v>1</v>
      </c>
      <c r="AE605" s="4" t="str" cm="1">
        <f t="array" ref="AE605">IF(Table1[[#This Row],[o_climate_change_impacts_and_adaptation ]]="",IF(AND(Table1[[#This Row],[o_undefined]:[o_undefined]]=1,Table1[[#This Row],[c_climate_change_impacts_and_adaptation]]=1),1,""),1)</f>
        <v/>
      </c>
      <c r="AF605" s="4" t="str" cm="1">
        <f t="array" ref="AF605">IF(Table1[[#This Row],[o_support_needed_and_received]]="",IF(AND(Table1[[#This Row],[o_undefined]:[o_undefined]]=1,Table1[[#This Row],[c_support_needed_and_received]]=1),1,""),1)</f>
        <v/>
      </c>
      <c r="AG605" s="4" t="str">
        <f>IF(SUM(Table1[[#This Row],[com_ghg_inventory]:[com_support_needed_and_received]])=0,1,"")</f>
        <v/>
      </c>
      <c r="AH605" s="4" cm="1">
        <f t="array" ref="AH605">IF(Table1[[#This Row],[com_ghg_inventory]]="",0,IF(Table1[[#This Row],[com_undefined]:[com_undefined]]=1,0,Table1[[#This Row],[o_gef_funding]:[o_gef_funding]]/SUM(Table1[[#This Row],[com_ghg_inventory]:[com_support_needed_and_received]])))</f>
        <v>54345.625</v>
      </c>
      <c r="AI605" s="4" cm="1">
        <f t="array" ref="AI605">IF(Table1[[#This Row],[com_mitigation]]="",0,IF(Table1[[#This Row],[com_undefined]:[com_undefined]]=1,0,Table1[[#This Row],[o_gef_funding]:[o_gef_funding]]/SUM(Table1[[#This Row],[com_ghg_inventory]:[com_support_needed_and_received]])))</f>
        <v>54345.625</v>
      </c>
      <c r="AJ605" s="4" cm="1">
        <f t="array" ref="AJ605">IF(Table1[[#This Row],[com_climate_change_impacts_and_adaptation]]="",0,IF(Table1[[#This Row],[com_undefined]:[com_undefined]]=1,0,Table1[[#This Row],[o_gef_funding]:[o_gef_funding]]/SUM(Table1[[#This Row],[com_ghg_inventory]:[com_support_needed_and_received]])))</f>
        <v>0</v>
      </c>
      <c r="AK605" s="4" cm="1">
        <f t="array" ref="AK605">IF(Table1[[#This Row],[com_support_needed_and_received]]="",0,IF(Table1[[#This Row],[com_undefined]:[com_undefined]]=1,0,Table1[[#This Row],[o_gef_funding]:[o_gef_funding]]/SUM(Table1[[#This Row],[com_ghg_inventory]:[com_support_needed_and_received]])))</f>
        <v>0</v>
      </c>
      <c r="AL605" s="4">
        <f>IF(Table1[[#This Row],[com_undefined]]=1,Table1[[#This Row],[o_gef_funding]],0)</f>
        <v>0</v>
      </c>
      <c r="AM605" s="4" cm="1">
        <f t="array" ref="AM605">IF(Table1[[#This Row],[com_ghg_inventory]]="",0,IF(Table1[[#This Row],[com_undefined]:[com_undefined]]=1,0,Table1[[#This Row],[o_co_financing]:[o_co_financing]]/SUM(Table1[[#This Row],[com_ghg_inventory]:[com_support_needed_and_received]])))</f>
        <v>81250</v>
      </c>
      <c r="AN605" s="4" cm="1">
        <f t="array" ref="AN605">IF(Table1[[#This Row],[com_mitigation]]="",0,IF(Table1[[#This Row],[com_undefined]:[com_undefined]]=1,0,Table1[[#This Row],[o_co_financing]:[o_co_financing]]/SUM(Table1[[#This Row],[com_ghg_inventory]:[com_support_needed_and_received]])))</f>
        <v>81250</v>
      </c>
      <c r="AO605" s="4" cm="1">
        <f t="array" ref="AO605">IF(Table1[[#This Row],[com_climate_change_impacts_and_adaptation]]="",0,IF(Table1[[#This Row],[com_undefined]:[com_undefined]]=1,0,Table1[[#This Row],[o_co_financing]:[o_co_financing]]/SUM(Table1[[#This Row],[com_ghg_inventory]:[com_support_needed_and_received]])))</f>
        <v>0</v>
      </c>
      <c r="AP605" s="4" cm="1">
        <f t="array" ref="AP605">IF(Table1[[#This Row],[com_support_needed_and_received]]="",0,IF(Table1[[#This Row],[com_undefined]:[com_undefined]]=1,0,Table1[[#This Row],[o_co_financing]:[o_co_financing]]/SUM(Table1[[#This Row],[com_ghg_inventory]:[com_support_needed_and_received]])))</f>
        <v>0</v>
      </c>
      <c r="AQ605" s="4">
        <f>IF(Table1[[#This Row],[com_undefined]]=1,Table1[[#This Row],[o_co_financing]],0)</f>
        <v>0</v>
      </c>
      <c r="AR605" s="4" t="str">
        <f>IF(Table1[[#This Row],[o_gef_funding]]=SUM(Table1[[#This Row],[ghg_inventory_gef]:[undefined_gef]]),"Good", "Problem")</f>
        <v>Good</v>
      </c>
      <c r="AS605" s="4" t="str">
        <f>IF(Table1[[#This Row],[o_co_financing]]=SUM(Table1[[#This Row],[ghg_inventory_co_finance]:[undefined_co_finance]]),"Good", "Problem")</f>
        <v>Good</v>
      </c>
    </row>
    <row r="606" spans="1:45">
      <c r="A606" s="7">
        <v>60</v>
      </c>
      <c r="B606" s="8" t="s">
        <v>86</v>
      </c>
      <c r="C606" t="str">
        <f>VLOOKUP(Table1[[#This Row],[pif_id]], Table7[#All],2,FALSE)</f>
        <v>Asia</v>
      </c>
      <c r="D606" t="str">
        <f>VLOOKUP(Table1[[#This Row],[pif_id]], Table7[#All],3,FALSE)</f>
        <v>FAO</v>
      </c>
      <c r="E606" t="str">
        <f>VLOOKUP(Table1[[#This Row],[pif_id]], Table7[#All],4,FALSE)</f>
        <v>2018</v>
      </c>
      <c r="F606" t="e">
        <f>VLOOKUP(Table1[[#This Row],[pif_id]], Table7[#All],5,FALSE)</f>
        <v>#REF!</v>
      </c>
      <c r="G606">
        <v>137</v>
      </c>
      <c r="H606" t="s">
        <v>863</v>
      </c>
      <c r="I606">
        <v>1</v>
      </c>
      <c r="J606">
        <v>1</v>
      </c>
      <c r="M606" t="str">
        <f>IF(SUM(Table1[[#This Row],[c_ghg_inventory]:[c_support_needed_and_received]])=0,1,"")</f>
        <v/>
      </c>
      <c r="N606" s="6">
        <v>434765</v>
      </c>
      <c r="O606" s="6">
        <v>650000</v>
      </c>
      <c r="P606" s="6">
        <f>N606/SUM(Table1[[#This Row],[c_ghg_inventory]:[c_undefined]])</f>
        <v>217382.5</v>
      </c>
      <c r="Q606" s="6">
        <f>O606/SUM(Table1[[#This Row],[c_ghg_inventory]:[c_undefined]])</f>
        <v>325000</v>
      </c>
      <c r="R606">
        <v>603</v>
      </c>
      <c r="S606" t="s">
        <v>866</v>
      </c>
      <c r="T606">
        <v>1</v>
      </c>
      <c r="X606" s="4" t="str">
        <f>IF(SUM(Table1[[#This Row],[o_ghg_inventory ]:[o_support_needed_and_received]])=0,1,"")</f>
        <v/>
      </c>
      <c r="Y606" s="34">
        <v>108691.25</v>
      </c>
      <c r="Z606" s="34">
        <v>162500</v>
      </c>
      <c r="AA606" s="5">
        <f>Table1[[#This Row],[o_gef_funding]]/SUM(Table1[[#This Row],[o_ghg_inventory ]:[o_undefined]])</f>
        <v>108691.25</v>
      </c>
      <c r="AB606" s="5">
        <f>Table1[[#This Row],[o_co_financing]]/SUM(Table1[[#This Row],[o_ghg_inventory ]:[o_undefined]])</f>
        <v>162500</v>
      </c>
      <c r="AC606" s="4" cm="1">
        <f t="array" ref="AC606">IF(Table1[[#This Row],[o_ghg_inventory ]]="",IF(AND(Table1[[#This Row],[o_undefined]:[o_undefined]]=1,Table1[[#This Row],[c_ghg_inventory]]=1),1,""),1)</f>
        <v>1</v>
      </c>
      <c r="AD606" s="4" t="str" cm="1">
        <f t="array" ref="AD606">IF(Table1[[#This Row],[o_mitigation ]]="",IF(AND(Table1[[#This Row],[o_undefined]:[o_undefined]]=1,Table1[[#This Row],[c_mitigation]]=1),1,""),1)</f>
        <v/>
      </c>
      <c r="AE606" s="4" t="str" cm="1">
        <f t="array" ref="AE606">IF(Table1[[#This Row],[o_climate_change_impacts_and_adaptation ]]="",IF(AND(Table1[[#This Row],[o_undefined]:[o_undefined]]=1,Table1[[#This Row],[c_climate_change_impacts_and_adaptation]]=1),1,""),1)</f>
        <v/>
      </c>
      <c r="AF606" s="4" t="str" cm="1">
        <f t="array" ref="AF606">IF(Table1[[#This Row],[o_support_needed_and_received]]="",IF(AND(Table1[[#This Row],[o_undefined]:[o_undefined]]=1,Table1[[#This Row],[c_support_needed_and_received]]=1),1,""),1)</f>
        <v/>
      </c>
      <c r="AG606" s="4" t="str">
        <f>IF(SUM(Table1[[#This Row],[com_ghg_inventory]:[com_support_needed_and_received]])=0,1,"")</f>
        <v/>
      </c>
      <c r="AH606" s="4" cm="1">
        <f t="array" ref="AH606">IF(Table1[[#This Row],[com_ghg_inventory]]="",0,IF(Table1[[#This Row],[com_undefined]:[com_undefined]]=1,0,Table1[[#This Row],[o_gef_funding]:[o_gef_funding]]/SUM(Table1[[#This Row],[com_ghg_inventory]:[com_support_needed_and_received]])))</f>
        <v>108691.25</v>
      </c>
      <c r="AI606" s="4" cm="1">
        <f t="array" ref="AI606">IF(Table1[[#This Row],[com_mitigation]]="",0,IF(Table1[[#This Row],[com_undefined]:[com_undefined]]=1,0,Table1[[#This Row],[o_gef_funding]:[o_gef_funding]]/SUM(Table1[[#This Row],[com_ghg_inventory]:[com_support_needed_and_received]])))</f>
        <v>0</v>
      </c>
      <c r="AJ606" s="4" cm="1">
        <f t="array" ref="AJ606">IF(Table1[[#This Row],[com_climate_change_impacts_and_adaptation]]="",0,IF(Table1[[#This Row],[com_undefined]:[com_undefined]]=1,0,Table1[[#This Row],[o_gef_funding]:[o_gef_funding]]/SUM(Table1[[#This Row],[com_ghg_inventory]:[com_support_needed_and_received]])))</f>
        <v>0</v>
      </c>
      <c r="AK606" s="4" cm="1">
        <f t="array" ref="AK606">IF(Table1[[#This Row],[com_support_needed_and_received]]="",0,IF(Table1[[#This Row],[com_undefined]:[com_undefined]]=1,0,Table1[[#This Row],[o_gef_funding]:[o_gef_funding]]/SUM(Table1[[#This Row],[com_ghg_inventory]:[com_support_needed_and_received]])))</f>
        <v>0</v>
      </c>
      <c r="AL606" s="4">
        <f>IF(Table1[[#This Row],[com_undefined]]=1,Table1[[#This Row],[o_gef_funding]],0)</f>
        <v>0</v>
      </c>
      <c r="AM606" s="4" cm="1">
        <f t="array" ref="AM606">IF(Table1[[#This Row],[com_ghg_inventory]]="",0,IF(Table1[[#This Row],[com_undefined]:[com_undefined]]=1,0,Table1[[#This Row],[o_co_financing]:[o_co_financing]]/SUM(Table1[[#This Row],[com_ghg_inventory]:[com_support_needed_and_received]])))</f>
        <v>162500</v>
      </c>
      <c r="AN606" s="4" cm="1">
        <f t="array" ref="AN606">IF(Table1[[#This Row],[com_mitigation]]="",0,IF(Table1[[#This Row],[com_undefined]:[com_undefined]]=1,0,Table1[[#This Row],[o_co_financing]:[o_co_financing]]/SUM(Table1[[#This Row],[com_ghg_inventory]:[com_support_needed_and_received]])))</f>
        <v>0</v>
      </c>
      <c r="AO606" s="4" cm="1">
        <f t="array" ref="AO606">IF(Table1[[#This Row],[com_climate_change_impacts_and_adaptation]]="",0,IF(Table1[[#This Row],[com_undefined]:[com_undefined]]=1,0,Table1[[#This Row],[o_co_financing]:[o_co_financing]]/SUM(Table1[[#This Row],[com_ghg_inventory]:[com_support_needed_and_received]])))</f>
        <v>0</v>
      </c>
      <c r="AP606" s="4" cm="1">
        <f t="array" ref="AP606">IF(Table1[[#This Row],[com_support_needed_and_received]]="",0,IF(Table1[[#This Row],[com_undefined]:[com_undefined]]=1,0,Table1[[#This Row],[o_co_financing]:[o_co_financing]]/SUM(Table1[[#This Row],[com_ghg_inventory]:[com_support_needed_and_received]])))</f>
        <v>0</v>
      </c>
      <c r="AQ606" s="4">
        <f>IF(Table1[[#This Row],[com_undefined]]=1,Table1[[#This Row],[o_co_financing]],0)</f>
        <v>0</v>
      </c>
      <c r="AR606" s="4" t="str">
        <f>IF(Table1[[#This Row],[o_gef_funding]]=SUM(Table1[[#This Row],[ghg_inventory_gef]:[undefined_gef]]),"Good", "Problem")</f>
        <v>Good</v>
      </c>
      <c r="AS606" s="4" t="str">
        <f>IF(Table1[[#This Row],[o_co_financing]]=SUM(Table1[[#This Row],[ghg_inventory_co_finance]:[undefined_co_finance]]),"Good", "Problem")</f>
        <v>Good</v>
      </c>
    </row>
    <row r="607" spans="1:45">
      <c r="A607" s="7">
        <v>60</v>
      </c>
      <c r="B607" s="8" t="s">
        <v>86</v>
      </c>
      <c r="C607" t="str">
        <f>VLOOKUP(Table1[[#This Row],[pif_id]], Table7[#All],2,FALSE)</f>
        <v>Asia</v>
      </c>
      <c r="D607" t="str">
        <f>VLOOKUP(Table1[[#This Row],[pif_id]], Table7[#All],3,FALSE)</f>
        <v>FAO</v>
      </c>
      <c r="E607" t="str">
        <f>VLOOKUP(Table1[[#This Row],[pif_id]], Table7[#All],4,FALSE)</f>
        <v>2018</v>
      </c>
      <c r="F607" t="e">
        <f>VLOOKUP(Table1[[#This Row],[pif_id]], Table7[#All],5,FALSE)</f>
        <v>#REF!</v>
      </c>
      <c r="G607">
        <v>137</v>
      </c>
      <c r="H607" t="s">
        <v>863</v>
      </c>
      <c r="I607">
        <v>1</v>
      </c>
      <c r="J607">
        <v>1</v>
      </c>
      <c r="M607" t="str">
        <f>IF(SUM(Table1[[#This Row],[c_ghg_inventory]:[c_support_needed_and_received]])=0,1,"")</f>
        <v/>
      </c>
      <c r="N607" s="6">
        <v>434765</v>
      </c>
      <c r="O607" s="6">
        <v>650000</v>
      </c>
      <c r="P607" s="6">
        <f>N607/SUM(Table1[[#This Row],[c_ghg_inventory]:[c_undefined]])</f>
        <v>217382.5</v>
      </c>
      <c r="Q607" s="6">
        <f>O607/SUM(Table1[[#This Row],[c_ghg_inventory]:[c_undefined]])</f>
        <v>325000</v>
      </c>
      <c r="R607">
        <v>604</v>
      </c>
      <c r="S607" t="s">
        <v>867</v>
      </c>
      <c r="T607">
        <v>1</v>
      </c>
      <c r="X607" s="4" t="str">
        <f>IF(SUM(Table1[[#This Row],[o_ghg_inventory ]:[o_support_needed_and_received]])=0,1,"")</f>
        <v/>
      </c>
      <c r="Y607" s="34">
        <v>108691.25</v>
      </c>
      <c r="Z607" s="34">
        <v>162500</v>
      </c>
      <c r="AA607" s="5">
        <f>Table1[[#This Row],[o_gef_funding]]/SUM(Table1[[#This Row],[o_ghg_inventory ]:[o_undefined]])</f>
        <v>108691.25</v>
      </c>
      <c r="AB607" s="5">
        <f>Table1[[#This Row],[o_co_financing]]/SUM(Table1[[#This Row],[o_ghg_inventory ]:[o_undefined]])</f>
        <v>162500</v>
      </c>
      <c r="AC607" s="4" cm="1">
        <f t="array" ref="AC607">IF(Table1[[#This Row],[o_ghg_inventory ]]="",IF(AND(Table1[[#This Row],[o_undefined]:[o_undefined]]=1,Table1[[#This Row],[c_ghg_inventory]]=1),1,""),1)</f>
        <v>1</v>
      </c>
      <c r="AD607" s="4" t="str" cm="1">
        <f t="array" ref="AD607">IF(Table1[[#This Row],[o_mitigation ]]="",IF(AND(Table1[[#This Row],[o_undefined]:[o_undefined]]=1,Table1[[#This Row],[c_mitigation]]=1),1,""),1)</f>
        <v/>
      </c>
      <c r="AE607" s="4" t="str" cm="1">
        <f t="array" ref="AE607">IF(Table1[[#This Row],[o_climate_change_impacts_and_adaptation ]]="",IF(AND(Table1[[#This Row],[o_undefined]:[o_undefined]]=1,Table1[[#This Row],[c_climate_change_impacts_and_adaptation]]=1),1,""),1)</f>
        <v/>
      </c>
      <c r="AF607" s="4" t="str" cm="1">
        <f t="array" ref="AF607">IF(Table1[[#This Row],[o_support_needed_and_received]]="",IF(AND(Table1[[#This Row],[o_undefined]:[o_undefined]]=1,Table1[[#This Row],[c_support_needed_and_received]]=1),1,""),1)</f>
        <v/>
      </c>
      <c r="AG607" s="4" t="str">
        <f>IF(SUM(Table1[[#This Row],[com_ghg_inventory]:[com_support_needed_and_received]])=0,1,"")</f>
        <v/>
      </c>
      <c r="AH607" s="4" cm="1">
        <f t="array" ref="AH607">IF(Table1[[#This Row],[com_ghg_inventory]]="",0,IF(Table1[[#This Row],[com_undefined]:[com_undefined]]=1,0,Table1[[#This Row],[o_gef_funding]:[o_gef_funding]]/SUM(Table1[[#This Row],[com_ghg_inventory]:[com_support_needed_and_received]])))</f>
        <v>108691.25</v>
      </c>
      <c r="AI607" s="4" cm="1">
        <f t="array" ref="AI607">IF(Table1[[#This Row],[com_mitigation]]="",0,IF(Table1[[#This Row],[com_undefined]:[com_undefined]]=1,0,Table1[[#This Row],[o_gef_funding]:[o_gef_funding]]/SUM(Table1[[#This Row],[com_ghg_inventory]:[com_support_needed_and_received]])))</f>
        <v>0</v>
      </c>
      <c r="AJ607" s="4" cm="1">
        <f t="array" ref="AJ607">IF(Table1[[#This Row],[com_climate_change_impacts_and_adaptation]]="",0,IF(Table1[[#This Row],[com_undefined]:[com_undefined]]=1,0,Table1[[#This Row],[o_gef_funding]:[o_gef_funding]]/SUM(Table1[[#This Row],[com_ghg_inventory]:[com_support_needed_and_received]])))</f>
        <v>0</v>
      </c>
      <c r="AK607" s="4" cm="1">
        <f t="array" ref="AK607">IF(Table1[[#This Row],[com_support_needed_and_received]]="",0,IF(Table1[[#This Row],[com_undefined]:[com_undefined]]=1,0,Table1[[#This Row],[o_gef_funding]:[o_gef_funding]]/SUM(Table1[[#This Row],[com_ghg_inventory]:[com_support_needed_and_received]])))</f>
        <v>0</v>
      </c>
      <c r="AL607" s="4">
        <f>IF(Table1[[#This Row],[com_undefined]]=1,Table1[[#This Row],[o_gef_funding]],0)</f>
        <v>0</v>
      </c>
      <c r="AM607" s="4" cm="1">
        <f t="array" ref="AM607">IF(Table1[[#This Row],[com_ghg_inventory]]="",0,IF(Table1[[#This Row],[com_undefined]:[com_undefined]]=1,0,Table1[[#This Row],[o_co_financing]:[o_co_financing]]/SUM(Table1[[#This Row],[com_ghg_inventory]:[com_support_needed_and_received]])))</f>
        <v>162500</v>
      </c>
      <c r="AN607" s="4" cm="1">
        <f t="array" ref="AN607">IF(Table1[[#This Row],[com_mitigation]]="",0,IF(Table1[[#This Row],[com_undefined]:[com_undefined]]=1,0,Table1[[#This Row],[o_co_financing]:[o_co_financing]]/SUM(Table1[[#This Row],[com_ghg_inventory]:[com_support_needed_and_received]])))</f>
        <v>0</v>
      </c>
      <c r="AO607" s="4" cm="1">
        <f t="array" ref="AO607">IF(Table1[[#This Row],[com_climate_change_impacts_and_adaptation]]="",0,IF(Table1[[#This Row],[com_undefined]:[com_undefined]]=1,0,Table1[[#This Row],[o_co_financing]:[o_co_financing]]/SUM(Table1[[#This Row],[com_ghg_inventory]:[com_support_needed_and_received]])))</f>
        <v>0</v>
      </c>
      <c r="AP607" s="4" cm="1">
        <f t="array" ref="AP607">IF(Table1[[#This Row],[com_support_needed_and_received]]="",0,IF(Table1[[#This Row],[com_undefined]:[com_undefined]]=1,0,Table1[[#This Row],[o_co_financing]:[o_co_financing]]/SUM(Table1[[#This Row],[com_ghg_inventory]:[com_support_needed_and_received]])))</f>
        <v>0</v>
      </c>
      <c r="AQ607" s="4">
        <f>IF(Table1[[#This Row],[com_undefined]]=1,Table1[[#This Row],[o_co_financing]],0)</f>
        <v>0</v>
      </c>
      <c r="AR607" s="4" t="str">
        <f>IF(Table1[[#This Row],[o_gef_funding]]=SUM(Table1[[#This Row],[ghg_inventory_gef]:[undefined_gef]]),"Good", "Problem")</f>
        <v>Good</v>
      </c>
      <c r="AS607" s="4" t="str">
        <f>IF(Table1[[#This Row],[o_co_financing]]=SUM(Table1[[#This Row],[ghg_inventory_co_finance]:[undefined_co_finance]]),"Good", "Problem")</f>
        <v>Good</v>
      </c>
    </row>
    <row r="608" spans="1:45">
      <c r="A608" s="7">
        <v>60</v>
      </c>
      <c r="B608" s="8" t="s">
        <v>86</v>
      </c>
      <c r="C608" t="str">
        <f>VLOOKUP(Table1[[#This Row],[pif_id]], Table7[#All],2,FALSE)</f>
        <v>Asia</v>
      </c>
      <c r="D608" t="str">
        <f>VLOOKUP(Table1[[#This Row],[pif_id]], Table7[#All],3,FALSE)</f>
        <v>FAO</v>
      </c>
      <c r="E608" t="str">
        <f>VLOOKUP(Table1[[#This Row],[pif_id]], Table7[#All],4,FALSE)</f>
        <v>2018</v>
      </c>
      <c r="F608" t="e">
        <f>VLOOKUP(Table1[[#This Row],[pif_id]], Table7[#All],5,FALSE)</f>
        <v>#REF!</v>
      </c>
      <c r="G608">
        <v>138</v>
      </c>
      <c r="H608" t="s">
        <v>868</v>
      </c>
      <c r="K608">
        <v>1</v>
      </c>
      <c r="M608" t="str">
        <f>IF(SUM(Table1[[#This Row],[c_ghg_inventory]:[c_support_needed_and_received]])=0,1,"")</f>
        <v/>
      </c>
      <c r="N608" s="6">
        <v>150000</v>
      </c>
      <c r="O608" s="6">
        <v>200000</v>
      </c>
      <c r="P608" s="6">
        <f>N608/SUM(Table1[[#This Row],[c_ghg_inventory]:[c_undefined]])</f>
        <v>150000</v>
      </c>
      <c r="Q608" s="6">
        <f>O608/SUM(Table1[[#This Row],[c_ghg_inventory]:[c_undefined]])</f>
        <v>200000</v>
      </c>
      <c r="R608">
        <v>605</v>
      </c>
      <c r="S608" t="s">
        <v>869</v>
      </c>
      <c r="V608">
        <v>1</v>
      </c>
      <c r="X608" s="4" t="str">
        <f>IF(SUM(Table1[[#This Row],[o_ghg_inventory ]:[o_support_needed_and_received]])=0,1,"")</f>
        <v/>
      </c>
      <c r="Y608" s="34">
        <v>30000</v>
      </c>
      <c r="Z608" s="34">
        <v>40000</v>
      </c>
      <c r="AA608" s="5">
        <f>Table1[[#This Row],[o_gef_funding]]/SUM(Table1[[#This Row],[o_ghg_inventory ]:[o_undefined]])</f>
        <v>30000</v>
      </c>
      <c r="AB608" s="5">
        <f>Table1[[#This Row],[o_co_financing]]/SUM(Table1[[#This Row],[o_ghg_inventory ]:[o_undefined]])</f>
        <v>40000</v>
      </c>
      <c r="AC608" s="4" t="str" cm="1">
        <f t="array" ref="AC608">IF(Table1[[#This Row],[o_ghg_inventory ]]="",IF(AND(Table1[[#This Row],[o_undefined]:[o_undefined]]=1,Table1[[#This Row],[c_ghg_inventory]]=1),1,""),1)</f>
        <v/>
      </c>
      <c r="AD608" s="4" t="str" cm="1">
        <f t="array" ref="AD608">IF(Table1[[#This Row],[o_mitigation ]]="",IF(AND(Table1[[#This Row],[o_undefined]:[o_undefined]]=1,Table1[[#This Row],[c_mitigation]]=1),1,""),1)</f>
        <v/>
      </c>
      <c r="AE608" s="4" cm="1">
        <f t="array" ref="AE608">IF(Table1[[#This Row],[o_climate_change_impacts_and_adaptation ]]="",IF(AND(Table1[[#This Row],[o_undefined]:[o_undefined]]=1,Table1[[#This Row],[c_climate_change_impacts_and_adaptation]]=1),1,""),1)</f>
        <v>1</v>
      </c>
      <c r="AF608" s="4" t="str" cm="1">
        <f t="array" ref="AF608">IF(Table1[[#This Row],[o_support_needed_and_received]]="",IF(AND(Table1[[#This Row],[o_undefined]:[o_undefined]]=1,Table1[[#This Row],[c_support_needed_and_received]]=1),1,""),1)</f>
        <v/>
      </c>
      <c r="AG608" s="4" t="str">
        <f>IF(SUM(Table1[[#This Row],[com_ghg_inventory]:[com_support_needed_and_received]])=0,1,"")</f>
        <v/>
      </c>
      <c r="AH608" s="4" cm="1">
        <f t="array" ref="AH608">IF(Table1[[#This Row],[com_ghg_inventory]]="",0,IF(Table1[[#This Row],[com_undefined]:[com_undefined]]=1,0,Table1[[#This Row],[o_gef_funding]:[o_gef_funding]]/SUM(Table1[[#This Row],[com_ghg_inventory]:[com_support_needed_and_received]])))</f>
        <v>0</v>
      </c>
      <c r="AI608" s="4" cm="1">
        <f t="array" ref="AI608">IF(Table1[[#This Row],[com_mitigation]]="",0,IF(Table1[[#This Row],[com_undefined]:[com_undefined]]=1,0,Table1[[#This Row],[o_gef_funding]:[o_gef_funding]]/SUM(Table1[[#This Row],[com_ghg_inventory]:[com_support_needed_and_received]])))</f>
        <v>0</v>
      </c>
      <c r="AJ608" s="4" cm="1">
        <f t="array" ref="AJ608">IF(Table1[[#This Row],[com_climate_change_impacts_and_adaptation]]="",0,IF(Table1[[#This Row],[com_undefined]:[com_undefined]]=1,0,Table1[[#This Row],[o_gef_funding]:[o_gef_funding]]/SUM(Table1[[#This Row],[com_ghg_inventory]:[com_support_needed_and_received]])))</f>
        <v>30000</v>
      </c>
      <c r="AK608" s="4" cm="1">
        <f t="array" ref="AK608">IF(Table1[[#This Row],[com_support_needed_and_received]]="",0,IF(Table1[[#This Row],[com_undefined]:[com_undefined]]=1,0,Table1[[#This Row],[o_gef_funding]:[o_gef_funding]]/SUM(Table1[[#This Row],[com_ghg_inventory]:[com_support_needed_and_received]])))</f>
        <v>0</v>
      </c>
      <c r="AL608" s="4">
        <f>IF(Table1[[#This Row],[com_undefined]]=1,Table1[[#This Row],[o_gef_funding]],0)</f>
        <v>0</v>
      </c>
      <c r="AM608" s="4" cm="1">
        <f t="array" ref="AM608">IF(Table1[[#This Row],[com_ghg_inventory]]="",0,IF(Table1[[#This Row],[com_undefined]:[com_undefined]]=1,0,Table1[[#This Row],[o_co_financing]:[o_co_financing]]/SUM(Table1[[#This Row],[com_ghg_inventory]:[com_support_needed_and_received]])))</f>
        <v>0</v>
      </c>
      <c r="AN608" s="4" cm="1">
        <f t="array" ref="AN608">IF(Table1[[#This Row],[com_mitigation]]="",0,IF(Table1[[#This Row],[com_undefined]:[com_undefined]]=1,0,Table1[[#This Row],[o_co_financing]:[o_co_financing]]/SUM(Table1[[#This Row],[com_ghg_inventory]:[com_support_needed_and_received]])))</f>
        <v>0</v>
      </c>
      <c r="AO608" s="4" cm="1">
        <f t="array" ref="AO608">IF(Table1[[#This Row],[com_climate_change_impacts_and_adaptation]]="",0,IF(Table1[[#This Row],[com_undefined]:[com_undefined]]=1,0,Table1[[#This Row],[o_co_financing]:[o_co_financing]]/SUM(Table1[[#This Row],[com_ghg_inventory]:[com_support_needed_and_received]])))</f>
        <v>40000</v>
      </c>
      <c r="AP608" s="4" cm="1">
        <f t="array" ref="AP608">IF(Table1[[#This Row],[com_support_needed_and_received]]="",0,IF(Table1[[#This Row],[com_undefined]:[com_undefined]]=1,0,Table1[[#This Row],[o_co_financing]:[o_co_financing]]/SUM(Table1[[#This Row],[com_ghg_inventory]:[com_support_needed_and_received]])))</f>
        <v>0</v>
      </c>
      <c r="AQ608" s="4">
        <f>IF(Table1[[#This Row],[com_undefined]]=1,Table1[[#This Row],[o_co_financing]],0)</f>
        <v>0</v>
      </c>
      <c r="AR608" s="4" t="str">
        <f>IF(Table1[[#This Row],[o_gef_funding]]=SUM(Table1[[#This Row],[ghg_inventory_gef]:[undefined_gef]]),"Good", "Problem")</f>
        <v>Good</v>
      </c>
      <c r="AS608" s="4" t="str">
        <f>IF(Table1[[#This Row],[o_co_financing]]=SUM(Table1[[#This Row],[ghg_inventory_co_finance]:[undefined_co_finance]]),"Good", "Problem")</f>
        <v>Good</v>
      </c>
    </row>
    <row r="609" spans="1:45">
      <c r="A609" s="7">
        <v>60</v>
      </c>
      <c r="B609" s="8" t="s">
        <v>86</v>
      </c>
      <c r="C609" t="str">
        <f>VLOOKUP(Table1[[#This Row],[pif_id]], Table7[#All],2,FALSE)</f>
        <v>Asia</v>
      </c>
      <c r="D609" t="str">
        <f>VLOOKUP(Table1[[#This Row],[pif_id]], Table7[#All],3,FALSE)</f>
        <v>FAO</v>
      </c>
      <c r="E609" t="str">
        <f>VLOOKUP(Table1[[#This Row],[pif_id]], Table7[#All],4,FALSE)</f>
        <v>2018</v>
      </c>
      <c r="F609" t="e">
        <f>VLOOKUP(Table1[[#This Row],[pif_id]], Table7[#All],5,FALSE)</f>
        <v>#REF!</v>
      </c>
      <c r="G609">
        <v>138</v>
      </c>
      <c r="H609" t="s">
        <v>868</v>
      </c>
      <c r="K609">
        <v>1</v>
      </c>
      <c r="M609" t="str">
        <f>IF(SUM(Table1[[#This Row],[c_ghg_inventory]:[c_support_needed_and_received]])=0,1,"")</f>
        <v/>
      </c>
      <c r="N609" s="6">
        <v>150000</v>
      </c>
      <c r="O609" s="6">
        <v>200000</v>
      </c>
      <c r="P609" s="6">
        <f>N609/SUM(Table1[[#This Row],[c_ghg_inventory]:[c_undefined]])</f>
        <v>150000</v>
      </c>
      <c r="Q609" s="6">
        <f>O609/SUM(Table1[[#This Row],[c_ghg_inventory]:[c_undefined]])</f>
        <v>200000</v>
      </c>
      <c r="R609">
        <v>606</v>
      </c>
      <c r="S609" t="s">
        <v>870</v>
      </c>
      <c r="V609">
        <v>1</v>
      </c>
      <c r="X609" s="4" t="str">
        <f>IF(SUM(Table1[[#This Row],[o_ghg_inventory ]:[o_support_needed_and_received]])=0,1,"")</f>
        <v/>
      </c>
      <c r="Y609" s="34">
        <v>30000</v>
      </c>
      <c r="Z609" s="34">
        <v>40000</v>
      </c>
      <c r="AA609" s="5">
        <f>Table1[[#This Row],[o_gef_funding]]/SUM(Table1[[#This Row],[o_ghg_inventory ]:[o_undefined]])</f>
        <v>30000</v>
      </c>
      <c r="AB609" s="5">
        <f>Table1[[#This Row],[o_co_financing]]/SUM(Table1[[#This Row],[o_ghg_inventory ]:[o_undefined]])</f>
        <v>40000</v>
      </c>
      <c r="AC609" s="4" t="str" cm="1">
        <f t="array" ref="AC609">IF(Table1[[#This Row],[o_ghg_inventory ]]="",IF(AND(Table1[[#This Row],[o_undefined]:[o_undefined]]=1,Table1[[#This Row],[c_ghg_inventory]]=1),1,""),1)</f>
        <v/>
      </c>
      <c r="AD609" s="4" t="str" cm="1">
        <f t="array" ref="AD609">IF(Table1[[#This Row],[o_mitigation ]]="",IF(AND(Table1[[#This Row],[o_undefined]:[o_undefined]]=1,Table1[[#This Row],[c_mitigation]]=1),1,""),1)</f>
        <v/>
      </c>
      <c r="AE609" s="4" cm="1">
        <f t="array" ref="AE609">IF(Table1[[#This Row],[o_climate_change_impacts_and_adaptation ]]="",IF(AND(Table1[[#This Row],[o_undefined]:[o_undefined]]=1,Table1[[#This Row],[c_climate_change_impacts_and_adaptation]]=1),1,""),1)</f>
        <v>1</v>
      </c>
      <c r="AF609" s="4" t="str" cm="1">
        <f t="array" ref="AF609">IF(Table1[[#This Row],[o_support_needed_and_received]]="",IF(AND(Table1[[#This Row],[o_undefined]:[o_undefined]]=1,Table1[[#This Row],[c_support_needed_and_received]]=1),1,""),1)</f>
        <v/>
      </c>
      <c r="AG609" s="4" t="str">
        <f>IF(SUM(Table1[[#This Row],[com_ghg_inventory]:[com_support_needed_and_received]])=0,1,"")</f>
        <v/>
      </c>
      <c r="AH609" s="4" cm="1">
        <f t="array" ref="AH609">IF(Table1[[#This Row],[com_ghg_inventory]]="",0,IF(Table1[[#This Row],[com_undefined]:[com_undefined]]=1,0,Table1[[#This Row],[o_gef_funding]:[o_gef_funding]]/SUM(Table1[[#This Row],[com_ghg_inventory]:[com_support_needed_and_received]])))</f>
        <v>0</v>
      </c>
      <c r="AI609" s="4" cm="1">
        <f t="array" ref="AI609">IF(Table1[[#This Row],[com_mitigation]]="",0,IF(Table1[[#This Row],[com_undefined]:[com_undefined]]=1,0,Table1[[#This Row],[o_gef_funding]:[o_gef_funding]]/SUM(Table1[[#This Row],[com_ghg_inventory]:[com_support_needed_and_received]])))</f>
        <v>0</v>
      </c>
      <c r="AJ609" s="4" cm="1">
        <f t="array" ref="AJ609">IF(Table1[[#This Row],[com_climate_change_impacts_and_adaptation]]="",0,IF(Table1[[#This Row],[com_undefined]:[com_undefined]]=1,0,Table1[[#This Row],[o_gef_funding]:[o_gef_funding]]/SUM(Table1[[#This Row],[com_ghg_inventory]:[com_support_needed_and_received]])))</f>
        <v>30000</v>
      </c>
      <c r="AK609" s="4" cm="1">
        <f t="array" ref="AK609">IF(Table1[[#This Row],[com_support_needed_and_received]]="",0,IF(Table1[[#This Row],[com_undefined]:[com_undefined]]=1,0,Table1[[#This Row],[o_gef_funding]:[o_gef_funding]]/SUM(Table1[[#This Row],[com_ghg_inventory]:[com_support_needed_and_received]])))</f>
        <v>0</v>
      </c>
      <c r="AL609" s="4">
        <f>IF(Table1[[#This Row],[com_undefined]]=1,Table1[[#This Row],[o_gef_funding]],0)</f>
        <v>0</v>
      </c>
      <c r="AM609" s="4" cm="1">
        <f t="array" ref="AM609">IF(Table1[[#This Row],[com_ghg_inventory]]="",0,IF(Table1[[#This Row],[com_undefined]:[com_undefined]]=1,0,Table1[[#This Row],[o_co_financing]:[o_co_financing]]/SUM(Table1[[#This Row],[com_ghg_inventory]:[com_support_needed_and_received]])))</f>
        <v>0</v>
      </c>
      <c r="AN609" s="4" cm="1">
        <f t="array" ref="AN609">IF(Table1[[#This Row],[com_mitigation]]="",0,IF(Table1[[#This Row],[com_undefined]:[com_undefined]]=1,0,Table1[[#This Row],[o_co_financing]:[o_co_financing]]/SUM(Table1[[#This Row],[com_ghg_inventory]:[com_support_needed_and_received]])))</f>
        <v>0</v>
      </c>
      <c r="AO609" s="4" cm="1">
        <f t="array" ref="AO609">IF(Table1[[#This Row],[com_climate_change_impacts_and_adaptation]]="",0,IF(Table1[[#This Row],[com_undefined]:[com_undefined]]=1,0,Table1[[#This Row],[o_co_financing]:[o_co_financing]]/SUM(Table1[[#This Row],[com_ghg_inventory]:[com_support_needed_and_received]])))</f>
        <v>40000</v>
      </c>
      <c r="AP609" s="4" cm="1">
        <f t="array" ref="AP609">IF(Table1[[#This Row],[com_support_needed_and_received]]="",0,IF(Table1[[#This Row],[com_undefined]:[com_undefined]]=1,0,Table1[[#This Row],[o_co_financing]:[o_co_financing]]/SUM(Table1[[#This Row],[com_ghg_inventory]:[com_support_needed_and_received]])))</f>
        <v>0</v>
      </c>
      <c r="AQ609" s="4">
        <f>IF(Table1[[#This Row],[com_undefined]]=1,Table1[[#This Row],[o_co_financing]],0)</f>
        <v>0</v>
      </c>
      <c r="AR609" s="4" t="str">
        <f>IF(Table1[[#This Row],[o_gef_funding]]=SUM(Table1[[#This Row],[ghg_inventory_gef]:[undefined_gef]]),"Good", "Problem")</f>
        <v>Good</v>
      </c>
      <c r="AS609" s="4" t="str">
        <f>IF(Table1[[#This Row],[o_co_financing]]=SUM(Table1[[#This Row],[ghg_inventory_co_finance]:[undefined_co_finance]]),"Good", "Problem")</f>
        <v>Good</v>
      </c>
    </row>
    <row r="610" spans="1:45">
      <c r="A610" s="7">
        <v>60</v>
      </c>
      <c r="B610" s="8" t="s">
        <v>86</v>
      </c>
      <c r="C610" t="str">
        <f>VLOOKUP(Table1[[#This Row],[pif_id]], Table7[#All],2,FALSE)</f>
        <v>Asia</v>
      </c>
      <c r="D610" t="str">
        <f>VLOOKUP(Table1[[#This Row],[pif_id]], Table7[#All],3,FALSE)</f>
        <v>FAO</v>
      </c>
      <c r="E610" t="str">
        <f>VLOOKUP(Table1[[#This Row],[pif_id]], Table7[#All],4,FALSE)</f>
        <v>2018</v>
      </c>
      <c r="F610" t="e">
        <f>VLOOKUP(Table1[[#This Row],[pif_id]], Table7[#All],5,FALSE)</f>
        <v>#REF!</v>
      </c>
      <c r="G610">
        <v>138</v>
      </c>
      <c r="H610" t="s">
        <v>868</v>
      </c>
      <c r="K610">
        <v>1</v>
      </c>
      <c r="M610" t="str">
        <f>IF(SUM(Table1[[#This Row],[c_ghg_inventory]:[c_support_needed_and_received]])=0,1,"")</f>
        <v/>
      </c>
      <c r="N610" s="6">
        <v>150000</v>
      </c>
      <c r="O610" s="6">
        <v>200000</v>
      </c>
      <c r="P610" s="6">
        <f>N610/SUM(Table1[[#This Row],[c_ghg_inventory]:[c_undefined]])</f>
        <v>150000</v>
      </c>
      <c r="Q610" s="6">
        <f>O610/SUM(Table1[[#This Row],[c_ghg_inventory]:[c_undefined]])</f>
        <v>200000</v>
      </c>
      <c r="R610">
        <v>607</v>
      </c>
      <c r="S610" t="s">
        <v>871</v>
      </c>
      <c r="V610">
        <v>1</v>
      </c>
      <c r="X610" s="4" t="str">
        <f>IF(SUM(Table1[[#This Row],[o_ghg_inventory ]:[o_support_needed_and_received]])=0,1,"")</f>
        <v/>
      </c>
      <c r="Y610" s="34">
        <v>30000</v>
      </c>
      <c r="Z610" s="34">
        <v>40000</v>
      </c>
      <c r="AA610" s="5">
        <f>Table1[[#This Row],[o_gef_funding]]/SUM(Table1[[#This Row],[o_ghg_inventory ]:[o_undefined]])</f>
        <v>30000</v>
      </c>
      <c r="AB610" s="5">
        <f>Table1[[#This Row],[o_co_financing]]/SUM(Table1[[#This Row],[o_ghg_inventory ]:[o_undefined]])</f>
        <v>40000</v>
      </c>
      <c r="AC610" s="4" t="str" cm="1">
        <f t="array" ref="AC610">IF(Table1[[#This Row],[o_ghg_inventory ]]="",IF(AND(Table1[[#This Row],[o_undefined]:[o_undefined]]=1,Table1[[#This Row],[c_ghg_inventory]]=1),1,""),1)</f>
        <v/>
      </c>
      <c r="AD610" s="4" t="str" cm="1">
        <f t="array" ref="AD610">IF(Table1[[#This Row],[o_mitigation ]]="",IF(AND(Table1[[#This Row],[o_undefined]:[o_undefined]]=1,Table1[[#This Row],[c_mitigation]]=1),1,""),1)</f>
        <v/>
      </c>
      <c r="AE610" s="4" cm="1">
        <f t="array" ref="AE610">IF(Table1[[#This Row],[o_climate_change_impacts_and_adaptation ]]="",IF(AND(Table1[[#This Row],[o_undefined]:[o_undefined]]=1,Table1[[#This Row],[c_climate_change_impacts_and_adaptation]]=1),1,""),1)</f>
        <v>1</v>
      </c>
      <c r="AF610" s="4" t="str" cm="1">
        <f t="array" ref="AF610">IF(Table1[[#This Row],[o_support_needed_and_received]]="",IF(AND(Table1[[#This Row],[o_undefined]:[o_undefined]]=1,Table1[[#This Row],[c_support_needed_and_received]]=1),1,""),1)</f>
        <v/>
      </c>
      <c r="AG610" s="4" t="str">
        <f>IF(SUM(Table1[[#This Row],[com_ghg_inventory]:[com_support_needed_and_received]])=0,1,"")</f>
        <v/>
      </c>
      <c r="AH610" s="4" cm="1">
        <f t="array" ref="AH610">IF(Table1[[#This Row],[com_ghg_inventory]]="",0,IF(Table1[[#This Row],[com_undefined]:[com_undefined]]=1,0,Table1[[#This Row],[o_gef_funding]:[o_gef_funding]]/SUM(Table1[[#This Row],[com_ghg_inventory]:[com_support_needed_and_received]])))</f>
        <v>0</v>
      </c>
      <c r="AI610" s="4" cm="1">
        <f t="array" ref="AI610">IF(Table1[[#This Row],[com_mitigation]]="",0,IF(Table1[[#This Row],[com_undefined]:[com_undefined]]=1,0,Table1[[#This Row],[o_gef_funding]:[o_gef_funding]]/SUM(Table1[[#This Row],[com_ghg_inventory]:[com_support_needed_and_received]])))</f>
        <v>0</v>
      </c>
      <c r="AJ610" s="4" cm="1">
        <f t="array" ref="AJ610">IF(Table1[[#This Row],[com_climate_change_impacts_and_adaptation]]="",0,IF(Table1[[#This Row],[com_undefined]:[com_undefined]]=1,0,Table1[[#This Row],[o_gef_funding]:[o_gef_funding]]/SUM(Table1[[#This Row],[com_ghg_inventory]:[com_support_needed_and_received]])))</f>
        <v>30000</v>
      </c>
      <c r="AK610" s="4" cm="1">
        <f t="array" ref="AK610">IF(Table1[[#This Row],[com_support_needed_and_received]]="",0,IF(Table1[[#This Row],[com_undefined]:[com_undefined]]=1,0,Table1[[#This Row],[o_gef_funding]:[o_gef_funding]]/SUM(Table1[[#This Row],[com_ghg_inventory]:[com_support_needed_and_received]])))</f>
        <v>0</v>
      </c>
      <c r="AL610" s="4">
        <f>IF(Table1[[#This Row],[com_undefined]]=1,Table1[[#This Row],[o_gef_funding]],0)</f>
        <v>0</v>
      </c>
      <c r="AM610" s="4" cm="1">
        <f t="array" ref="AM610">IF(Table1[[#This Row],[com_ghg_inventory]]="",0,IF(Table1[[#This Row],[com_undefined]:[com_undefined]]=1,0,Table1[[#This Row],[o_co_financing]:[o_co_financing]]/SUM(Table1[[#This Row],[com_ghg_inventory]:[com_support_needed_and_received]])))</f>
        <v>0</v>
      </c>
      <c r="AN610" s="4" cm="1">
        <f t="array" ref="AN610">IF(Table1[[#This Row],[com_mitigation]]="",0,IF(Table1[[#This Row],[com_undefined]:[com_undefined]]=1,0,Table1[[#This Row],[o_co_financing]:[o_co_financing]]/SUM(Table1[[#This Row],[com_ghg_inventory]:[com_support_needed_and_received]])))</f>
        <v>0</v>
      </c>
      <c r="AO610" s="4" cm="1">
        <f t="array" ref="AO610">IF(Table1[[#This Row],[com_climate_change_impacts_and_adaptation]]="",0,IF(Table1[[#This Row],[com_undefined]:[com_undefined]]=1,0,Table1[[#This Row],[o_co_financing]:[o_co_financing]]/SUM(Table1[[#This Row],[com_ghg_inventory]:[com_support_needed_and_received]])))</f>
        <v>40000</v>
      </c>
      <c r="AP610" s="4" cm="1">
        <f t="array" ref="AP610">IF(Table1[[#This Row],[com_support_needed_and_received]]="",0,IF(Table1[[#This Row],[com_undefined]:[com_undefined]]=1,0,Table1[[#This Row],[o_co_financing]:[o_co_financing]]/SUM(Table1[[#This Row],[com_ghg_inventory]:[com_support_needed_and_received]])))</f>
        <v>0</v>
      </c>
      <c r="AQ610" s="4">
        <f>IF(Table1[[#This Row],[com_undefined]]=1,Table1[[#This Row],[o_co_financing]],0)</f>
        <v>0</v>
      </c>
      <c r="AR610" s="4" t="str">
        <f>IF(Table1[[#This Row],[o_gef_funding]]=SUM(Table1[[#This Row],[ghg_inventory_gef]:[undefined_gef]]),"Good", "Problem")</f>
        <v>Good</v>
      </c>
      <c r="AS610" s="4" t="str">
        <f>IF(Table1[[#This Row],[o_co_financing]]=SUM(Table1[[#This Row],[ghg_inventory_co_finance]:[undefined_co_finance]]),"Good", "Problem")</f>
        <v>Good</v>
      </c>
    </row>
    <row r="611" spans="1:45">
      <c r="A611" s="7">
        <v>60</v>
      </c>
      <c r="B611" s="8" t="s">
        <v>86</v>
      </c>
      <c r="C611" t="str">
        <f>VLOOKUP(Table1[[#This Row],[pif_id]], Table7[#All],2,FALSE)</f>
        <v>Asia</v>
      </c>
      <c r="D611" t="str">
        <f>VLOOKUP(Table1[[#This Row],[pif_id]], Table7[#All],3,FALSE)</f>
        <v>FAO</v>
      </c>
      <c r="E611" t="str">
        <f>VLOOKUP(Table1[[#This Row],[pif_id]], Table7[#All],4,FALSE)</f>
        <v>2018</v>
      </c>
      <c r="F611" t="e">
        <f>VLOOKUP(Table1[[#This Row],[pif_id]], Table7[#All],5,FALSE)</f>
        <v>#REF!</v>
      </c>
      <c r="G611">
        <v>138</v>
      </c>
      <c r="H611" t="s">
        <v>868</v>
      </c>
      <c r="K611">
        <v>1</v>
      </c>
      <c r="M611" t="str">
        <f>IF(SUM(Table1[[#This Row],[c_ghg_inventory]:[c_support_needed_and_received]])=0,1,"")</f>
        <v/>
      </c>
      <c r="N611" s="6">
        <v>150000</v>
      </c>
      <c r="O611" s="6">
        <v>200000</v>
      </c>
      <c r="P611" s="6">
        <f>N611/SUM(Table1[[#This Row],[c_ghg_inventory]:[c_undefined]])</f>
        <v>150000</v>
      </c>
      <c r="Q611" s="6">
        <f>O611/SUM(Table1[[#This Row],[c_ghg_inventory]:[c_undefined]])</f>
        <v>200000</v>
      </c>
      <c r="R611">
        <v>608</v>
      </c>
      <c r="S611" t="s">
        <v>872</v>
      </c>
      <c r="V611">
        <v>1</v>
      </c>
      <c r="X611" s="4" t="str">
        <f>IF(SUM(Table1[[#This Row],[o_ghg_inventory ]:[o_support_needed_and_received]])=0,1,"")</f>
        <v/>
      </c>
      <c r="Y611" s="34">
        <v>30000</v>
      </c>
      <c r="Z611" s="34">
        <v>40000</v>
      </c>
      <c r="AA611" s="5">
        <f>Table1[[#This Row],[o_gef_funding]]/SUM(Table1[[#This Row],[o_ghg_inventory ]:[o_undefined]])</f>
        <v>30000</v>
      </c>
      <c r="AB611" s="5">
        <f>Table1[[#This Row],[o_co_financing]]/SUM(Table1[[#This Row],[o_ghg_inventory ]:[o_undefined]])</f>
        <v>40000</v>
      </c>
      <c r="AC611" s="4" t="str" cm="1">
        <f t="array" ref="AC611">IF(Table1[[#This Row],[o_ghg_inventory ]]="",IF(AND(Table1[[#This Row],[o_undefined]:[o_undefined]]=1,Table1[[#This Row],[c_ghg_inventory]]=1),1,""),1)</f>
        <v/>
      </c>
      <c r="AD611" s="4" t="str" cm="1">
        <f t="array" ref="AD611">IF(Table1[[#This Row],[o_mitigation ]]="",IF(AND(Table1[[#This Row],[o_undefined]:[o_undefined]]=1,Table1[[#This Row],[c_mitigation]]=1),1,""),1)</f>
        <v/>
      </c>
      <c r="AE611" s="4" cm="1">
        <f t="array" ref="AE611">IF(Table1[[#This Row],[o_climate_change_impacts_and_adaptation ]]="",IF(AND(Table1[[#This Row],[o_undefined]:[o_undefined]]=1,Table1[[#This Row],[c_climate_change_impacts_and_adaptation]]=1),1,""),1)</f>
        <v>1</v>
      </c>
      <c r="AF611" s="4" t="str" cm="1">
        <f t="array" ref="AF611">IF(Table1[[#This Row],[o_support_needed_and_received]]="",IF(AND(Table1[[#This Row],[o_undefined]:[o_undefined]]=1,Table1[[#This Row],[c_support_needed_and_received]]=1),1,""),1)</f>
        <v/>
      </c>
      <c r="AG611" s="4" t="str">
        <f>IF(SUM(Table1[[#This Row],[com_ghg_inventory]:[com_support_needed_and_received]])=0,1,"")</f>
        <v/>
      </c>
      <c r="AH611" s="4" cm="1">
        <f t="array" ref="AH611">IF(Table1[[#This Row],[com_ghg_inventory]]="",0,IF(Table1[[#This Row],[com_undefined]:[com_undefined]]=1,0,Table1[[#This Row],[o_gef_funding]:[o_gef_funding]]/SUM(Table1[[#This Row],[com_ghg_inventory]:[com_support_needed_and_received]])))</f>
        <v>0</v>
      </c>
      <c r="AI611" s="4" cm="1">
        <f t="array" ref="AI611">IF(Table1[[#This Row],[com_mitigation]]="",0,IF(Table1[[#This Row],[com_undefined]:[com_undefined]]=1,0,Table1[[#This Row],[o_gef_funding]:[o_gef_funding]]/SUM(Table1[[#This Row],[com_ghg_inventory]:[com_support_needed_and_received]])))</f>
        <v>0</v>
      </c>
      <c r="AJ611" s="4" cm="1">
        <f t="array" ref="AJ611">IF(Table1[[#This Row],[com_climate_change_impacts_and_adaptation]]="",0,IF(Table1[[#This Row],[com_undefined]:[com_undefined]]=1,0,Table1[[#This Row],[o_gef_funding]:[o_gef_funding]]/SUM(Table1[[#This Row],[com_ghg_inventory]:[com_support_needed_and_received]])))</f>
        <v>30000</v>
      </c>
      <c r="AK611" s="4" cm="1">
        <f t="array" ref="AK611">IF(Table1[[#This Row],[com_support_needed_and_received]]="",0,IF(Table1[[#This Row],[com_undefined]:[com_undefined]]=1,0,Table1[[#This Row],[o_gef_funding]:[o_gef_funding]]/SUM(Table1[[#This Row],[com_ghg_inventory]:[com_support_needed_and_received]])))</f>
        <v>0</v>
      </c>
      <c r="AL611" s="4">
        <f>IF(Table1[[#This Row],[com_undefined]]=1,Table1[[#This Row],[o_gef_funding]],0)</f>
        <v>0</v>
      </c>
      <c r="AM611" s="4" cm="1">
        <f t="array" ref="AM611">IF(Table1[[#This Row],[com_ghg_inventory]]="",0,IF(Table1[[#This Row],[com_undefined]:[com_undefined]]=1,0,Table1[[#This Row],[o_co_financing]:[o_co_financing]]/SUM(Table1[[#This Row],[com_ghg_inventory]:[com_support_needed_and_received]])))</f>
        <v>0</v>
      </c>
      <c r="AN611" s="4" cm="1">
        <f t="array" ref="AN611">IF(Table1[[#This Row],[com_mitigation]]="",0,IF(Table1[[#This Row],[com_undefined]:[com_undefined]]=1,0,Table1[[#This Row],[o_co_financing]:[o_co_financing]]/SUM(Table1[[#This Row],[com_ghg_inventory]:[com_support_needed_and_received]])))</f>
        <v>0</v>
      </c>
      <c r="AO611" s="4" cm="1">
        <f t="array" ref="AO611">IF(Table1[[#This Row],[com_climate_change_impacts_and_adaptation]]="",0,IF(Table1[[#This Row],[com_undefined]:[com_undefined]]=1,0,Table1[[#This Row],[o_co_financing]:[o_co_financing]]/SUM(Table1[[#This Row],[com_ghg_inventory]:[com_support_needed_and_received]])))</f>
        <v>40000</v>
      </c>
      <c r="AP611" s="4" cm="1">
        <f t="array" ref="AP611">IF(Table1[[#This Row],[com_support_needed_and_received]]="",0,IF(Table1[[#This Row],[com_undefined]:[com_undefined]]=1,0,Table1[[#This Row],[o_co_financing]:[o_co_financing]]/SUM(Table1[[#This Row],[com_ghg_inventory]:[com_support_needed_and_received]])))</f>
        <v>0</v>
      </c>
      <c r="AQ611" s="4">
        <f>IF(Table1[[#This Row],[com_undefined]]=1,Table1[[#This Row],[o_co_financing]],0)</f>
        <v>0</v>
      </c>
      <c r="AR611" s="4" t="str">
        <f>IF(Table1[[#This Row],[o_gef_funding]]=SUM(Table1[[#This Row],[ghg_inventory_gef]:[undefined_gef]]),"Good", "Problem")</f>
        <v>Good</v>
      </c>
      <c r="AS611" s="4" t="str">
        <f>IF(Table1[[#This Row],[o_co_financing]]=SUM(Table1[[#This Row],[ghg_inventory_co_finance]:[undefined_co_finance]]),"Good", "Problem")</f>
        <v>Good</v>
      </c>
    </row>
    <row r="612" spans="1:45">
      <c r="A612" s="7">
        <v>60</v>
      </c>
      <c r="B612" s="8" t="s">
        <v>86</v>
      </c>
      <c r="C612" t="str">
        <f>VLOOKUP(Table1[[#This Row],[pif_id]], Table7[#All],2,FALSE)</f>
        <v>Asia</v>
      </c>
      <c r="D612" t="str">
        <f>VLOOKUP(Table1[[#This Row],[pif_id]], Table7[#All],3,FALSE)</f>
        <v>FAO</v>
      </c>
      <c r="E612" t="str">
        <f>VLOOKUP(Table1[[#This Row],[pif_id]], Table7[#All],4,FALSE)</f>
        <v>2018</v>
      </c>
      <c r="F612" t="e">
        <f>VLOOKUP(Table1[[#This Row],[pif_id]], Table7[#All],5,FALSE)</f>
        <v>#REF!</v>
      </c>
      <c r="G612">
        <v>138</v>
      </c>
      <c r="H612" t="s">
        <v>868</v>
      </c>
      <c r="K612">
        <v>1</v>
      </c>
      <c r="M612" t="str">
        <f>IF(SUM(Table1[[#This Row],[c_ghg_inventory]:[c_support_needed_and_received]])=0,1,"")</f>
        <v/>
      </c>
      <c r="N612" s="6">
        <v>150000</v>
      </c>
      <c r="O612" s="6">
        <v>200000</v>
      </c>
      <c r="P612" s="6">
        <f>N612/SUM(Table1[[#This Row],[c_ghg_inventory]:[c_undefined]])</f>
        <v>150000</v>
      </c>
      <c r="Q612" s="6">
        <f>O612/SUM(Table1[[#This Row],[c_ghg_inventory]:[c_undefined]])</f>
        <v>200000</v>
      </c>
      <c r="R612">
        <v>609</v>
      </c>
      <c r="S612" t="s">
        <v>873</v>
      </c>
      <c r="V612">
        <v>1</v>
      </c>
      <c r="X612" s="4" t="str">
        <f>IF(SUM(Table1[[#This Row],[o_ghg_inventory ]:[o_support_needed_and_received]])=0,1,"")</f>
        <v/>
      </c>
      <c r="Y612" s="34">
        <v>30000</v>
      </c>
      <c r="Z612" s="34">
        <v>40000</v>
      </c>
      <c r="AA612" s="5">
        <f>Table1[[#This Row],[o_gef_funding]]/SUM(Table1[[#This Row],[o_ghg_inventory ]:[o_undefined]])</f>
        <v>30000</v>
      </c>
      <c r="AB612" s="5">
        <f>Table1[[#This Row],[o_co_financing]]/SUM(Table1[[#This Row],[o_ghg_inventory ]:[o_undefined]])</f>
        <v>40000</v>
      </c>
      <c r="AC612" s="4" t="str" cm="1">
        <f t="array" ref="AC612">IF(Table1[[#This Row],[o_ghg_inventory ]]="",IF(AND(Table1[[#This Row],[o_undefined]:[o_undefined]]=1,Table1[[#This Row],[c_ghg_inventory]]=1),1,""),1)</f>
        <v/>
      </c>
      <c r="AD612" s="4" t="str" cm="1">
        <f t="array" ref="AD612">IF(Table1[[#This Row],[o_mitigation ]]="",IF(AND(Table1[[#This Row],[o_undefined]:[o_undefined]]=1,Table1[[#This Row],[c_mitigation]]=1),1,""),1)</f>
        <v/>
      </c>
      <c r="AE612" s="4" cm="1">
        <f t="array" ref="AE612">IF(Table1[[#This Row],[o_climate_change_impacts_and_adaptation ]]="",IF(AND(Table1[[#This Row],[o_undefined]:[o_undefined]]=1,Table1[[#This Row],[c_climate_change_impacts_and_adaptation]]=1),1,""),1)</f>
        <v>1</v>
      </c>
      <c r="AF612" s="4" t="str" cm="1">
        <f t="array" ref="AF612">IF(Table1[[#This Row],[o_support_needed_and_received]]="",IF(AND(Table1[[#This Row],[o_undefined]:[o_undefined]]=1,Table1[[#This Row],[c_support_needed_and_received]]=1),1,""),1)</f>
        <v/>
      </c>
      <c r="AG612" s="4" t="str">
        <f>IF(SUM(Table1[[#This Row],[com_ghg_inventory]:[com_support_needed_and_received]])=0,1,"")</f>
        <v/>
      </c>
      <c r="AH612" s="4" cm="1">
        <f t="array" ref="AH612">IF(Table1[[#This Row],[com_ghg_inventory]]="",0,IF(Table1[[#This Row],[com_undefined]:[com_undefined]]=1,0,Table1[[#This Row],[o_gef_funding]:[o_gef_funding]]/SUM(Table1[[#This Row],[com_ghg_inventory]:[com_support_needed_and_received]])))</f>
        <v>0</v>
      </c>
      <c r="AI612" s="4" cm="1">
        <f t="array" ref="AI612">IF(Table1[[#This Row],[com_mitigation]]="",0,IF(Table1[[#This Row],[com_undefined]:[com_undefined]]=1,0,Table1[[#This Row],[o_gef_funding]:[o_gef_funding]]/SUM(Table1[[#This Row],[com_ghg_inventory]:[com_support_needed_and_received]])))</f>
        <v>0</v>
      </c>
      <c r="AJ612" s="4" cm="1">
        <f t="array" ref="AJ612">IF(Table1[[#This Row],[com_climate_change_impacts_and_adaptation]]="",0,IF(Table1[[#This Row],[com_undefined]:[com_undefined]]=1,0,Table1[[#This Row],[o_gef_funding]:[o_gef_funding]]/SUM(Table1[[#This Row],[com_ghg_inventory]:[com_support_needed_and_received]])))</f>
        <v>30000</v>
      </c>
      <c r="AK612" s="4" cm="1">
        <f t="array" ref="AK612">IF(Table1[[#This Row],[com_support_needed_and_received]]="",0,IF(Table1[[#This Row],[com_undefined]:[com_undefined]]=1,0,Table1[[#This Row],[o_gef_funding]:[o_gef_funding]]/SUM(Table1[[#This Row],[com_ghg_inventory]:[com_support_needed_and_received]])))</f>
        <v>0</v>
      </c>
      <c r="AL612" s="4">
        <f>IF(Table1[[#This Row],[com_undefined]]=1,Table1[[#This Row],[o_gef_funding]],0)</f>
        <v>0</v>
      </c>
      <c r="AM612" s="4" cm="1">
        <f t="array" ref="AM612">IF(Table1[[#This Row],[com_ghg_inventory]]="",0,IF(Table1[[#This Row],[com_undefined]:[com_undefined]]=1,0,Table1[[#This Row],[o_co_financing]:[o_co_financing]]/SUM(Table1[[#This Row],[com_ghg_inventory]:[com_support_needed_and_received]])))</f>
        <v>0</v>
      </c>
      <c r="AN612" s="4" cm="1">
        <f t="array" ref="AN612">IF(Table1[[#This Row],[com_mitigation]]="",0,IF(Table1[[#This Row],[com_undefined]:[com_undefined]]=1,0,Table1[[#This Row],[o_co_financing]:[o_co_financing]]/SUM(Table1[[#This Row],[com_ghg_inventory]:[com_support_needed_and_received]])))</f>
        <v>0</v>
      </c>
      <c r="AO612" s="4" cm="1">
        <f t="array" ref="AO612">IF(Table1[[#This Row],[com_climate_change_impacts_and_adaptation]]="",0,IF(Table1[[#This Row],[com_undefined]:[com_undefined]]=1,0,Table1[[#This Row],[o_co_financing]:[o_co_financing]]/SUM(Table1[[#This Row],[com_ghg_inventory]:[com_support_needed_and_received]])))</f>
        <v>40000</v>
      </c>
      <c r="AP612" s="4" cm="1">
        <f t="array" ref="AP612">IF(Table1[[#This Row],[com_support_needed_and_received]]="",0,IF(Table1[[#This Row],[com_undefined]:[com_undefined]]=1,0,Table1[[#This Row],[o_co_financing]:[o_co_financing]]/SUM(Table1[[#This Row],[com_ghg_inventory]:[com_support_needed_and_received]])))</f>
        <v>0</v>
      </c>
      <c r="AQ612" s="4">
        <f>IF(Table1[[#This Row],[com_undefined]]=1,Table1[[#This Row],[o_co_financing]],0)</f>
        <v>0</v>
      </c>
      <c r="AR612" s="4" t="str">
        <f>IF(Table1[[#This Row],[o_gef_funding]]=SUM(Table1[[#This Row],[ghg_inventory_gef]:[undefined_gef]]),"Good", "Problem")</f>
        <v>Good</v>
      </c>
      <c r="AS612" s="4" t="str">
        <f>IF(Table1[[#This Row],[o_co_financing]]=SUM(Table1[[#This Row],[ghg_inventory_co_finance]:[undefined_co_finance]]),"Good", "Problem")</f>
        <v>Good</v>
      </c>
    </row>
    <row r="613" spans="1:45">
      <c r="A613" s="2">
        <v>61</v>
      </c>
      <c r="B613" s="3" t="s">
        <v>87</v>
      </c>
      <c r="C613" s="4" t="str">
        <f>VLOOKUP(Table1[[#This Row],[pif_id]], Table7[#All],2,FALSE)</f>
        <v>Africa</v>
      </c>
      <c r="D613" s="4" t="str">
        <f>VLOOKUP(Table1[[#This Row],[pif_id]], Table7[#All],3,FALSE)</f>
        <v>FAO</v>
      </c>
      <c r="E613" s="4" t="str">
        <f>VLOOKUP(Table1[[#This Row],[pif_id]], Table7[#All],4,FALSE)</f>
        <v>2019</v>
      </c>
      <c r="F613" s="4" t="e">
        <f>VLOOKUP(Table1[[#This Row],[pif_id]], Table7[#All],5,FALSE)</f>
        <v>#REF!</v>
      </c>
      <c r="G613">
        <v>139</v>
      </c>
      <c r="H613" t="s">
        <v>874</v>
      </c>
      <c r="J613">
        <v>1</v>
      </c>
      <c r="M613" t="str">
        <f>IF(SUM(Table1[[#This Row],[c_ghg_inventory]:[c_support_needed_and_received]])=0,1,"")</f>
        <v/>
      </c>
      <c r="N613" s="6">
        <v>50000</v>
      </c>
      <c r="O613" s="6">
        <v>150000</v>
      </c>
      <c r="P613" s="6">
        <f>N613/SUM(Table1[[#This Row],[c_ghg_inventory]:[c_undefined]])</f>
        <v>50000</v>
      </c>
      <c r="Q613" s="6">
        <f>O613/SUM(Table1[[#This Row],[c_ghg_inventory]:[c_undefined]])</f>
        <v>150000</v>
      </c>
      <c r="R613">
        <v>610</v>
      </c>
      <c r="S613" s="9" t="s">
        <v>875</v>
      </c>
      <c r="T613" s="4"/>
      <c r="U613" s="4"/>
      <c r="V613" s="4"/>
      <c r="W613" s="4"/>
      <c r="X613" s="4">
        <f>IF(SUM(Table1[[#This Row],[o_ghg_inventory ]:[o_support_needed_and_received]])=0,1,"")</f>
        <v>1</v>
      </c>
      <c r="Y613" s="34">
        <v>16666.666666666668</v>
      </c>
      <c r="Z613" s="34">
        <v>50000</v>
      </c>
      <c r="AA613" s="5">
        <f>Table1[[#This Row],[o_gef_funding]]/SUM(Table1[[#This Row],[o_ghg_inventory ]:[o_undefined]])</f>
        <v>16666.666666666668</v>
      </c>
      <c r="AB613" s="5">
        <f>Table1[[#This Row],[o_co_financing]]/SUM(Table1[[#This Row],[o_ghg_inventory ]:[o_undefined]])</f>
        <v>50000</v>
      </c>
      <c r="AC613" s="4" t="str" cm="1">
        <f t="array" ref="AC613">IF(Table1[[#This Row],[o_ghg_inventory ]]="",IF(AND(Table1[[#This Row],[o_undefined]:[o_undefined]]=1,Table1[[#This Row],[c_ghg_inventory]]=1),1,""),1)</f>
        <v/>
      </c>
      <c r="AD613" s="4" cm="1">
        <f t="array" ref="AD613">IF(Table1[[#This Row],[o_mitigation ]]="",IF(AND(Table1[[#This Row],[o_undefined]:[o_undefined]]=1,Table1[[#This Row],[c_mitigation]]=1),1,""),1)</f>
        <v>1</v>
      </c>
      <c r="AE613" s="4" t="str" cm="1">
        <f t="array" ref="AE613">IF(Table1[[#This Row],[o_climate_change_impacts_and_adaptation ]]="",IF(AND(Table1[[#This Row],[o_undefined]:[o_undefined]]=1,Table1[[#This Row],[c_climate_change_impacts_and_adaptation]]=1),1,""),1)</f>
        <v/>
      </c>
      <c r="AF613" s="4" t="str" cm="1">
        <f t="array" ref="AF613">IF(Table1[[#This Row],[o_support_needed_and_received]]="",IF(AND(Table1[[#This Row],[o_undefined]:[o_undefined]]=1,Table1[[#This Row],[c_support_needed_and_received]]=1),1,""),1)</f>
        <v/>
      </c>
      <c r="AG613" s="4" t="str">
        <f>IF(SUM(Table1[[#This Row],[com_ghg_inventory]:[com_support_needed_and_received]])=0,1,"")</f>
        <v/>
      </c>
      <c r="AH613" s="4" cm="1">
        <f t="array" ref="AH613">IF(Table1[[#This Row],[com_ghg_inventory]]="",0,IF(Table1[[#This Row],[com_undefined]:[com_undefined]]=1,0,Table1[[#This Row],[o_gef_funding]:[o_gef_funding]]/SUM(Table1[[#This Row],[com_ghg_inventory]:[com_support_needed_and_received]])))</f>
        <v>0</v>
      </c>
      <c r="AI613" s="4" cm="1">
        <f t="array" ref="AI613">IF(Table1[[#This Row],[com_mitigation]]="",0,IF(Table1[[#This Row],[com_undefined]:[com_undefined]]=1,0,Table1[[#This Row],[o_gef_funding]:[o_gef_funding]]/SUM(Table1[[#This Row],[com_ghg_inventory]:[com_support_needed_and_received]])))</f>
        <v>16666.666666666668</v>
      </c>
      <c r="AJ613" s="4" cm="1">
        <f t="array" ref="AJ613">IF(Table1[[#This Row],[com_climate_change_impacts_and_adaptation]]="",0,IF(Table1[[#This Row],[com_undefined]:[com_undefined]]=1,0,Table1[[#This Row],[o_gef_funding]:[o_gef_funding]]/SUM(Table1[[#This Row],[com_ghg_inventory]:[com_support_needed_and_received]])))</f>
        <v>0</v>
      </c>
      <c r="AK613" s="4" cm="1">
        <f t="array" ref="AK613">IF(Table1[[#This Row],[com_support_needed_and_received]]="",0,IF(Table1[[#This Row],[com_undefined]:[com_undefined]]=1,0,Table1[[#This Row],[o_gef_funding]:[o_gef_funding]]/SUM(Table1[[#This Row],[com_ghg_inventory]:[com_support_needed_and_received]])))</f>
        <v>0</v>
      </c>
      <c r="AL613" s="4">
        <f>IF(Table1[[#This Row],[com_undefined]]=1,Table1[[#This Row],[o_gef_funding]],0)</f>
        <v>0</v>
      </c>
      <c r="AM613" s="4" cm="1">
        <f t="array" ref="AM613">IF(Table1[[#This Row],[com_ghg_inventory]]="",0,IF(Table1[[#This Row],[com_undefined]:[com_undefined]]=1,0,Table1[[#This Row],[o_co_financing]:[o_co_financing]]/SUM(Table1[[#This Row],[com_ghg_inventory]:[com_support_needed_and_received]])))</f>
        <v>0</v>
      </c>
      <c r="AN613" s="4" cm="1">
        <f t="array" ref="AN613">IF(Table1[[#This Row],[com_mitigation]]="",0,IF(Table1[[#This Row],[com_undefined]:[com_undefined]]=1,0,Table1[[#This Row],[o_co_financing]:[o_co_financing]]/SUM(Table1[[#This Row],[com_ghg_inventory]:[com_support_needed_and_received]])))</f>
        <v>50000</v>
      </c>
      <c r="AO613" s="4" cm="1">
        <f t="array" ref="AO613">IF(Table1[[#This Row],[com_climate_change_impacts_and_adaptation]]="",0,IF(Table1[[#This Row],[com_undefined]:[com_undefined]]=1,0,Table1[[#This Row],[o_co_financing]:[o_co_financing]]/SUM(Table1[[#This Row],[com_ghg_inventory]:[com_support_needed_and_received]])))</f>
        <v>0</v>
      </c>
      <c r="AP613" s="4" cm="1">
        <f t="array" ref="AP613">IF(Table1[[#This Row],[com_support_needed_and_received]]="",0,IF(Table1[[#This Row],[com_undefined]:[com_undefined]]=1,0,Table1[[#This Row],[o_co_financing]:[o_co_financing]]/SUM(Table1[[#This Row],[com_ghg_inventory]:[com_support_needed_and_received]])))</f>
        <v>0</v>
      </c>
      <c r="AQ613" s="4">
        <f>IF(Table1[[#This Row],[com_undefined]]=1,Table1[[#This Row],[o_co_financing]],0)</f>
        <v>0</v>
      </c>
      <c r="AR613" s="4" t="str">
        <f>IF(Table1[[#This Row],[o_gef_funding]]=SUM(Table1[[#This Row],[ghg_inventory_gef]:[undefined_gef]]),"Good", "Problem")</f>
        <v>Good</v>
      </c>
      <c r="AS613" s="4" t="str">
        <f>IF(Table1[[#This Row],[o_co_financing]]=SUM(Table1[[#This Row],[ghg_inventory_co_finance]:[undefined_co_finance]]),"Good", "Problem")</f>
        <v>Good</v>
      </c>
    </row>
    <row r="614" spans="1:45">
      <c r="A614" s="2">
        <v>61</v>
      </c>
      <c r="B614" s="3" t="s">
        <v>87</v>
      </c>
      <c r="C614" s="4" t="str">
        <f>VLOOKUP(Table1[[#This Row],[pif_id]], Table7[#All],2,FALSE)</f>
        <v>Africa</v>
      </c>
      <c r="D614" s="4" t="str">
        <f>VLOOKUP(Table1[[#This Row],[pif_id]], Table7[#All],3,FALSE)</f>
        <v>FAO</v>
      </c>
      <c r="E614" s="4" t="str">
        <f>VLOOKUP(Table1[[#This Row],[pif_id]], Table7[#All],4,FALSE)</f>
        <v>2019</v>
      </c>
      <c r="F614" s="4" t="e">
        <f>VLOOKUP(Table1[[#This Row],[pif_id]], Table7[#All],5,FALSE)</f>
        <v>#REF!</v>
      </c>
      <c r="G614">
        <v>139</v>
      </c>
      <c r="H614" t="s">
        <v>874</v>
      </c>
      <c r="J614">
        <v>1</v>
      </c>
      <c r="M614" t="str">
        <f>IF(SUM(Table1[[#This Row],[c_ghg_inventory]:[c_support_needed_and_received]])=0,1,"")</f>
        <v/>
      </c>
      <c r="N614" s="6">
        <v>50000</v>
      </c>
      <c r="O614" s="6">
        <v>150000</v>
      </c>
      <c r="P614" s="6">
        <f>N614/SUM(Table1[[#This Row],[c_ghg_inventory]:[c_undefined]])</f>
        <v>50000</v>
      </c>
      <c r="Q614" s="6">
        <f>O614/SUM(Table1[[#This Row],[c_ghg_inventory]:[c_undefined]])</f>
        <v>150000</v>
      </c>
      <c r="R614">
        <v>611</v>
      </c>
      <c r="S614" s="9" t="s">
        <v>876</v>
      </c>
      <c r="T614" s="4"/>
      <c r="U614" s="4">
        <v>1</v>
      </c>
      <c r="V614" s="4"/>
      <c r="W614" s="4"/>
      <c r="X614" s="4" t="str">
        <f>IF(SUM(Table1[[#This Row],[o_ghg_inventory ]:[o_support_needed_and_received]])=0,1,"")</f>
        <v/>
      </c>
      <c r="Y614" s="34">
        <v>16666.666666666668</v>
      </c>
      <c r="Z614" s="34">
        <v>50000</v>
      </c>
      <c r="AA614" s="5">
        <f>Table1[[#This Row],[o_gef_funding]]/SUM(Table1[[#This Row],[o_ghg_inventory ]:[o_undefined]])</f>
        <v>16666.666666666668</v>
      </c>
      <c r="AB614" s="5">
        <f>Table1[[#This Row],[o_co_financing]]/SUM(Table1[[#This Row],[o_ghg_inventory ]:[o_undefined]])</f>
        <v>50000</v>
      </c>
      <c r="AC614" s="4" t="str" cm="1">
        <f t="array" ref="AC614">IF(Table1[[#This Row],[o_ghg_inventory ]]="",IF(AND(Table1[[#This Row],[o_undefined]:[o_undefined]]=1,Table1[[#This Row],[c_ghg_inventory]]=1),1,""),1)</f>
        <v/>
      </c>
      <c r="AD614" s="4" cm="1">
        <f t="array" ref="AD614">IF(Table1[[#This Row],[o_mitigation ]]="",IF(AND(Table1[[#This Row],[o_undefined]:[o_undefined]]=1,Table1[[#This Row],[c_mitigation]]=1),1,""),1)</f>
        <v>1</v>
      </c>
      <c r="AE614" s="4" t="str" cm="1">
        <f t="array" ref="AE614">IF(Table1[[#This Row],[o_climate_change_impacts_and_adaptation ]]="",IF(AND(Table1[[#This Row],[o_undefined]:[o_undefined]]=1,Table1[[#This Row],[c_climate_change_impacts_and_adaptation]]=1),1,""),1)</f>
        <v/>
      </c>
      <c r="AF614" s="4" t="str" cm="1">
        <f t="array" ref="AF614">IF(Table1[[#This Row],[o_support_needed_and_received]]="",IF(AND(Table1[[#This Row],[o_undefined]:[o_undefined]]=1,Table1[[#This Row],[c_support_needed_and_received]]=1),1,""),1)</f>
        <v/>
      </c>
      <c r="AG614" s="4" t="str">
        <f>IF(SUM(Table1[[#This Row],[com_ghg_inventory]:[com_support_needed_and_received]])=0,1,"")</f>
        <v/>
      </c>
      <c r="AH614" s="4" cm="1">
        <f t="array" ref="AH614">IF(Table1[[#This Row],[com_ghg_inventory]]="",0,IF(Table1[[#This Row],[com_undefined]:[com_undefined]]=1,0,Table1[[#This Row],[o_gef_funding]:[o_gef_funding]]/SUM(Table1[[#This Row],[com_ghg_inventory]:[com_support_needed_and_received]])))</f>
        <v>0</v>
      </c>
      <c r="AI614" s="4" cm="1">
        <f t="array" ref="AI614">IF(Table1[[#This Row],[com_mitigation]]="",0,IF(Table1[[#This Row],[com_undefined]:[com_undefined]]=1,0,Table1[[#This Row],[o_gef_funding]:[o_gef_funding]]/SUM(Table1[[#This Row],[com_ghg_inventory]:[com_support_needed_and_received]])))</f>
        <v>16666.666666666668</v>
      </c>
      <c r="AJ614" s="4" cm="1">
        <f t="array" ref="AJ614">IF(Table1[[#This Row],[com_climate_change_impacts_and_adaptation]]="",0,IF(Table1[[#This Row],[com_undefined]:[com_undefined]]=1,0,Table1[[#This Row],[o_gef_funding]:[o_gef_funding]]/SUM(Table1[[#This Row],[com_ghg_inventory]:[com_support_needed_and_received]])))</f>
        <v>0</v>
      </c>
      <c r="AK614" s="4" cm="1">
        <f t="array" ref="AK614">IF(Table1[[#This Row],[com_support_needed_and_received]]="",0,IF(Table1[[#This Row],[com_undefined]:[com_undefined]]=1,0,Table1[[#This Row],[o_gef_funding]:[o_gef_funding]]/SUM(Table1[[#This Row],[com_ghg_inventory]:[com_support_needed_and_received]])))</f>
        <v>0</v>
      </c>
      <c r="AL614" s="4">
        <f>IF(Table1[[#This Row],[com_undefined]]=1,Table1[[#This Row],[o_gef_funding]],0)</f>
        <v>0</v>
      </c>
      <c r="AM614" s="4" cm="1">
        <f t="array" ref="AM614">IF(Table1[[#This Row],[com_ghg_inventory]]="",0,IF(Table1[[#This Row],[com_undefined]:[com_undefined]]=1,0,Table1[[#This Row],[o_co_financing]:[o_co_financing]]/SUM(Table1[[#This Row],[com_ghg_inventory]:[com_support_needed_and_received]])))</f>
        <v>0</v>
      </c>
      <c r="AN614" s="4" cm="1">
        <f t="array" ref="AN614">IF(Table1[[#This Row],[com_mitigation]]="",0,IF(Table1[[#This Row],[com_undefined]:[com_undefined]]=1,0,Table1[[#This Row],[o_co_financing]:[o_co_financing]]/SUM(Table1[[#This Row],[com_ghg_inventory]:[com_support_needed_and_received]])))</f>
        <v>50000</v>
      </c>
      <c r="AO614" s="4" cm="1">
        <f t="array" ref="AO614">IF(Table1[[#This Row],[com_climate_change_impacts_and_adaptation]]="",0,IF(Table1[[#This Row],[com_undefined]:[com_undefined]]=1,0,Table1[[#This Row],[o_co_financing]:[o_co_financing]]/SUM(Table1[[#This Row],[com_ghg_inventory]:[com_support_needed_and_received]])))</f>
        <v>0</v>
      </c>
      <c r="AP614" s="4" cm="1">
        <f t="array" ref="AP614">IF(Table1[[#This Row],[com_support_needed_and_received]]="",0,IF(Table1[[#This Row],[com_undefined]:[com_undefined]]=1,0,Table1[[#This Row],[o_co_financing]:[o_co_financing]]/SUM(Table1[[#This Row],[com_ghg_inventory]:[com_support_needed_and_received]])))</f>
        <v>0</v>
      </c>
      <c r="AQ614" s="4">
        <f>IF(Table1[[#This Row],[com_undefined]]=1,Table1[[#This Row],[o_co_financing]],0)</f>
        <v>0</v>
      </c>
      <c r="AR614" s="4" t="str">
        <f>IF(Table1[[#This Row],[o_gef_funding]]=SUM(Table1[[#This Row],[ghg_inventory_gef]:[undefined_gef]]),"Good", "Problem")</f>
        <v>Good</v>
      </c>
      <c r="AS614" s="4" t="str">
        <f>IF(Table1[[#This Row],[o_co_financing]]=SUM(Table1[[#This Row],[ghg_inventory_co_finance]:[undefined_co_finance]]),"Good", "Problem")</f>
        <v>Good</v>
      </c>
    </row>
    <row r="615" spans="1:45">
      <c r="A615" s="2">
        <v>61</v>
      </c>
      <c r="B615" s="3" t="s">
        <v>87</v>
      </c>
      <c r="C615" s="4" t="str">
        <f>VLOOKUP(Table1[[#This Row],[pif_id]], Table7[#All],2,FALSE)</f>
        <v>Africa</v>
      </c>
      <c r="D615" s="4" t="str">
        <f>VLOOKUP(Table1[[#This Row],[pif_id]], Table7[#All],3,FALSE)</f>
        <v>FAO</v>
      </c>
      <c r="E615" s="4" t="str">
        <f>VLOOKUP(Table1[[#This Row],[pif_id]], Table7[#All],4,FALSE)</f>
        <v>2019</v>
      </c>
      <c r="F615" s="4" t="e">
        <f>VLOOKUP(Table1[[#This Row],[pif_id]], Table7[#All],5,FALSE)</f>
        <v>#REF!</v>
      </c>
      <c r="G615">
        <v>139</v>
      </c>
      <c r="H615" t="s">
        <v>874</v>
      </c>
      <c r="J615">
        <v>1</v>
      </c>
      <c r="M615" t="str">
        <f>IF(SUM(Table1[[#This Row],[c_ghg_inventory]:[c_support_needed_and_received]])=0,1,"")</f>
        <v/>
      </c>
      <c r="N615" s="6">
        <v>50000</v>
      </c>
      <c r="O615" s="6">
        <v>150000</v>
      </c>
      <c r="P615" s="6">
        <f>N615/SUM(Table1[[#This Row],[c_ghg_inventory]:[c_undefined]])</f>
        <v>50000</v>
      </c>
      <c r="Q615" s="6">
        <f>O615/SUM(Table1[[#This Row],[c_ghg_inventory]:[c_undefined]])</f>
        <v>150000</v>
      </c>
      <c r="R615">
        <v>612</v>
      </c>
      <c r="S615" s="9" t="s">
        <v>877</v>
      </c>
      <c r="T615" s="4">
        <v>1</v>
      </c>
      <c r="U615" s="4"/>
      <c r="V615" s="4"/>
      <c r="W615" s="4"/>
      <c r="X615" s="4" t="str">
        <f>IF(SUM(Table1[[#This Row],[o_ghg_inventory ]:[o_support_needed_and_received]])=0,1,"")</f>
        <v/>
      </c>
      <c r="Y615" s="34">
        <v>16666.666666666668</v>
      </c>
      <c r="Z615" s="34">
        <v>50000</v>
      </c>
      <c r="AA615" s="5">
        <f>Table1[[#This Row],[o_gef_funding]]/SUM(Table1[[#This Row],[o_ghg_inventory ]:[o_undefined]])</f>
        <v>16666.666666666668</v>
      </c>
      <c r="AB615" s="5">
        <f>Table1[[#This Row],[o_co_financing]]/SUM(Table1[[#This Row],[o_ghg_inventory ]:[o_undefined]])</f>
        <v>50000</v>
      </c>
      <c r="AC615" s="4" cm="1">
        <f t="array" ref="AC615">IF(Table1[[#This Row],[o_ghg_inventory ]]="",IF(AND(Table1[[#This Row],[o_undefined]:[o_undefined]]=1,Table1[[#This Row],[c_ghg_inventory]]=1),1,""),1)</f>
        <v>1</v>
      </c>
      <c r="AD615" s="4" t="str" cm="1">
        <f t="array" ref="AD615">IF(Table1[[#This Row],[o_mitigation ]]="",IF(AND(Table1[[#This Row],[o_undefined]:[o_undefined]]=1,Table1[[#This Row],[c_mitigation]]=1),1,""),1)</f>
        <v/>
      </c>
      <c r="AE615" s="4" t="str" cm="1">
        <f t="array" ref="AE615">IF(Table1[[#This Row],[o_climate_change_impacts_and_adaptation ]]="",IF(AND(Table1[[#This Row],[o_undefined]:[o_undefined]]=1,Table1[[#This Row],[c_climate_change_impacts_and_adaptation]]=1),1,""),1)</f>
        <v/>
      </c>
      <c r="AF615" s="4" t="str" cm="1">
        <f t="array" ref="AF615">IF(Table1[[#This Row],[o_support_needed_and_received]]="",IF(AND(Table1[[#This Row],[o_undefined]:[o_undefined]]=1,Table1[[#This Row],[c_support_needed_and_received]]=1),1,""),1)</f>
        <v/>
      </c>
      <c r="AG615" s="4" t="str">
        <f>IF(SUM(Table1[[#This Row],[com_ghg_inventory]:[com_support_needed_and_received]])=0,1,"")</f>
        <v/>
      </c>
      <c r="AH615" s="4" cm="1">
        <f t="array" ref="AH615">IF(Table1[[#This Row],[com_ghg_inventory]]="",0,IF(Table1[[#This Row],[com_undefined]:[com_undefined]]=1,0,Table1[[#This Row],[o_gef_funding]:[o_gef_funding]]/SUM(Table1[[#This Row],[com_ghg_inventory]:[com_support_needed_and_received]])))</f>
        <v>16666.666666666668</v>
      </c>
      <c r="AI615" s="4" cm="1">
        <f t="array" ref="AI615">IF(Table1[[#This Row],[com_mitigation]]="",0,IF(Table1[[#This Row],[com_undefined]:[com_undefined]]=1,0,Table1[[#This Row],[o_gef_funding]:[o_gef_funding]]/SUM(Table1[[#This Row],[com_ghg_inventory]:[com_support_needed_and_received]])))</f>
        <v>0</v>
      </c>
      <c r="AJ615" s="4" cm="1">
        <f t="array" ref="AJ615">IF(Table1[[#This Row],[com_climate_change_impacts_and_adaptation]]="",0,IF(Table1[[#This Row],[com_undefined]:[com_undefined]]=1,0,Table1[[#This Row],[o_gef_funding]:[o_gef_funding]]/SUM(Table1[[#This Row],[com_ghg_inventory]:[com_support_needed_and_received]])))</f>
        <v>0</v>
      </c>
      <c r="AK615" s="4" cm="1">
        <f t="array" ref="AK615">IF(Table1[[#This Row],[com_support_needed_and_received]]="",0,IF(Table1[[#This Row],[com_undefined]:[com_undefined]]=1,0,Table1[[#This Row],[o_gef_funding]:[o_gef_funding]]/SUM(Table1[[#This Row],[com_ghg_inventory]:[com_support_needed_and_received]])))</f>
        <v>0</v>
      </c>
      <c r="AL615" s="4">
        <f>IF(Table1[[#This Row],[com_undefined]]=1,Table1[[#This Row],[o_gef_funding]],0)</f>
        <v>0</v>
      </c>
      <c r="AM615" s="4" cm="1">
        <f t="array" ref="AM615">IF(Table1[[#This Row],[com_ghg_inventory]]="",0,IF(Table1[[#This Row],[com_undefined]:[com_undefined]]=1,0,Table1[[#This Row],[o_co_financing]:[o_co_financing]]/SUM(Table1[[#This Row],[com_ghg_inventory]:[com_support_needed_and_received]])))</f>
        <v>50000</v>
      </c>
      <c r="AN615" s="4" cm="1">
        <f t="array" ref="AN615">IF(Table1[[#This Row],[com_mitigation]]="",0,IF(Table1[[#This Row],[com_undefined]:[com_undefined]]=1,0,Table1[[#This Row],[o_co_financing]:[o_co_financing]]/SUM(Table1[[#This Row],[com_ghg_inventory]:[com_support_needed_and_received]])))</f>
        <v>0</v>
      </c>
      <c r="AO615" s="4" cm="1">
        <f t="array" ref="AO615">IF(Table1[[#This Row],[com_climate_change_impacts_and_adaptation]]="",0,IF(Table1[[#This Row],[com_undefined]:[com_undefined]]=1,0,Table1[[#This Row],[o_co_financing]:[o_co_financing]]/SUM(Table1[[#This Row],[com_ghg_inventory]:[com_support_needed_and_received]])))</f>
        <v>0</v>
      </c>
      <c r="AP615" s="4" cm="1">
        <f t="array" ref="AP615">IF(Table1[[#This Row],[com_support_needed_and_received]]="",0,IF(Table1[[#This Row],[com_undefined]:[com_undefined]]=1,0,Table1[[#This Row],[o_co_financing]:[o_co_financing]]/SUM(Table1[[#This Row],[com_ghg_inventory]:[com_support_needed_and_received]])))</f>
        <v>0</v>
      </c>
      <c r="AQ615" s="4">
        <f>IF(Table1[[#This Row],[com_undefined]]=1,Table1[[#This Row],[o_co_financing]],0)</f>
        <v>0</v>
      </c>
      <c r="AR615" s="4" t="str">
        <f>IF(Table1[[#This Row],[o_gef_funding]]=SUM(Table1[[#This Row],[ghg_inventory_gef]:[undefined_gef]]),"Good", "Problem")</f>
        <v>Good</v>
      </c>
      <c r="AS615" s="4" t="str">
        <f>IF(Table1[[#This Row],[o_co_financing]]=SUM(Table1[[#This Row],[ghg_inventory_co_finance]:[undefined_co_finance]]),"Good", "Problem")</f>
        <v>Good</v>
      </c>
    </row>
    <row r="616" spans="1:45">
      <c r="A616" s="2">
        <v>61</v>
      </c>
      <c r="B616" s="3" t="s">
        <v>87</v>
      </c>
      <c r="C616" s="4" t="str">
        <f>VLOOKUP(Table1[[#This Row],[pif_id]], Table7[#All],2,FALSE)</f>
        <v>Africa</v>
      </c>
      <c r="D616" s="4" t="str">
        <f>VLOOKUP(Table1[[#This Row],[pif_id]], Table7[#All],3,FALSE)</f>
        <v>FAO</v>
      </c>
      <c r="E616" s="4" t="str">
        <f>VLOOKUP(Table1[[#This Row],[pif_id]], Table7[#All],4,FALSE)</f>
        <v>2019</v>
      </c>
      <c r="F616" s="4" t="e">
        <f>VLOOKUP(Table1[[#This Row],[pif_id]], Table7[#All],5,FALSE)</f>
        <v>#REF!</v>
      </c>
      <c r="G616">
        <v>140</v>
      </c>
      <c r="H616" t="s">
        <v>878</v>
      </c>
      <c r="M616">
        <f>IF(SUM(Table1[[#This Row],[c_ghg_inventory]:[c_support_needed_and_received]])=0,1,"")</f>
        <v>1</v>
      </c>
      <c r="N616" s="6">
        <v>650000</v>
      </c>
      <c r="O616" s="6">
        <v>450000</v>
      </c>
      <c r="P616" s="6">
        <f>N616/SUM(Table1[[#This Row],[c_ghg_inventory]:[c_undefined]])</f>
        <v>650000</v>
      </c>
      <c r="Q616" s="6">
        <f>O616/SUM(Table1[[#This Row],[c_ghg_inventory]:[c_undefined]])</f>
        <v>450000</v>
      </c>
      <c r="R616">
        <v>613</v>
      </c>
      <c r="S616" s="9" t="s">
        <v>879</v>
      </c>
      <c r="T616" s="4">
        <v>1</v>
      </c>
      <c r="U616" s="4"/>
      <c r="V616" s="4"/>
      <c r="W616" s="4"/>
      <c r="X616" s="4" t="str">
        <f>IF(SUM(Table1[[#This Row],[o_ghg_inventory ]:[o_support_needed_and_received]])=0,1,"")</f>
        <v/>
      </c>
      <c r="Y616" s="34">
        <v>162500</v>
      </c>
      <c r="Z616" s="34">
        <v>112500</v>
      </c>
      <c r="AA616" s="5">
        <f>Table1[[#This Row],[o_gef_funding]]/SUM(Table1[[#This Row],[o_ghg_inventory ]:[o_undefined]])</f>
        <v>162500</v>
      </c>
      <c r="AB616" s="5">
        <f>Table1[[#This Row],[o_co_financing]]/SUM(Table1[[#This Row],[o_ghg_inventory ]:[o_undefined]])</f>
        <v>112500</v>
      </c>
      <c r="AC616" s="4" cm="1">
        <f t="array" ref="AC616">IF(Table1[[#This Row],[o_ghg_inventory ]]="",IF(AND(Table1[[#This Row],[o_undefined]:[o_undefined]]=1,Table1[[#This Row],[c_ghg_inventory]]=1),1,""),1)</f>
        <v>1</v>
      </c>
      <c r="AD616" s="4" t="str" cm="1">
        <f t="array" ref="AD616">IF(Table1[[#This Row],[o_mitigation ]]="",IF(AND(Table1[[#This Row],[o_undefined]:[o_undefined]]=1,Table1[[#This Row],[c_mitigation]]=1),1,""),1)</f>
        <v/>
      </c>
      <c r="AE616" s="4" t="str" cm="1">
        <f t="array" ref="AE616">IF(Table1[[#This Row],[o_climate_change_impacts_and_adaptation ]]="",IF(AND(Table1[[#This Row],[o_undefined]:[o_undefined]]=1,Table1[[#This Row],[c_climate_change_impacts_and_adaptation]]=1),1,""),1)</f>
        <v/>
      </c>
      <c r="AF616" s="4" t="str" cm="1">
        <f t="array" ref="AF616">IF(Table1[[#This Row],[o_support_needed_and_received]]="",IF(AND(Table1[[#This Row],[o_undefined]:[o_undefined]]=1,Table1[[#This Row],[c_support_needed_and_received]]=1),1,""),1)</f>
        <v/>
      </c>
      <c r="AG616" s="4" t="str">
        <f>IF(SUM(Table1[[#This Row],[com_ghg_inventory]:[com_support_needed_and_received]])=0,1,"")</f>
        <v/>
      </c>
      <c r="AH616" s="4" cm="1">
        <f t="array" ref="AH616">IF(Table1[[#This Row],[com_ghg_inventory]]="",0,IF(Table1[[#This Row],[com_undefined]:[com_undefined]]=1,0,Table1[[#This Row],[o_gef_funding]:[o_gef_funding]]/SUM(Table1[[#This Row],[com_ghg_inventory]:[com_support_needed_and_received]])))</f>
        <v>162500</v>
      </c>
      <c r="AI616" s="4" cm="1">
        <f t="array" ref="AI616">IF(Table1[[#This Row],[com_mitigation]]="",0,IF(Table1[[#This Row],[com_undefined]:[com_undefined]]=1,0,Table1[[#This Row],[o_gef_funding]:[o_gef_funding]]/SUM(Table1[[#This Row],[com_ghg_inventory]:[com_support_needed_and_received]])))</f>
        <v>0</v>
      </c>
      <c r="AJ616" s="4" cm="1">
        <f t="array" ref="AJ616">IF(Table1[[#This Row],[com_climate_change_impacts_and_adaptation]]="",0,IF(Table1[[#This Row],[com_undefined]:[com_undefined]]=1,0,Table1[[#This Row],[o_gef_funding]:[o_gef_funding]]/SUM(Table1[[#This Row],[com_ghg_inventory]:[com_support_needed_and_received]])))</f>
        <v>0</v>
      </c>
      <c r="AK616" s="4" cm="1">
        <f t="array" ref="AK616">IF(Table1[[#This Row],[com_support_needed_and_received]]="",0,IF(Table1[[#This Row],[com_undefined]:[com_undefined]]=1,0,Table1[[#This Row],[o_gef_funding]:[o_gef_funding]]/SUM(Table1[[#This Row],[com_ghg_inventory]:[com_support_needed_and_received]])))</f>
        <v>0</v>
      </c>
      <c r="AL616" s="4">
        <f>IF(Table1[[#This Row],[com_undefined]]=1,Table1[[#This Row],[o_gef_funding]],0)</f>
        <v>0</v>
      </c>
      <c r="AM616" s="4" cm="1">
        <f t="array" ref="AM616">IF(Table1[[#This Row],[com_ghg_inventory]]="",0,IF(Table1[[#This Row],[com_undefined]:[com_undefined]]=1,0,Table1[[#This Row],[o_co_financing]:[o_co_financing]]/SUM(Table1[[#This Row],[com_ghg_inventory]:[com_support_needed_and_received]])))</f>
        <v>112500</v>
      </c>
      <c r="AN616" s="4" cm="1">
        <f t="array" ref="AN616">IF(Table1[[#This Row],[com_mitigation]]="",0,IF(Table1[[#This Row],[com_undefined]:[com_undefined]]=1,0,Table1[[#This Row],[o_co_financing]:[o_co_financing]]/SUM(Table1[[#This Row],[com_ghg_inventory]:[com_support_needed_and_received]])))</f>
        <v>0</v>
      </c>
      <c r="AO616" s="4" cm="1">
        <f t="array" ref="AO616">IF(Table1[[#This Row],[com_climate_change_impacts_and_adaptation]]="",0,IF(Table1[[#This Row],[com_undefined]:[com_undefined]]=1,0,Table1[[#This Row],[o_co_financing]:[o_co_financing]]/SUM(Table1[[#This Row],[com_ghg_inventory]:[com_support_needed_and_received]])))</f>
        <v>0</v>
      </c>
      <c r="AP616" s="4" cm="1">
        <f t="array" ref="AP616">IF(Table1[[#This Row],[com_support_needed_and_received]]="",0,IF(Table1[[#This Row],[com_undefined]:[com_undefined]]=1,0,Table1[[#This Row],[o_co_financing]:[o_co_financing]]/SUM(Table1[[#This Row],[com_ghg_inventory]:[com_support_needed_and_received]])))</f>
        <v>0</v>
      </c>
      <c r="AQ616" s="4">
        <f>IF(Table1[[#This Row],[com_undefined]]=1,Table1[[#This Row],[o_co_financing]],0)</f>
        <v>0</v>
      </c>
      <c r="AR616" s="4" t="str">
        <f>IF(Table1[[#This Row],[o_gef_funding]]=SUM(Table1[[#This Row],[ghg_inventory_gef]:[undefined_gef]]),"Good", "Problem")</f>
        <v>Good</v>
      </c>
      <c r="AS616" s="4" t="str">
        <f>IF(Table1[[#This Row],[o_co_financing]]=SUM(Table1[[#This Row],[ghg_inventory_co_finance]:[undefined_co_finance]]),"Good", "Problem")</f>
        <v>Good</v>
      </c>
    </row>
    <row r="617" spans="1:45">
      <c r="A617" s="2">
        <v>61</v>
      </c>
      <c r="B617" s="3" t="s">
        <v>87</v>
      </c>
      <c r="C617" s="4" t="str">
        <f>VLOOKUP(Table1[[#This Row],[pif_id]], Table7[#All],2,FALSE)</f>
        <v>Africa</v>
      </c>
      <c r="D617" s="4" t="str">
        <f>VLOOKUP(Table1[[#This Row],[pif_id]], Table7[#All],3,FALSE)</f>
        <v>FAO</v>
      </c>
      <c r="E617" s="4" t="str">
        <f>VLOOKUP(Table1[[#This Row],[pif_id]], Table7[#All],4,FALSE)</f>
        <v>2019</v>
      </c>
      <c r="F617" s="4" t="e">
        <f>VLOOKUP(Table1[[#This Row],[pif_id]], Table7[#All],5,FALSE)</f>
        <v>#REF!</v>
      </c>
      <c r="G617">
        <v>140</v>
      </c>
      <c r="H617" t="s">
        <v>878</v>
      </c>
      <c r="M617">
        <f>IF(SUM(Table1[[#This Row],[c_ghg_inventory]:[c_support_needed_and_received]])=0,1,"")</f>
        <v>1</v>
      </c>
      <c r="N617" s="6">
        <v>650000</v>
      </c>
      <c r="O617" s="6">
        <v>450000</v>
      </c>
      <c r="P617" s="6">
        <f>N617/SUM(Table1[[#This Row],[c_ghg_inventory]:[c_undefined]])</f>
        <v>650000</v>
      </c>
      <c r="Q617" s="6">
        <f>O617/SUM(Table1[[#This Row],[c_ghg_inventory]:[c_undefined]])</f>
        <v>450000</v>
      </c>
      <c r="R617">
        <v>614</v>
      </c>
      <c r="S617" s="9" t="s">
        <v>880</v>
      </c>
      <c r="T617" s="4">
        <v>1</v>
      </c>
      <c r="U617" s="4"/>
      <c r="V617" s="4"/>
      <c r="W617" s="4"/>
      <c r="X617" s="4" t="str">
        <f>IF(SUM(Table1[[#This Row],[o_ghg_inventory ]:[o_support_needed_and_received]])=0,1,"")</f>
        <v/>
      </c>
      <c r="Y617" s="34">
        <v>162500</v>
      </c>
      <c r="Z617" s="34">
        <v>112500</v>
      </c>
      <c r="AA617" s="5">
        <f>Table1[[#This Row],[o_gef_funding]]/SUM(Table1[[#This Row],[o_ghg_inventory ]:[o_undefined]])</f>
        <v>162500</v>
      </c>
      <c r="AB617" s="5">
        <f>Table1[[#This Row],[o_co_financing]]/SUM(Table1[[#This Row],[o_ghg_inventory ]:[o_undefined]])</f>
        <v>112500</v>
      </c>
      <c r="AC617" s="4" cm="1">
        <f t="array" ref="AC617">IF(Table1[[#This Row],[o_ghg_inventory ]]="",IF(AND(Table1[[#This Row],[o_undefined]:[o_undefined]]=1,Table1[[#This Row],[c_ghg_inventory]]=1),1,""),1)</f>
        <v>1</v>
      </c>
      <c r="AD617" s="4" t="str" cm="1">
        <f t="array" ref="AD617">IF(Table1[[#This Row],[o_mitigation ]]="",IF(AND(Table1[[#This Row],[o_undefined]:[o_undefined]]=1,Table1[[#This Row],[c_mitigation]]=1),1,""),1)</f>
        <v/>
      </c>
      <c r="AE617" s="4" t="str" cm="1">
        <f t="array" ref="AE617">IF(Table1[[#This Row],[o_climate_change_impacts_and_adaptation ]]="",IF(AND(Table1[[#This Row],[o_undefined]:[o_undefined]]=1,Table1[[#This Row],[c_climate_change_impacts_and_adaptation]]=1),1,""),1)</f>
        <v/>
      </c>
      <c r="AF617" s="4" t="str" cm="1">
        <f t="array" ref="AF617">IF(Table1[[#This Row],[o_support_needed_and_received]]="",IF(AND(Table1[[#This Row],[o_undefined]:[o_undefined]]=1,Table1[[#This Row],[c_support_needed_and_received]]=1),1,""),1)</f>
        <v/>
      </c>
      <c r="AG617" s="4" t="str">
        <f>IF(SUM(Table1[[#This Row],[com_ghg_inventory]:[com_support_needed_and_received]])=0,1,"")</f>
        <v/>
      </c>
      <c r="AH617" s="4" cm="1">
        <f t="array" ref="AH617">IF(Table1[[#This Row],[com_ghg_inventory]]="",0,IF(Table1[[#This Row],[com_undefined]:[com_undefined]]=1,0,Table1[[#This Row],[o_gef_funding]:[o_gef_funding]]/SUM(Table1[[#This Row],[com_ghg_inventory]:[com_support_needed_and_received]])))</f>
        <v>162500</v>
      </c>
      <c r="AI617" s="4" cm="1">
        <f t="array" ref="AI617">IF(Table1[[#This Row],[com_mitigation]]="",0,IF(Table1[[#This Row],[com_undefined]:[com_undefined]]=1,0,Table1[[#This Row],[o_gef_funding]:[o_gef_funding]]/SUM(Table1[[#This Row],[com_ghg_inventory]:[com_support_needed_and_received]])))</f>
        <v>0</v>
      </c>
      <c r="AJ617" s="4" cm="1">
        <f t="array" ref="AJ617">IF(Table1[[#This Row],[com_climate_change_impacts_and_adaptation]]="",0,IF(Table1[[#This Row],[com_undefined]:[com_undefined]]=1,0,Table1[[#This Row],[o_gef_funding]:[o_gef_funding]]/SUM(Table1[[#This Row],[com_ghg_inventory]:[com_support_needed_and_received]])))</f>
        <v>0</v>
      </c>
      <c r="AK617" s="4" cm="1">
        <f t="array" ref="AK617">IF(Table1[[#This Row],[com_support_needed_and_received]]="",0,IF(Table1[[#This Row],[com_undefined]:[com_undefined]]=1,0,Table1[[#This Row],[o_gef_funding]:[o_gef_funding]]/SUM(Table1[[#This Row],[com_ghg_inventory]:[com_support_needed_and_received]])))</f>
        <v>0</v>
      </c>
      <c r="AL617" s="4">
        <f>IF(Table1[[#This Row],[com_undefined]]=1,Table1[[#This Row],[o_gef_funding]],0)</f>
        <v>0</v>
      </c>
      <c r="AM617" s="4" cm="1">
        <f t="array" ref="AM617">IF(Table1[[#This Row],[com_ghg_inventory]]="",0,IF(Table1[[#This Row],[com_undefined]:[com_undefined]]=1,0,Table1[[#This Row],[o_co_financing]:[o_co_financing]]/SUM(Table1[[#This Row],[com_ghg_inventory]:[com_support_needed_and_received]])))</f>
        <v>112500</v>
      </c>
      <c r="AN617" s="4" cm="1">
        <f t="array" ref="AN617">IF(Table1[[#This Row],[com_mitigation]]="",0,IF(Table1[[#This Row],[com_undefined]:[com_undefined]]=1,0,Table1[[#This Row],[o_co_financing]:[o_co_financing]]/SUM(Table1[[#This Row],[com_ghg_inventory]:[com_support_needed_and_received]])))</f>
        <v>0</v>
      </c>
      <c r="AO617" s="4" cm="1">
        <f t="array" ref="AO617">IF(Table1[[#This Row],[com_climate_change_impacts_and_adaptation]]="",0,IF(Table1[[#This Row],[com_undefined]:[com_undefined]]=1,0,Table1[[#This Row],[o_co_financing]:[o_co_financing]]/SUM(Table1[[#This Row],[com_ghg_inventory]:[com_support_needed_and_received]])))</f>
        <v>0</v>
      </c>
      <c r="AP617" s="4" cm="1">
        <f t="array" ref="AP617">IF(Table1[[#This Row],[com_support_needed_and_received]]="",0,IF(Table1[[#This Row],[com_undefined]:[com_undefined]]=1,0,Table1[[#This Row],[o_co_financing]:[o_co_financing]]/SUM(Table1[[#This Row],[com_ghg_inventory]:[com_support_needed_and_received]])))</f>
        <v>0</v>
      </c>
      <c r="AQ617" s="4">
        <f>IF(Table1[[#This Row],[com_undefined]]=1,Table1[[#This Row],[o_co_financing]],0)</f>
        <v>0</v>
      </c>
      <c r="AR617" s="4" t="str">
        <f>IF(Table1[[#This Row],[o_gef_funding]]=SUM(Table1[[#This Row],[ghg_inventory_gef]:[undefined_gef]]),"Good", "Problem")</f>
        <v>Good</v>
      </c>
      <c r="AS617" s="4" t="str">
        <f>IF(Table1[[#This Row],[o_co_financing]]=SUM(Table1[[#This Row],[ghg_inventory_co_finance]:[undefined_co_finance]]),"Good", "Problem")</f>
        <v>Good</v>
      </c>
    </row>
    <row r="618" spans="1:45">
      <c r="A618" s="2">
        <v>61</v>
      </c>
      <c r="B618" s="3" t="s">
        <v>87</v>
      </c>
      <c r="C618" s="4" t="str">
        <f>VLOOKUP(Table1[[#This Row],[pif_id]], Table7[#All],2,FALSE)</f>
        <v>Africa</v>
      </c>
      <c r="D618" s="4" t="str">
        <f>VLOOKUP(Table1[[#This Row],[pif_id]], Table7[#All],3,FALSE)</f>
        <v>FAO</v>
      </c>
      <c r="E618" s="4" t="str">
        <f>VLOOKUP(Table1[[#This Row],[pif_id]], Table7[#All],4,FALSE)</f>
        <v>2019</v>
      </c>
      <c r="F618" s="4" t="e">
        <f>VLOOKUP(Table1[[#This Row],[pif_id]], Table7[#All],5,FALSE)</f>
        <v>#REF!</v>
      </c>
      <c r="G618">
        <v>140</v>
      </c>
      <c r="H618" t="s">
        <v>878</v>
      </c>
      <c r="M618">
        <f>IF(SUM(Table1[[#This Row],[c_ghg_inventory]:[c_support_needed_and_received]])=0,1,"")</f>
        <v>1</v>
      </c>
      <c r="N618" s="6">
        <v>650000</v>
      </c>
      <c r="O618" s="6">
        <v>450000</v>
      </c>
      <c r="P618" s="6">
        <f>N618/SUM(Table1[[#This Row],[c_ghg_inventory]:[c_undefined]])</f>
        <v>650000</v>
      </c>
      <c r="Q618" s="6">
        <f>O618/SUM(Table1[[#This Row],[c_ghg_inventory]:[c_undefined]])</f>
        <v>450000</v>
      </c>
      <c r="R618">
        <v>615</v>
      </c>
      <c r="S618" s="9" t="s">
        <v>881</v>
      </c>
      <c r="T618" s="4">
        <v>1</v>
      </c>
      <c r="U618" s="4"/>
      <c r="V618" s="4"/>
      <c r="W618" s="4"/>
      <c r="X618" s="4" t="str">
        <f>IF(SUM(Table1[[#This Row],[o_ghg_inventory ]:[o_support_needed_and_received]])=0,1,"")</f>
        <v/>
      </c>
      <c r="Y618" s="34">
        <v>162500</v>
      </c>
      <c r="Z618" s="34">
        <v>112500</v>
      </c>
      <c r="AA618" s="5">
        <f>Table1[[#This Row],[o_gef_funding]]/SUM(Table1[[#This Row],[o_ghg_inventory ]:[o_undefined]])</f>
        <v>162500</v>
      </c>
      <c r="AB618" s="5">
        <f>Table1[[#This Row],[o_co_financing]]/SUM(Table1[[#This Row],[o_ghg_inventory ]:[o_undefined]])</f>
        <v>112500</v>
      </c>
      <c r="AC618" s="4" cm="1">
        <f t="array" ref="AC618">IF(Table1[[#This Row],[o_ghg_inventory ]]="",IF(AND(Table1[[#This Row],[o_undefined]:[o_undefined]]=1,Table1[[#This Row],[c_ghg_inventory]]=1),1,""),1)</f>
        <v>1</v>
      </c>
      <c r="AD618" s="4" t="str" cm="1">
        <f t="array" ref="AD618">IF(Table1[[#This Row],[o_mitigation ]]="",IF(AND(Table1[[#This Row],[o_undefined]:[o_undefined]]=1,Table1[[#This Row],[c_mitigation]]=1),1,""),1)</f>
        <v/>
      </c>
      <c r="AE618" s="4" t="str" cm="1">
        <f t="array" ref="AE618">IF(Table1[[#This Row],[o_climate_change_impacts_and_adaptation ]]="",IF(AND(Table1[[#This Row],[o_undefined]:[o_undefined]]=1,Table1[[#This Row],[c_climate_change_impacts_and_adaptation]]=1),1,""),1)</f>
        <v/>
      </c>
      <c r="AF618" s="4" t="str" cm="1">
        <f t="array" ref="AF618">IF(Table1[[#This Row],[o_support_needed_and_received]]="",IF(AND(Table1[[#This Row],[o_undefined]:[o_undefined]]=1,Table1[[#This Row],[c_support_needed_and_received]]=1),1,""),1)</f>
        <v/>
      </c>
      <c r="AG618" s="4" t="str">
        <f>IF(SUM(Table1[[#This Row],[com_ghg_inventory]:[com_support_needed_and_received]])=0,1,"")</f>
        <v/>
      </c>
      <c r="AH618" s="4" cm="1">
        <f t="array" ref="AH618">IF(Table1[[#This Row],[com_ghg_inventory]]="",0,IF(Table1[[#This Row],[com_undefined]:[com_undefined]]=1,0,Table1[[#This Row],[o_gef_funding]:[o_gef_funding]]/SUM(Table1[[#This Row],[com_ghg_inventory]:[com_support_needed_and_received]])))</f>
        <v>162500</v>
      </c>
      <c r="AI618" s="4" cm="1">
        <f t="array" ref="AI618">IF(Table1[[#This Row],[com_mitigation]]="",0,IF(Table1[[#This Row],[com_undefined]:[com_undefined]]=1,0,Table1[[#This Row],[o_gef_funding]:[o_gef_funding]]/SUM(Table1[[#This Row],[com_ghg_inventory]:[com_support_needed_and_received]])))</f>
        <v>0</v>
      </c>
      <c r="AJ618" s="4" cm="1">
        <f t="array" ref="AJ618">IF(Table1[[#This Row],[com_climate_change_impacts_and_adaptation]]="",0,IF(Table1[[#This Row],[com_undefined]:[com_undefined]]=1,0,Table1[[#This Row],[o_gef_funding]:[o_gef_funding]]/SUM(Table1[[#This Row],[com_ghg_inventory]:[com_support_needed_and_received]])))</f>
        <v>0</v>
      </c>
      <c r="AK618" s="4" cm="1">
        <f t="array" ref="AK618">IF(Table1[[#This Row],[com_support_needed_and_received]]="",0,IF(Table1[[#This Row],[com_undefined]:[com_undefined]]=1,0,Table1[[#This Row],[o_gef_funding]:[o_gef_funding]]/SUM(Table1[[#This Row],[com_ghg_inventory]:[com_support_needed_and_received]])))</f>
        <v>0</v>
      </c>
      <c r="AL618" s="4">
        <f>IF(Table1[[#This Row],[com_undefined]]=1,Table1[[#This Row],[o_gef_funding]],0)</f>
        <v>0</v>
      </c>
      <c r="AM618" s="4" cm="1">
        <f t="array" ref="AM618">IF(Table1[[#This Row],[com_ghg_inventory]]="",0,IF(Table1[[#This Row],[com_undefined]:[com_undefined]]=1,0,Table1[[#This Row],[o_co_financing]:[o_co_financing]]/SUM(Table1[[#This Row],[com_ghg_inventory]:[com_support_needed_and_received]])))</f>
        <v>112500</v>
      </c>
      <c r="AN618" s="4" cm="1">
        <f t="array" ref="AN618">IF(Table1[[#This Row],[com_mitigation]]="",0,IF(Table1[[#This Row],[com_undefined]:[com_undefined]]=1,0,Table1[[#This Row],[o_co_financing]:[o_co_financing]]/SUM(Table1[[#This Row],[com_ghg_inventory]:[com_support_needed_and_received]])))</f>
        <v>0</v>
      </c>
      <c r="AO618" s="4" cm="1">
        <f t="array" ref="AO618">IF(Table1[[#This Row],[com_climate_change_impacts_and_adaptation]]="",0,IF(Table1[[#This Row],[com_undefined]:[com_undefined]]=1,0,Table1[[#This Row],[o_co_financing]:[o_co_financing]]/SUM(Table1[[#This Row],[com_ghg_inventory]:[com_support_needed_and_received]])))</f>
        <v>0</v>
      </c>
      <c r="AP618" s="4" cm="1">
        <f t="array" ref="AP618">IF(Table1[[#This Row],[com_support_needed_and_received]]="",0,IF(Table1[[#This Row],[com_undefined]:[com_undefined]]=1,0,Table1[[#This Row],[o_co_financing]:[o_co_financing]]/SUM(Table1[[#This Row],[com_ghg_inventory]:[com_support_needed_and_received]])))</f>
        <v>0</v>
      </c>
      <c r="AQ618" s="4">
        <f>IF(Table1[[#This Row],[com_undefined]]=1,Table1[[#This Row],[o_co_financing]],0)</f>
        <v>0</v>
      </c>
      <c r="AR618" s="4" t="str">
        <f>IF(Table1[[#This Row],[o_gef_funding]]=SUM(Table1[[#This Row],[ghg_inventory_gef]:[undefined_gef]]),"Good", "Problem")</f>
        <v>Good</v>
      </c>
      <c r="AS618" s="4" t="str">
        <f>IF(Table1[[#This Row],[o_co_financing]]=SUM(Table1[[#This Row],[ghg_inventory_co_finance]:[undefined_co_finance]]),"Good", "Problem")</f>
        <v>Good</v>
      </c>
    </row>
    <row r="619" spans="1:45">
      <c r="A619" s="2">
        <v>61</v>
      </c>
      <c r="B619" s="3" t="s">
        <v>87</v>
      </c>
      <c r="C619" s="4" t="str">
        <f>VLOOKUP(Table1[[#This Row],[pif_id]], Table7[#All],2,FALSE)</f>
        <v>Africa</v>
      </c>
      <c r="D619" s="4" t="str">
        <f>VLOOKUP(Table1[[#This Row],[pif_id]], Table7[#All],3,FALSE)</f>
        <v>FAO</v>
      </c>
      <c r="E619" s="4" t="str">
        <f>VLOOKUP(Table1[[#This Row],[pif_id]], Table7[#All],4,FALSE)</f>
        <v>2019</v>
      </c>
      <c r="F619" s="4" t="e">
        <f>VLOOKUP(Table1[[#This Row],[pif_id]], Table7[#All],5,FALSE)</f>
        <v>#REF!</v>
      </c>
      <c r="G619">
        <v>140</v>
      </c>
      <c r="H619" t="s">
        <v>878</v>
      </c>
      <c r="M619">
        <f>IF(SUM(Table1[[#This Row],[c_ghg_inventory]:[c_support_needed_and_received]])=0,1,"")</f>
        <v>1</v>
      </c>
      <c r="N619" s="6">
        <v>650000</v>
      </c>
      <c r="O619" s="6">
        <v>450000</v>
      </c>
      <c r="P619" s="6">
        <f>N619/SUM(Table1[[#This Row],[c_ghg_inventory]:[c_undefined]])</f>
        <v>650000</v>
      </c>
      <c r="Q619" s="6">
        <f>O619/SUM(Table1[[#This Row],[c_ghg_inventory]:[c_undefined]])</f>
        <v>450000</v>
      </c>
      <c r="R619">
        <v>616</v>
      </c>
      <c r="S619" s="9" t="s">
        <v>882</v>
      </c>
      <c r="T619" s="4">
        <v>1</v>
      </c>
      <c r="U619" s="4"/>
      <c r="V619" s="4"/>
      <c r="W619" s="4"/>
      <c r="X619" s="4" t="str">
        <f>IF(SUM(Table1[[#This Row],[o_ghg_inventory ]:[o_support_needed_and_received]])=0,1,"")</f>
        <v/>
      </c>
      <c r="Y619" s="34">
        <v>162500</v>
      </c>
      <c r="Z619" s="34">
        <v>112500</v>
      </c>
      <c r="AA619" s="5">
        <f>Table1[[#This Row],[o_gef_funding]]/SUM(Table1[[#This Row],[o_ghg_inventory ]:[o_undefined]])</f>
        <v>162500</v>
      </c>
      <c r="AB619" s="5">
        <f>Table1[[#This Row],[o_co_financing]]/SUM(Table1[[#This Row],[o_ghg_inventory ]:[o_undefined]])</f>
        <v>112500</v>
      </c>
      <c r="AC619" s="4" cm="1">
        <f t="array" ref="AC619">IF(Table1[[#This Row],[o_ghg_inventory ]]="",IF(AND(Table1[[#This Row],[o_undefined]:[o_undefined]]=1,Table1[[#This Row],[c_ghg_inventory]]=1),1,""),1)</f>
        <v>1</v>
      </c>
      <c r="AD619" s="4" t="str" cm="1">
        <f t="array" ref="AD619">IF(Table1[[#This Row],[o_mitigation ]]="",IF(AND(Table1[[#This Row],[o_undefined]:[o_undefined]]=1,Table1[[#This Row],[c_mitigation]]=1),1,""),1)</f>
        <v/>
      </c>
      <c r="AE619" s="4" t="str" cm="1">
        <f t="array" ref="AE619">IF(Table1[[#This Row],[o_climate_change_impacts_and_adaptation ]]="",IF(AND(Table1[[#This Row],[o_undefined]:[o_undefined]]=1,Table1[[#This Row],[c_climate_change_impacts_and_adaptation]]=1),1,""),1)</f>
        <v/>
      </c>
      <c r="AF619" s="4" t="str" cm="1">
        <f t="array" ref="AF619">IF(Table1[[#This Row],[o_support_needed_and_received]]="",IF(AND(Table1[[#This Row],[o_undefined]:[o_undefined]]=1,Table1[[#This Row],[c_support_needed_and_received]]=1),1,""),1)</f>
        <v/>
      </c>
      <c r="AG619" s="4" t="str">
        <f>IF(SUM(Table1[[#This Row],[com_ghg_inventory]:[com_support_needed_and_received]])=0,1,"")</f>
        <v/>
      </c>
      <c r="AH619" s="4" cm="1">
        <f t="array" ref="AH619">IF(Table1[[#This Row],[com_ghg_inventory]]="",0,IF(Table1[[#This Row],[com_undefined]:[com_undefined]]=1,0,Table1[[#This Row],[o_gef_funding]:[o_gef_funding]]/SUM(Table1[[#This Row],[com_ghg_inventory]:[com_support_needed_and_received]])))</f>
        <v>162500</v>
      </c>
      <c r="AI619" s="4" cm="1">
        <f t="array" ref="AI619">IF(Table1[[#This Row],[com_mitigation]]="",0,IF(Table1[[#This Row],[com_undefined]:[com_undefined]]=1,0,Table1[[#This Row],[o_gef_funding]:[o_gef_funding]]/SUM(Table1[[#This Row],[com_ghg_inventory]:[com_support_needed_and_received]])))</f>
        <v>0</v>
      </c>
      <c r="AJ619" s="4" cm="1">
        <f t="array" ref="AJ619">IF(Table1[[#This Row],[com_climate_change_impacts_and_adaptation]]="",0,IF(Table1[[#This Row],[com_undefined]:[com_undefined]]=1,0,Table1[[#This Row],[o_gef_funding]:[o_gef_funding]]/SUM(Table1[[#This Row],[com_ghg_inventory]:[com_support_needed_and_received]])))</f>
        <v>0</v>
      </c>
      <c r="AK619" s="4" cm="1">
        <f t="array" ref="AK619">IF(Table1[[#This Row],[com_support_needed_and_received]]="",0,IF(Table1[[#This Row],[com_undefined]:[com_undefined]]=1,0,Table1[[#This Row],[o_gef_funding]:[o_gef_funding]]/SUM(Table1[[#This Row],[com_ghg_inventory]:[com_support_needed_and_received]])))</f>
        <v>0</v>
      </c>
      <c r="AL619" s="4">
        <f>IF(Table1[[#This Row],[com_undefined]]=1,Table1[[#This Row],[o_gef_funding]],0)</f>
        <v>0</v>
      </c>
      <c r="AM619" s="4" cm="1">
        <f t="array" ref="AM619">IF(Table1[[#This Row],[com_ghg_inventory]]="",0,IF(Table1[[#This Row],[com_undefined]:[com_undefined]]=1,0,Table1[[#This Row],[o_co_financing]:[o_co_financing]]/SUM(Table1[[#This Row],[com_ghg_inventory]:[com_support_needed_and_received]])))</f>
        <v>112500</v>
      </c>
      <c r="AN619" s="4" cm="1">
        <f t="array" ref="AN619">IF(Table1[[#This Row],[com_mitigation]]="",0,IF(Table1[[#This Row],[com_undefined]:[com_undefined]]=1,0,Table1[[#This Row],[o_co_financing]:[o_co_financing]]/SUM(Table1[[#This Row],[com_ghg_inventory]:[com_support_needed_and_received]])))</f>
        <v>0</v>
      </c>
      <c r="AO619" s="4" cm="1">
        <f t="array" ref="AO619">IF(Table1[[#This Row],[com_climate_change_impacts_and_adaptation]]="",0,IF(Table1[[#This Row],[com_undefined]:[com_undefined]]=1,0,Table1[[#This Row],[o_co_financing]:[o_co_financing]]/SUM(Table1[[#This Row],[com_ghg_inventory]:[com_support_needed_and_received]])))</f>
        <v>0</v>
      </c>
      <c r="AP619" s="4" cm="1">
        <f t="array" ref="AP619">IF(Table1[[#This Row],[com_support_needed_and_received]]="",0,IF(Table1[[#This Row],[com_undefined]:[com_undefined]]=1,0,Table1[[#This Row],[o_co_financing]:[o_co_financing]]/SUM(Table1[[#This Row],[com_ghg_inventory]:[com_support_needed_and_received]])))</f>
        <v>0</v>
      </c>
      <c r="AQ619" s="4">
        <f>IF(Table1[[#This Row],[com_undefined]]=1,Table1[[#This Row],[o_co_financing]],0)</f>
        <v>0</v>
      </c>
      <c r="AR619" s="4" t="str">
        <f>IF(Table1[[#This Row],[o_gef_funding]]=SUM(Table1[[#This Row],[ghg_inventory_gef]:[undefined_gef]]),"Good", "Problem")</f>
        <v>Good</v>
      </c>
      <c r="AS619" s="4" t="str">
        <f>IF(Table1[[#This Row],[o_co_financing]]=SUM(Table1[[#This Row],[ghg_inventory_co_finance]:[undefined_co_finance]]),"Good", "Problem")</f>
        <v>Good</v>
      </c>
    </row>
    <row r="620" spans="1:45">
      <c r="A620" s="2">
        <v>61</v>
      </c>
      <c r="B620" s="3" t="s">
        <v>87</v>
      </c>
      <c r="C620" s="4" t="str">
        <f>VLOOKUP(Table1[[#This Row],[pif_id]], Table7[#All],2,FALSE)</f>
        <v>Africa</v>
      </c>
      <c r="D620" s="4" t="str">
        <f>VLOOKUP(Table1[[#This Row],[pif_id]], Table7[#All],3,FALSE)</f>
        <v>FAO</v>
      </c>
      <c r="E620" s="4" t="str">
        <f>VLOOKUP(Table1[[#This Row],[pif_id]], Table7[#All],4,FALSE)</f>
        <v>2019</v>
      </c>
      <c r="F620" s="4" t="e">
        <f>VLOOKUP(Table1[[#This Row],[pif_id]], Table7[#All],5,FALSE)</f>
        <v>#REF!</v>
      </c>
      <c r="G620">
        <v>141</v>
      </c>
      <c r="H620" t="s">
        <v>883</v>
      </c>
      <c r="I620">
        <v>1</v>
      </c>
      <c r="M620" t="str">
        <f>IF(SUM(Table1[[#This Row],[c_ghg_inventory]:[c_support_needed_and_received]])=0,1,"")</f>
        <v/>
      </c>
      <c r="N620" s="6">
        <v>87565</v>
      </c>
      <c r="O620" s="6">
        <v>95561</v>
      </c>
      <c r="P620" s="6">
        <f>N620/SUM(Table1[[#This Row],[c_ghg_inventory]:[c_undefined]])</f>
        <v>87565</v>
      </c>
      <c r="Q620" s="6">
        <f>O620/SUM(Table1[[#This Row],[c_ghg_inventory]:[c_undefined]])</f>
        <v>95561</v>
      </c>
      <c r="R620">
        <v>617</v>
      </c>
      <c r="S620" s="9" t="s">
        <v>884</v>
      </c>
      <c r="T620" s="4">
        <v>1</v>
      </c>
      <c r="U620" s="4"/>
      <c r="V620" s="4"/>
      <c r="W620" s="4"/>
      <c r="X620" s="4" t="str">
        <f>IF(SUM(Table1[[#This Row],[o_ghg_inventory ]:[o_support_needed_and_received]])=0,1,"")</f>
        <v/>
      </c>
      <c r="Y620" s="34">
        <v>43782.5</v>
      </c>
      <c r="Z620" s="34">
        <v>47780.5</v>
      </c>
      <c r="AA620" s="5">
        <f>Table1[[#This Row],[o_gef_funding]]/SUM(Table1[[#This Row],[o_ghg_inventory ]:[o_undefined]])</f>
        <v>43782.5</v>
      </c>
      <c r="AB620" s="5">
        <f>Table1[[#This Row],[o_co_financing]]/SUM(Table1[[#This Row],[o_ghg_inventory ]:[o_undefined]])</f>
        <v>47780.5</v>
      </c>
      <c r="AC620" s="4" cm="1">
        <f t="array" ref="AC620">IF(Table1[[#This Row],[o_ghg_inventory ]]="",IF(AND(Table1[[#This Row],[o_undefined]:[o_undefined]]=1,Table1[[#This Row],[c_ghg_inventory]]=1),1,""),1)</f>
        <v>1</v>
      </c>
      <c r="AD620" s="4" t="str" cm="1">
        <f t="array" ref="AD620">IF(Table1[[#This Row],[o_mitigation ]]="",IF(AND(Table1[[#This Row],[o_undefined]:[o_undefined]]=1,Table1[[#This Row],[c_mitigation]]=1),1,""),1)</f>
        <v/>
      </c>
      <c r="AE620" s="4" t="str" cm="1">
        <f t="array" ref="AE620">IF(Table1[[#This Row],[o_climate_change_impacts_and_adaptation ]]="",IF(AND(Table1[[#This Row],[o_undefined]:[o_undefined]]=1,Table1[[#This Row],[c_climate_change_impacts_and_adaptation]]=1),1,""),1)</f>
        <v/>
      </c>
      <c r="AF620" s="4" t="str" cm="1">
        <f t="array" ref="AF620">IF(Table1[[#This Row],[o_support_needed_and_received]]="",IF(AND(Table1[[#This Row],[o_undefined]:[o_undefined]]=1,Table1[[#This Row],[c_support_needed_and_received]]=1),1,""),1)</f>
        <v/>
      </c>
      <c r="AG620" s="4" t="str">
        <f>IF(SUM(Table1[[#This Row],[com_ghg_inventory]:[com_support_needed_and_received]])=0,1,"")</f>
        <v/>
      </c>
      <c r="AH620" s="4" cm="1">
        <f t="array" ref="AH620">IF(Table1[[#This Row],[com_ghg_inventory]]="",0,IF(Table1[[#This Row],[com_undefined]:[com_undefined]]=1,0,Table1[[#This Row],[o_gef_funding]:[o_gef_funding]]/SUM(Table1[[#This Row],[com_ghg_inventory]:[com_support_needed_and_received]])))</f>
        <v>43782.5</v>
      </c>
      <c r="AI620" s="4" cm="1">
        <f t="array" ref="AI620">IF(Table1[[#This Row],[com_mitigation]]="",0,IF(Table1[[#This Row],[com_undefined]:[com_undefined]]=1,0,Table1[[#This Row],[o_gef_funding]:[o_gef_funding]]/SUM(Table1[[#This Row],[com_ghg_inventory]:[com_support_needed_and_received]])))</f>
        <v>0</v>
      </c>
      <c r="AJ620" s="4" cm="1">
        <f t="array" ref="AJ620">IF(Table1[[#This Row],[com_climate_change_impacts_and_adaptation]]="",0,IF(Table1[[#This Row],[com_undefined]:[com_undefined]]=1,0,Table1[[#This Row],[o_gef_funding]:[o_gef_funding]]/SUM(Table1[[#This Row],[com_ghg_inventory]:[com_support_needed_and_received]])))</f>
        <v>0</v>
      </c>
      <c r="AK620" s="4" cm="1">
        <f t="array" ref="AK620">IF(Table1[[#This Row],[com_support_needed_and_received]]="",0,IF(Table1[[#This Row],[com_undefined]:[com_undefined]]=1,0,Table1[[#This Row],[o_gef_funding]:[o_gef_funding]]/SUM(Table1[[#This Row],[com_ghg_inventory]:[com_support_needed_and_received]])))</f>
        <v>0</v>
      </c>
      <c r="AL620" s="4">
        <f>IF(Table1[[#This Row],[com_undefined]]=1,Table1[[#This Row],[o_gef_funding]],0)</f>
        <v>0</v>
      </c>
      <c r="AM620" s="4" cm="1">
        <f t="array" ref="AM620">IF(Table1[[#This Row],[com_ghg_inventory]]="",0,IF(Table1[[#This Row],[com_undefined]:[com_undefined]]=1,0,Table1[[#This Row],[o_co_financing]:[o_co_financing]]/SUM(Table1[[#This Row],[com_ghg_inventory]:[com_support_needed_and_received]])))</f>
        <v>47780.5</v>
      </c>
      <c r="AN620" s="4" cm="1">
        <f t="array" ref="AN620">IF(Table1[[#This Row],[com_mitigation]]="",0,IF(Table1[[#This Row],[com_undefined]:[com_undefined]]=1,0,Table1[[#This Row],[o_co_financing]:[o_co_financing]]/SUM(Table1[[#This Row],[com_ghg_inventory]:[com_support_needed_and_received]])))</f>
        <v>0</v>
      </c>
      <c r="AO620" s="4" cm="1">
        <f t="array" ref="AO620">IF(Table1[[#This Row],[com_climate_change_impacts_and_adaptation]]="",0,IF(Table1[[#This Row],[com_undefined]:[com_undefined]]=1,0,Table1[[#This Row],[o_co_financing]:[o_co_financing]]/SUM(Table1[[#This Row],[com_ghg_inventory]:[com_support_needed_and_received]])))</f>
        <v>0</v>
      </c>
      <c r="AP620" s="4" cm="1">
        <f t="array" ref="AP620">IF(Table1[[#This Row],[com_support_needed_and_received]]="",0,IF(Table1[[#This Row],[com_undefined]:[com_undefined]]=1,0,Table1[[#This Row],[o_co_financing]:[o_co_financing]]/SUM(Table1[[#This Row],[com_ghg_inventory]:[com_support_needed_and_received]])))</f>
        <v>0</v>
      </c>
      <c r="AQ620" s="4">
        <f>IF(Table1[[#This Row],[com_undefined]]=1,Table1[[#This Row],[o_co_financing]],0)</f>
        <v>0</v>
      </c>
      <c r="AR620" s="4" t="str">
        <f>IF(Table1[[#This Row],[o_gef_funding]]=SUM(Table1[[#This Row],[ghg_inventory_gef]:[undefined_gef]]),"Good", "Problem")</f>
        <v>Good</v>
      </c>
      <c r="AS620" s="4" t="str">
        <f>IF(Table1[[#This Row],[o_co_financing]]=SUM(Table1[[#This Row],[ghg_inventory_co_finance]:[undefined_co_finance]]),"Good", "Problem")</f>
        <v>Good</v>
      </c>
    </row>
    <row r="621" spans="1:45">
      <c r="A621" s="2">
        <v>61</v>
      </c>
      <c r="B621" s="3" t="s">
        <v>87</v>
      </c>
      <c r="C621" s="4" t="str">
        <f>VLOOKUP(Table1[[#This Row],[pif_id]], Table7[#All],2,FALSE)</f>
        <v>Africa</v>
      </c>
      <c r="D621" s="4" t="str">
        <f>VLOOKUP(Table1[[#This Row],[pif_id]], Table7[#All],3,FALSE)</f>
        <v>FAO</v>
      </c>
      <c r="E621" s="4" t="str">
        <f>VLOOKUP(Table1[[#This Row],[pif_id]], Table7[#All],4,FALSE)</f>
        <v>2019</v>
      </c>
      <c r="F621" s="4" t="e">
        <f>VLOOKUP(Table1[[#This Row],[pif_id]], Table7[#All],5,FALSE)</f>
        <v>#REF!</v>
      </c>
      <c r="G621">
        <v>141</v>
      </c>
      <c r="H621" t="s">
        <v>883</v>
      </c>
      <c r="I621">
        <v>1</v>
      </c>
      <c r="M621" t="str">
        <f>IF(SUM(Table1[[#This Row],[c_ghg_inventory]:[c_support_needed_and_received]])=0,1,"")</f>
        <v/>
      </c>
      <c r="N621" s="6">
        <v>87565</v>
      </c>
      <c r="O621" s="6">
        <v>95561</v>
      </c>
      <c r="P621" s="6">
        <f>N621/SUM(Table1[[#This Row],[c_ghg_inventory]:[c_undefined]])</f>
        <v>87565</v>
      </c>
      <c r="Q621" s="6">
        <f>O621/SUM(Table1[[#This Row],[c_ghg_inventory]:[c_undefined]])</f>
        <v>95561</v>
      </c>
      <c r="R621">
        <v>618</v>
      </c>
      <c r="S621" s="9" t="s">
        <v>885</v>
      </c>
      <c r="T621" s="4">
        <v>1</v>
      </c>
      <c r="U621" s="4"/>
      <c r="V621" s="4"/>
      <c r="W621" s="4"/>
      <c r="X621" s="4" t="str">
        <f>IF(SUM(Table1[[#This Row],[o_ghg_inventory ]:[o_support_needed_and_received]])=0,1,"")</f>
        <v/>
      </c>
      <c r="Y621" s="34">
        <v>43782.5</v>
      </c>
      <c r="Z621" s="34">
        <v>47780.5</v>
      </c>
      <c r="AA621" s="5">
        <f>Table1[[#This Row],[o_gef_funding]]/SUM(Table1[[#This Row],[o_ghg_inventory ]:[o_undefined]])</f>
        <v>43782.5</v>
      </c>
      <c r="AB621" s="5">
        <f>Table1[[#This Row],[o_co_financing]]/SUM(Table1[[#This Row],[o_ghg_inventory ]:[o_undefined]])</f>
        <v>47780.5</v>
      </c>
      <c r="AC621" s="4" cm="1">
        <f t="array" ref="AC621">IF(Table1[[#This Row],[o_ghg_inventory ]]="",IF(AND(Table1[[#This Row],[o_undefined]:[o_undefined]]=1,Table1[[#This Row],[c_ghg_inventory]]=1),1,""),1)</f>
        <v>1</v>
      </c>
      <c r="AD621" s="4" t="str" cm="1">
        <f t="array" ref="AD621">IF(Table1[[#This Row],[o_mitigation ]]="",IF(AND(Table1[[#This Row],[o_undefined]:[o_undefined]]=1,Table1[[#This Row],[c_mitigation]]=1),1,""),1)</f>
        <v/>
      </c>
      <c r="AE621" s="4" t="str" cm="1">
        <f t="array" ref="AE621">IF(Table1[[#This Row],[o_climate_change_impacts_and_adaptation ]]="",IF(AND(Table1[[#This Row],[o_undefined]:[o_undefined]]=1,Table1[[#This Row],[c_climate_change_impacts_and_adaptation]]=1),1,""),1)</f>
        <v/>
      </c>
      <c r="AF621" s="4" t="str" cm="1">
        <f t="array" ref="AF621">IF(Table1[[#This Row],[o_support_needed_and_received]]="",IF(AND(Table1[[#This Row],[o_undefined]:[o_undefined]]=1,Table1[[#This Row],[c_support_needed_and_received]]=1),1,""),1)</f>
        <v/>
      </c>
      <c r="AG621" s="4" t="str">
        <f>IF(SUM(Table1[[#This Row],[com_ghg_inventory]:[com_support_needed_and_received]])=0,1,"")</f>
        <v/>
      </c>
      <c r="AH621" s="4" cm="1">
        <f t="array" ref="AH621">IF(Table1[[#This Row],[com_ghg_inventory]]="",0,IF(Table1[[#This Row],[com_undefined]:[com_undefined]]=1,0,Table1[[#This Row],[o_gef_funding]:[o_gef_funding]]/SUM(Table1[[#This Row],[com_ghg_inventory]:[com_support_needed_and_received]])))</f>
        <v>43782.5</v>
      </c>
      <c r="AI621" s="4" cm="1">
        <f t="array" ref="AI621">IF(Table1[[#This Row],[com_mitigation]]="",0,IF(Table1[[#This Row],[com_undefined]:[com_undefined]]=1,0,Table1[[#This Row],[o_gef_funding]:[o_gef_funding]]/SUM(Table1[[#This Row],[com_ghg_inventory]:[com_support_needed_and_received]])))</f>
        <v>0</v>
      </c>
      <c r="AJ621" s="4" cm="1">
        <f t="array" ref="AJ621">IF(Table1[[#This Row],[com_climate_change_impacts_and_adaptation]]="",0,IF(Table1[[#This Row],[com_undefined]:[com_undefined]]=1,0,Table1[[#This Row],[o_gef_funding]:[o_gef_funding]]/SUM(Table1[[#This Row],[com_ghg_inventory]:[com_support_needed_and_received]])))</f>
        <v>0</v>
      </c>
      <c r="AK621" s="4" cm="1">
        <f t="array" ref="AK621">IF(Table1[[#This Row],[com_support_needed_and_received]]="",0,IF(Table1[[#This Row],[com_undefined]:[com_undefined]]=1,0,Table1[[#This Row],[o_gef_funding]:[o_gef_funding]]/SUM(Table1[[#This Row],[com_ghg_inventory]:[com_support_needed_and_received]])))</f>
        <v>0</v>
      </c>
      <c r="AL621" s="4">
        <f>IF(Table1[[#This Row],[com_undefined]]=1,Table1[[#This Row],[o_gef_funding]],0)</f>
        <v>0</v>
      </c>
      <c r="AM621" s="4" cm="1">
        <f t="array" ref="AM621">IF(Table1[[#This Row],[com_ghg_inventory]]="",0,IF(Table1[[#This Row],[com_undefined]:[com_undefined]]=1,0,Table1[[#This Row],[o_co_financing]:[o_co_financing]]/SUM(Table1[[#This Row],[com_ghg_inventory]:[com_support_needed_and_received]])))</f>
        <v>47780.5</v>
      </c>
      <c r="AN621" s="4" cm="1">
        <f t="array" ref="AN621">IF(Table1[[#This Row],[com_mitigation]]="",0,IF(Table1[[#This Row],[com_undefined]:[com_undefined]]=1,0,Table1[[#This Row],[o_co_financing]:[o_co_financing]]/SUM(Table1[[#This Row],[com_ghg_inventory]:[com_support_needed_and_received]])))</f>
        <v>0</v>
      </c>
      <c r="AO621" s="4" cm="1">
        <f t="array" ref="AO621">IF(Table1[[#This Row],[com_climate_change_impacts_and_adaptation]]="",0,IF(Table1[[#This Row],[com_undefined]:[com_undefined]]=1,0,Table1[[#This Row],[o_co_financing]:[o_co_financing]]/SUM(Table1[[#This Row],[com_ghg_inventory]:[com_support_needed_and_received]])))</f>
        <v>0</v>
      </c>
      <c r="AP621" s="4" cm="1">
        <f t="array" ref="AP621">IF(Table1[[#This Row],[com_support_needed_and_received]]="",0,IF(Table1[[#This Row],[com_undefined]:[com_undefined]]=1,0,Table1[[#This Row],[o_co_financing]:[o_co_financing]]/SUM(Table1[[#This Row],[com_ghg_inventory]:[com_support_needed_and_received]])))</f>
        <v>0</v>
      </c>
      <c r="AQ621" s="4">
        <f>IF(Table1[[#This Row],[com_undefined]]=1,Table1[[#This Row],[o_co_financing]],0)</f>
        <v>0</v>
      </c>
      <c r="AR621" s="4" t="str">
        <f>IF(Table1[[#This Row],[o_gef_funding]]=SUM(Table1[[#This Row],[ghg_inventory_gef]:[undefined_gef]]),"Good", "Problem")</f>
        <v>Good</v>
      </c>
      <c r="AS621" s="4" t="str">
        <f>IF(Table1[[#This Row],[o_co_financing]]=SUM(Table1[[#This Row],[ghg_inventory_co_finance]:[undefined_co_finance]]),"Good", "Problem")</f>
        <v>Good</v>
      </c>
    </row>
    <row r="622" spans="1:45">
      <c r="A622" s="7">
        <v>62</v>
      </c>
      <c r="B622" s="8" t="s">
        <v>88</v>
      </c>
      <c r="C622" t="str">
        <f>VLOOKUP(Table1[[#This Row],[pif_id]], Table7[#All],2,FALSE)</f>
        <v>America</v>
      </c>
      <c r="D622" t="str">
        <f>VLOOKUP(Table1[[#This Row],[pif_id]], Table7[#All],3,FALSE)</f>
        <v>FAO</v>
      </c>
      <c r="E622" t="str">
        <f>VLOOKUP(Table1[[#This Row],[pif_id]], Table7[#All],4,FALSE)</f>
        <v>2018</v>
      </c>
      <c r="F622" t="e">
        <f>VLOOKUP(Table1[[#This Row],[pif_id]], Table7[#All],5,FALSE)</f>
        <v>#REF!</v>
      </c>
      <c r="G622">
        <v>142</v>
      </c>
      <c r="H622" t="s">
        <v>886</v>
      </c>
      <c r="M622">
        <f>IF(SUM(Table1[[#This Row],[c_ghg_inventory]:[c_support_needed_and_received]])=0,1,"")</f>
        <v>1</v>
      </c>
      <c r="N622" s="6">
        <v>313905</v>
      </c>
      <c r="O622" s="6">
        <v>200000</v>
      </c>
      <c r="P622" s="6">
        <f>N622/SUM(Table1[[#This Row],[c_ghg_inventory]:[c_undefined]])</f>
        <v>313905</v>
      </c>
      <c r="Q622" s="6">
        <f>O622/SUM(Table1[[#This Row],[c_ghg_inventory]:[c_undefined]])</f>
        <v>200000</v>
      </c>
      <c r="R622">
        <v>619</v>
      </c>
      <c r="S622" t="s">
        <v>887</v>
      </c>
      <c r="X622" s="4">
        <f>IF(SUM(Table1[[#This Row],[o_ghg_inventory ]:[o_support_needed_and_received]])=0,1,"")</f>
        <v>1</v>
      </c>
      <c r="Y622" s="34">
        <v>78476.25</v>
      </c>
      <c r="Z622" s="34">
        <v>50000</v>
      </c>
      <c r="AA622" s="5">
        <f>Table1[[#This Row],[o_gef_funding]]/SUM(Table1[[#This Row],[o_ghg_inventory ]:[o_undefined]])</f>
        <v>78476.25</v>
      </c>
      <c r="AB622" s="5">
        <f>Table1[[#This Row],[o_co_financing]]/SUM(Table1[[#This Row],[o_ghg_inventory ]:[o_undefined]])</f>
        <v>50000</v>
      </c>
      <c r="AC622" s="4" t="str" cm="1">
        <f t="array" ref="AC622">IF(Table1[[#This Row],[o_ghg_inventory ]]="",IF(AND(Table1[[#This Row],[o_undefined]:[o_undefined]]=1,Table1[[#This Row],[c_ghg_inventory]]=1),1,""),1)</f>
        <v/>
      </c>
      <c r="AD622" s="4" t="str" cm="1">
        <f t="array" ref="AD622">IF(Table1[[#This Row],[o_mitigation ]]="",IF(AND(Table1[[#This Row],[o_undefined]:[o_undefined]]=1,Table1[[#This Row],[c_mitigation]]=1),1,""),1)</f>
        <v/>
      </c>
      <c r="AE622" s="4" t="str" cm="1">
        <f t="array" ref="AE622">IF(Table1[[#This Row],[o_climate_change_impacts_and_adaptation ]]="",IF(AND(Table1[[#This Row],[o_undefined]:[o_undefined]]=1,Table1[[#This Row],[c_climate_change_impacts_and_adaptation]]=1),1,""),1)</f>
        <v/>
      </c>
      <c r="AF622" s="4" t="str" cm="1">
        <f t="array" ref="AF622">IF(Table1[[#This Row],[o_support_needed_and_received]]="",IF(AND(Table1[[#This Row],[o_undefined]:[o_undefined]]=1,Table1[[#This Row],[c_support_needed_and_received]]=1),1,""),1)</f>
        <v/>
      </c>
      <c r="AG622" s="4">
        <f>IF(SUM(Table1[[#This Row],[com_ghg_inventory]:[com_support_needed_and_received]])=0,1,"")</f>
        <v>1</v>
      </c>
      <c r="AH622" s="4" cm="1">
        <f t="array" ref="AH622">IF(Table1[[#This Row],[com_ghg_inventory]]="",0,IF(Table1[[#This Row],[com_undefined]:[com_undefined]]=1,0,Table1[[#This Row],[o_gef_funding]:[o_gef_funding]]/SUM(Table1[[#This Row],[com_ghg_inventory]:[com_support_needed_and_received]])))</f>
        <v>0</v>
      </c>
      <c r="AI622" s="4" cm="1">
        <f t="array" ref="AI622">IF(Table1[[#This Row],[com_mitigation]]="",0,IF(Table1[[#This Row],[com_undefined]:[com_undefined]]=1,0,Table1[[#This Row],[o_gef_funding]:[o_gef_funding]]/SUM(Table1[[#This Row],[com_ghg_inventory]:[com_support_needed_and_received]])))</f>
        <v>0</v>
      </c>
      <c r="AJ622" s="4" cm="1">
        <f t="array" ref="AJ622">IF(Table1[[#This Row],[com_climate_change_impacts_and_adaptation]]="",0,IF(Table1[[#This Row],[com_undefined]:[com_undefined]]=1,0,Table1[[#This Row],[o_gef_funding]:[o_gef_funding]]/SUM(Table1[[#This Row],[com_ghg_inventory]:[com_support_needed_and_received]])))</f>
        <v>0</v>
      </c>
      <c r="AK622" s="4" cm="1">
        <f t="array" ref="AK622">IF(Table1[[#This Row],[com_support_needed_and_received]]="",0,IF(Table1[[#This Row],[com_undefined]:[com_undefined]]=1,0,Table1[[#This Row],[o_gef_funding]:[o_gef_funding]]/SUM(Table1[[#This Row],[com_ghg_inventory]:[com_support_needed_and_received]])))</f>
        <v>0</v>
      </c>
      <c r="AL622" s="4">
        <f>IF(Table1[[#This Row],[com_undefined]]=1,Table1[[#This Row],[o_gef_funding]],0)</f>
        <v>78476.25</v>
      </c>
      <c r="AM622" s="4" cm="1">
        <f t="array" ref="AM622">IF(Table1[[#This Row],[com_ghg_inventory]]="",0,IF(Table1[[#This Row],[com_undefined]:[com_undefined]]=1,0,Table1[[#This Row],[o_co_financing]:[o_co_financing]]/SUM(Table1[[#This Row],[com_ghg_inventory]:[com_support_needed_and_received]])))</f>
        <v>0</v>
      </c>
      <c r="AN622" s="4" cm="1">
        <f t="array" ref="AN622">IF(Table1[[#This Row],[com_mitigation]]="",0,IF(Table1[[#This Row],[com_undefined]:[com_undefined]]=1,0,Table1[[#This Row],[o_co_financing]:[o_co_financing]]/SUM(Table1[[#This Row],[com_ghg_inventory]:[com_support_needed_and_received]])))</f>
        <v>0</v>
      </c>
      <c r="AO622" s="4" cm="1">
        <f t="array" ref="AO622">IF(Table1[[#This Row],[com_climate_change_impacts_and_adaptation]]="",0,IF(Table1[[#This Row],[com_undefined]:[com_undefined]]=1,0,Table1[[#This Row],[o_co_financing]:[o_co_financing]]/SUM(Table1[[#This Row],[com_ghg_inventory]:[com_support_needed_and_received]])))</f>
        <v>0</v>
      </c>
      <c r="AP622" s="4" cm="1">
        <f t="array" ref="AP622">IF(Table1[[#This Row],[com_support_needed_and_received]]="",0,IF(Table1[[#This Row],[com_undefined]:[com_undefined]]=1,0,Table1[[#This Row],[o_co_financing]:[o_co_financing]]/SUM(Table1[[#This Row],[com_ghg_inventory]:[com_support_needed_and_received]])))</f>
        <v>0</v>
      </c>
      <c r="AQ622" s="4">
        <f>IF(Table1[[#This Row],[com_undefined]]=1,Table1[[#This Row],[o_co_financing]],0)</f>
        <v>50000</v>
      </c>
      <c r="AR622" s="4" t="str">
        <f>IF(Table1[[#This Row],[o_gef_funding]]=SUM(Table1[[#This Row],[ghg_inventory_gef]:[undefined_gef]]),"Good", "Problem")</f>
        <v>Good</v>
      </c>
      <c r="AS622" s="4" t="str">
        <f>IF(Table1[[#This Row],[o_co_financing]]=SUM(Table1[[#This Row],[ghg_inventory_co_finance]:[undefined_co_finance]]),"Good", "Problem")</f>
        <v>Good</v>
      </c>
    </row>
    <row r="623" spans="1:45">
      <c r="A623" s="7">
        <v>62</v>
      </c>
      <c r="B623" s="8" t="s">
        <v>88</v>
      </c>
      <c r="C623" t="str">
        <f>VLOOKUP(Table1[[#This Row],[pif_id]], Table7[#All],2,FALSE)</f>
        <v>America</v>
      </c>
      <c r="D623" t="str">
        <f>VLOOKUP(Table1[[#This Row],[pif_id]], Table7[#All],3,FALSE)</f>
        <v>FAO</v>
      </c>
      <c r="E623" t="str">
        <f>VLOOKUP(Table1[[#This Row],[pif_id]], Table7[#All],4,FALSE)</f>
        <v>2018</v>
      </c>
      <c r="F623" t="e">
        <f>VLOOKUP(Table1[[#This Row],[pif_id]], Table7[#All],5,FALSE)</f>
        <v>#REF!</v>
      </c>
      <c r="G623">
        <v>142</v>
      </c>
      <c r="H623" t="s">
        <v>886</v>
      </c>
      <c r="M623">
        <f>IF(SUM(Table1[[#This Row],[c_ghg_inventory]:[c_support_needed_and_received]])=0,1,"")</f>
        <v>1</v>
      </c>
      <c r="N623" s="6">
        <v>313905</v>
      </c>
      <c r="O623" s="6">
        <v>200000</v>
      </c>
      <c r="P623" s="6">
        <f>N623/SUM(Table1[[#This Row],[c_ghg_inventory]:[c_undefined]])</f>
        <v>313905</v>
      </c>
      <c r="Q623" s="6">
        <f>O623/SUM(Table1[[#This Row],[c_ghg_inventory]:[c_undefined]])</f>
        <v>200000</v>
      </c>
      <c r="R623">
        <v>620</v>
      </c>
      <c r="S623" t="s">
        <v>888</v>
      </c>
      <c r="X623" s="4">
        <f>IF(SUM(Table1[[#This Row],[o_ghg_inventory ]:[o_support_needed_and_received]])=0,1,"")</f>
        <v>1</v>
      </c>
      <c r="Y623" s="34">
        <v>78476.25</v>
      </c>
      <c r="Z623" s="34">
        <v>50000</v>
      </c>
      <c r="AA623" s="5">
        <f>Table1[[#This Row],[o_gef_funding]]/SUM(Table1[[#This Row],[o_ghg_inventory ]:[o_undefined]])</f>
        <v>78476.25</v>
      </c>
      <c r="AB623" s="5">
        <f>Table1[[#This Row],[o_co_financing]]/SUM(Table1[[#This Row],[o_ghg_inventory ]:[o_undefined]])</f>
        <v>50000</v>
      </c>
      <c r="AC623" s="4" t="str" cm="1">
        <f t="array" ref="AC623">IF(Table1[[#This Row],[o_ghg_inventory ]]="",IF(AND(Table1[[#This Row],[o_undefined]:[o_undefined]]=1,Table1[[#This Row],[c_ghg_inventory]]=1),1,""),1)</f>
        <v/>
      </c>
      <c r="AD623" s="4" t="str" cm="1">
        <f t="array" ref="AD623">IF(Table1[[#This Row],[o_mitigation ]]="",IF(AND(Table1[[#This Row],[o_undefined]:[o_undefined]]=1,Table1[[#This Row],[c_mitigation]]=1),1,""),1)</f>
        <v/>
      </c>
      <c r="AE623" s="4" t="str" cm="1">
        <f t="array" ref="AE623">IF(Table1[[#This Row],[o_climate_change_impacts_and_adaptation ]]="",IF(AND(Table1[[#This Row],[o_undefined]:[o_undefined]]=1,Table1[[#This Row],[c_climate_change_impacts_and_adaptation]]=1),1,""),1)</f>
        <v/>
      </c>
      <c r="AF623" s="4" t="str" cm="1">
        <f t="array" ref="AF623">IF(Table1[[#This Row],[o_support_needed_and_received]]="",IF(AND(Table1[[#This Row],[o_undefined]:[o_undefined]]=1,Table1[[#This Row],[c_support_needed_and_received]]=1),1,""),1)</f>
        <v/>
      </c>
      <c r="AG623" s="4">
        <f>IF(SUM(Table1[[#This Row],[com_ghg_inventory]:[com_support_needed_and_received]])=0,1,"")</f>
        <v>1</v>
      </c>
      <c r="AH623" s="4" cm="1">
        <f t="array" ref="AH623">IF(Table1[[#This Row],[com_ghg_inventory]]="",0,IF(Table1[[#This Row],[com_undefined]:[com_undefined]]=1,0,Table1[[#This Row],[o_gef_funding]:[o_gef_funding]]/SUM(Table1[[#This Row],[com_ghg_inventory]:[com_support_needed_and_received]])))</f>
        <v>0</v>
      </c>
      <c r="AI623" s="4" cm="1">
        <f t="array" ref="AI623">IF(Table1[[#This Row],[com_mitigation]]="",0,IF(Table1[[#This Row],[com_undefined]:[com_undefined]]=1,0,Table1[[#This Row],[o_gef_funding]:[o_gef_funding]]/SUM(Table1[[#This Row],[com_ghg_inventory]:[com_support_needed_and_received]])))</f>
        <v>0</v>
      </c>
      <c r="AJ623" s="4" cm="1">
        <f t="array" ref="AJ623">IF(Table1[[#This Row],[com_climate_change_impacts_and_adaptation]]="",0,IF(Table1[[#This Row],[com_undefined]:[com_undefined]]=1,0,Table1[[#This Row],[o_gef_funding]:[o_gef_funding]]/SUM(Table1[[#This Row],[com_ghg_inventory]:[com_support_needed_and_received]])))</f>
        <v>0</v>
      </c>
      <c r="AK623" s="4" cm="1">
        <f t="array" ref="AK623">IF(Table1[[#This Row],[com_support_needed_and_received]]="",0,IF(Table1[[#This Row],[com_undefined]:[com_undefined]]=1,0,Table1[[#This Row],[o_gef_funding]:[o_gef_funding]]/SUM(Table1[[#This Row],[com_ghg_inventory]:[com_support_needed_and_received]])))</f>
        <v>0</v>
      </c>
      <c r="AL623" s="4">
        <f>IF(Table1[[#This Row],[com_undefined]]=1,Table1[[#This Row],[o_gef_funding]],0)</f>
        <v>78476.25</v>
      </c>
      <c r="AM623" s="4" cm="1">
        <f t="array" ref="AM623">IF(Table1[[#This Row],[com_ghg_inventory]]="",0,IF(Table1[[#This Row],[com_undefined]:[com_undefined]]=1,0,Table1[[#This Row],[o_co_financing]:[o_co_financing]]/SUM(Table1[[#This Row],[com_ghg_inventory]:[com_support_needed_and_received]])))</f>
        <v>0</v>
      </c>
      <c r="AN623" s="4" cm="1">
        <f t="array" ref="AN623">IF(Table1[[#This Row],[com_mitigation]]="",0,IF(Table1[[#This Row],[com_undefined]:[com_undefined]]=1,0,Table1[[#This Row],[o_co_financing]:[o_co_financing]]/SUM(Table1[[#This Row],[com_ghg_inventory]:[com_support_needed_and_received]])))</f>
        <v>0</v>
      </c>
      <c r="AO623" s="4" cm="1">
        <f t="array" ref="AO623">IF(Table1[[#This Row],[com_climate_change_impacts_and_adaptation]]="",0,IF(Table1[[#This Row],[com_undefined]:[com_undefined]]=1,0,Table1[[#This Row],[o_co_financing]:[o_co_financing]]/SUM(Table1[[#This Row],[com_ghg_inventory]:[com_support_needed_and_received]])))</f>
        <v>0</v>
      </c>
      <c r="AP623" s="4" cm="1">
        <f t="array" ref="AP623">IF(Table1[[#This Row],[com_support_needed_and_received]]="",0,IF(Table1[[#This Row],[com_undefined]:[com_undefined]]=1,0,Table1[[#This Row],[o_co_financing]:[o_co_financing]]/SUM(Table1[[#This Row],[com_ghg_inventory]:[com_support_needed_and_received]])))</f>
        <v>0</v>
      </c>
      <c r="AQ623" s="4">
        <f>IF(Table1[[#This Row],[com_undefined]]=1,Table1[[#This Row],[o_co_financing]],0)</f>
        <v>50000</v>
      </c>
      <c r="AR623" s="4" t="str">
        <f>IF(Table1[[#This Row],[o_gef_funding]]=SUM(Table1[[#This Row],[ghg_inventory_gef]:[undefined_gef]]),"Good", "Problem")</f>
        <v>Good</v>
      </c>
      <c r="AS623" s="4" t="str">
        <f>IF(Table1[[#This Row],[o_co_financing]]=SUM(Table1[[#This Row],[ghg_inventory_co_finance]:[undefined_co_finance]]),"Good", "Problem")</f>
        <v>Good</v>
      </c>
    </row>
    <row r="624" spans="1:45">
      <c r="A624" s="7">
        <v>62</v>
      </c>
      <c r="B624" s="8" t="s">
        <v>88</v>
      </c>
      <c r="C624" t="str">
        <f>VLOOKUP(Table1[[#This Row],[pif_id]], Table7[#All],2,FALSE)</f>
        <v>America</v>
      </c>
      <c r="D624" t="str">
        <f>VLOOKUP(Table1[[#This Row],[pif_id]], Table7[#All],3,FALSE)</f>
        <v>FAO</v>
      </c>
      <c r="E624" t="str">
        <f>VLOOKUP(Table1[[#This Row],[pif_id]], Table7[#All],4,FALSE)</f>
        <v>2018</v>
      </c>
      <c r="F624" t="e">
        <f>VLOOKUP(Table1[[#This Row],[pif_id]], Table7[#All],5,FALSE)</f>
        <v>#REF!</v>
      </c>
      <c r="G624">
        <v>142</v>
      </c>
      <c r="H624" t="s">
        <v>886</v>
      </c>
      <c r="M624">
        <f>IF(SUM(Table1[[#This Row],[c_ghg_inventory]:[c_support_needed_and_received]])=0,1,"")</f>
        <v>1</v>
      </c>
      <c r="N624" s="6">
        <v>313905</v>
      </c>
      <c r="O624" s="6">
        <v>200000</v>
      </c>
      <c r="P624" s="6">
        <f>N624/SUM(Table1[[#This Row],[c_ghg_inventory]:[c_undefined]])</f>
        <v>313905</v>
      </c>
      <c r="Q624" s="6">
        <f>O624/SUM(Table1[[#This Row],[c_ghg_inventory]:[c_undefined]])</f>
        <v>200000</v>
      </c>
      <c r="R624">
        <v>621</v>
      </c>
      <c r="S624" t="s">
        <v>889</v>
      </c>
      <c r="U624">
        <v>1</v>
      </c>
      <c r="X624" s="4" t="str">
        <f>IF(SUM(Table1[[#This Row],[o_ghg_inventory ]:[o_support_needed_and_received]])=0,1,"")</f>
        <v/>
      </c>
      <c r="Y624" s="34">
        <v>78476.25</v>
      </c>
      <c r="Z624" s="34">
        <v>50000</v>
      </c>
      <c r="AA624" s="5">
        <f>Table1[[#This Row],[o_gef_funding]]/SUM(Table1[[#This Row],[o_ghg_inventory ]:[o_undefined]])</f>
        <v>78476.25</v>
      </c>
      <c r="AB624" s="5">
        <f>Table1[[#This Row],[o_co_financing]]/SUM(Table1[[#This Row],[o_ghg_inventory ]:[o_undefined]])</f>
        <v>50000</v>
      </c>
      <c r="AC624" s="4" t="str" cm="1">
        <f t="array" ref="AC624">IF(Table1[[#This Row],[o_ghg_inventory ]]="",IF(AND(Table1[[#This Row],[o_undefined]:[o_undefined]]=1,Table1[[#This Row],[c_ghg_inventory]]=1),1,""),1)</f>
        <v/>
      </c>
      <c r="AD624" s="4" cm="1">
        <f t="array" ref="AD624">IF(Table1[[#This Row],[o_mitigation ]]="",IF(AND(Table1[[#This Row],[o_undefined]:[o_undefined]]=1,Table1[[#This Row],[c_mitigation]]=1),1,""),1)</f>
        <v>1</v>
      </c>
      <c r="AE624" s="4" t="str" cm="1">
        <f t="array" ref="AE624">IF(Table1[[#This Row],[o_climate_change_impacts_and_adaptation ]]="",IF(AND(Table1[[#This Row],[o_undefined]:[o_undefined]]=1,Table1[[#This Row],[c_climate_change_impacts_and_adaptation]]=1),1,""),1)</f>
        <v/>
      </c>
      <c r="AF624" s="4" t="str" cm="1">
        <f t="array" ref="AF624">IF(Table1[[#This Row],[o_support_needed_and_received]]="",IF(AND(Table1[[#This Row],[o_undefined]:[o_undefined]]=1,Table1[[#This Row],[c_support_needed_and_received]]=1),1,""),1)</f>
        <v/>
      </c>
      <c r="AG624" s="4" t="str">
        <f>IF(SUM(Table1[[#This Row],[com_ghg_inventory]:[com_support_needed_and_received]])=0,1,"")</f>
        <v/>
      </c>
      <c r="AH624" s="4" cm="1">
        <f t="array" ref="AH624">IF(Table1[[#This Row],[com_ghg_inventory]]="",0,IF(Table1[[#This Row],[com_undefined]:[com_undefined]]=1,0,Table1[[#This Row],[o_gef_funding]:[o_gef_funding]]/SUM(Table1[[#This Row],[com_ghg_inventory]:[com_support_needed_and_received]])))</f>
        <v>0</v>
      </c>
      <c r="AI624" s="4" cm="1">
        <f t="array" ref="AI624">IF(Table1[[#This Row],[com_mitigation]]="",0,IF(Table1[[#This Row],[com_undefined]:[com_undefined]]=1,0,Table1[[#This Row],[o_gef_funding]:[o_gef_funding]]/SUM(Table1[[#This Row],[com_ghg_inventory]:[com_support_needed_and_received]])))</f>
        <v>78476.25</v>
      </c>
      <c r="AJ624" s="4" cm="1">
        <f t="array" ref="AJ624">IF(Table1[[#This Row],[com_climate_change_impacts_and_adaptation]]="",0,IF(Table1[[#This Row],[com_undefined]:[com_undefined]]=1,0,Table1[[#This Row],[o_gef_funding]:[o_gef_funding]]/SUM(Table1[[#This Row],[com_ghg_inventory]:[com_support_needed_and_received]])))</f>
        <v>0</v>
      </c>
      <c r="AK624" s="4" cm="1">
        <f t="array" ref="AK624">IF(Table1[[#This Row],[com_support_needed_and_received]]="",0,IF(Table1[[#This Row],[com_undefined]:[com_undefined]]=1,0,Table1[[#This Row],[o_gef_funding]:[o_gef_funding]]/SUM(Table1[[#This Row],[com_ghg_inventory]:[com_support_needed_and_received]])))</f>
        <v>0</v>
      </c>
      <c r="AL624" s="4">
        <f>IF(Table1[[#This Row],[com_undefined]]=1,Table1[[#This Row],[o_gef_funding]],0)</f>
        <v>0</v>
      </c>
      <c r="AM624" s="4" cm="1">
        <f t="array" ref="AM624">IF(Table1[[#This Row],[com_ghg_inventory]]="",0,IF(Table1[[#This Row],[com_undefined]:[com_undefined]]=1,0,Table1[[#This Row],[o_co_financing]:[o_co_financing]]/SUM(Table1[[#This Row],[com_ghg_inventory]:[com_support_needed_and_received]])))</f>
        <v>0</v>
      </c>
      <c r="AN624" s="4" cm="1">
        <f t="array" ref="AN624">IF(Table1[[#This Row],[com_mitigation]]="",0,IF(Table1[[#This Row],[com_undefined]:[com_undefined]]=1,0,Table1[[#This Row],[o_co_financing]:[o_co_financing]]/SUM(Table1[[#This Row],[com_ghg_inventory]:[com_support_needed_and_received]])))</f>
        <v>50000</v>
      </c>
      <c r="AO624" s="4" cm="1">
        <f t="array" ref="AO624">IF(Table1[[#This Row],[com_climate_change_impacts_and_adaptation]]="",0,IF(Table1[[#This Row],[com_undefined]:[com_undefined]]=1,0,Table1[[#This Row],[o_co_financing]:[o_co_financing]]/SUM(Table1[[#This Row],[com_ghg_inventory]:[com_support_needed_and_received]])))</f>
        <v>0</v>
      </c>
      <c r="AP624" s="4" cm="1">
        <f t="array" ref="AP624">IF(Table1[[#This Row],[com_support_needed_and_received]]="",0,IF(Table1[[#This Row],[com_undefined]:[com_undefined]]=1,0,Table1[[#This Row],[o_co_financing]:[o_co_financing]]/SUM(Table1[[#This Row],[com_ghg_inventory]:[com_support_needed_and_received]])))</f>
        <v>0</v>
      </c>
      <c r="AQ624" s="4">
        <f>IF(Table1[[#This Row],[com_undefined]]=1,Table1[[#This Row],[o_co_financing]],0)</f>
        <v>0</v>
      </c>
      <c r="AR624" s="4" t="str">
        <f>IF(Table1[[#This Row],[o_gef_funding]]=SUM(Table1[[#This Row],[ghg_inventory_gef]:[undefined_gef]]),"Good", "Problem")</f>
        <v>Good</v>
      </c>
      <c r="AS624" s="4" t="str">
        <f>IF(Table1[[#This Row],[o_co_financing]]=SUM(Table1[[#This Row],[ghg_inventory_co_finance]:[undefined_co_finance]]),"Good", "Problem")</f>
        <v>Good</v>
      </c>
    </row>
    <row r="625" spans="1:45">
      <c r="A625" s="7">
        <v>62</v>
      </c>
      <c r="B625" s="8" t="s">
        <v>88</v>
      </c>
      <c r="C625" t="str">
        <f>VLOOKUP(Table1[[#This Row],[pif_id]], Table7[#All],2,FALSE)</f>
        <v>America</v>
      </c>
      <c r="D625" t="str">
        <f>VLOOKUP(Table1[[#This Row],[pif_id]], Table7[#All],3,FALSE)</f>
        <v>FAO</v>
      </c>
      <c r="E625" t="str">
        <f>VLOOKUP(Table1[[#This Row],[pif_id]], Table7[#All],4,FALSE)</f>
        <v>2018</v>
      </c>
      <c r="F625" t="e">
        <f>VLOOKUP(Table1[[#This Row],[pif_id]], Table7[#All],5,FALSE)</f>
        <v>#REF!</v>
      </c>
      <c r="G625">
        <v>142</v>
      </c>
      <c r="H625" t="s">
        <v>886</v>
      </c>
      <c r="M625">
        <f>IF(SUM(Table1[[#This Row],[c_ghg_inventory]:[c_support_needed_and_received]])=0,1,"")</f>
        <v>1</v>
      </c>
      <c r="N625" s="6">
        <v>313905</v>
      </c>
      <c r="O625" s="6">
        <v>200000</v>
      </c>
      <c r="P625" s="6">
        <f>N625/SUM(Table1[[#This Row],[c_ghg_inventory]:[c_undefined]])</f>
        <v>313905</v>
      </c>
      <c r="Q625" s="6">
        <f>O625/SUM(Table1[[#This Row],[c_ghg_inventory]:[c_undefined]])</f>
        <v>200000</v>
      </c>
      <c r="R625">
        <v>622</v>
      </c>
      <c r="S625" t="s">
        <v>890</v>
      </c>
      <c r="X625" s="4">
        <f>IF(SUM(Table1[[#This Row],[o_ghg_inventory ]:[o_support_needed_and_received]])=0,1,"")</f>
        <v>1</v>
      </c>
      <c r="Y625" s="34">
        <v>78476.25</v>
      </c>
      <c r="Z625" s="34">
        <v>50000</v>
      </c>
      <c r="AA625" s="5">
        <f>Table1[[#This Row],[o_gef_funding]]/SUM(Table1[[#This Row],[o_ghg_inventory ]:[o_undefined]])</f>
        <v>78476.25</v>
      </c>
      <c r="AB625" s="5">
        <f>Table1[[#This Row],[o_co_financing]]/SUM(Table1[[#This Row],[o_ghg_inventory ]:[o_undefined]])</f>
        <v>50000</v>
      </c>
      <c r="AC625" s="4" t="str" cm="1">
        <f t="array" ref="AC625">IF(Table1[[#This Row],[o_ghg_inventory ]]="",IF(AND(Table1[[#This Row],[o_undefined]:[o_undefined]]=1,Table1[[#This Row],[c_ghg_inventory]]=1),1,""),1)</f>
        <v/>
      </c>
      <c r="AD625" s="4" t="str" cm="1">
        <f t="array" ref="AD625">IF(Table1[[#This Row],[o_mitigation ]]="",IF(AND(Table1[[#This Row],[o_undefined]:[o_undefined]]=1,Table1[[#This Row],[c_mitigation]]=1),1,""),1)</f>
        <v/>
      </c>
      <c r="AE625" s="4" t="str" cm="1">
        <f t="array" ref="AE625">IF(Table1[[#This Row],[o_climate_change_impacts_and_adaptation ]]="",IF(AND(Table1[[#This Row],[o_undefined]:[o_undefined]]=1,Table1[[#This Row],[c_climate_change_impacts_and_adaptation]]=1),1,""),1)</f>
        <v/>
      </c>
      <c r="AF625" s="4" t="str" cm="1">
        <f t="array" ref="AF625">IF(Table1[[#This Row],[o_support_needed_and_received]]="",IF(AND(Table1[[#This Row],[o_undefined]:[o_undefined]]=1,Table1[[#This Row],[c_support_needed_and_received]]=1),1,""),1)</f>
        <v/>
      </c>
      <c r="AG625" s="4">
        <f>IF(SUM(Table1[[#This Row],[com_ghg_inventory]:[com_support_needed_and_received]])=0,1,"")</f>
        <v>1</v>
      </c>
      <c r="AH625" s="4" cm="1">
        <f t="array" ref="AH625">IF(Table1[[#This Row],[com_ghg_inventory]]="",0,IF(Table1[[#This Row],[com_undefined]:[com_undefined]]=1,0,Table1[[#This Row],[o_gef_funding]:[o_gef_funding]]/SUM(Table1[[#This Row],[com_ghg_inventory]:[com_support_needed_and_received]])))</f>
        <v>0</v>
      </c>
      <c r="AI625" s="4" cm="1">
        <f t="array" ref="AI625">IF(Table1[[#This Row],[com_mitigation]]="",0,IF(Table1[[#This Row],[com_undefined]:[com_undefined]]=1,0,Table1[[#This Row],[o_gef_funding]:[o_gef_funding]]/SUM(Table1[[#This Row],[com_ghg_inventory]:[com_support_needed_and_received]])))</f>
        <v>0</v>
      </c>
      <c r="AJ625" s="4" cm="1">
        <f t="array" ref="AJ625">IF(Table1[[#This Row],[com_climate_change_impacts_and_adaptation]]="",0,IF(Table1[[#This Row],[com_undefined]:[com_undefined]]=1,0,Table1[[#This Row],[o_gef_funding]:[o_gef_funding]]/SUM(Table1[[#This Row],[com_ghg_inventory]:[com_support_needed_and_received]])))</f>
        <v>0</v>
      </c>
      <c r="AK625" s="4" cm="1">
        <f t="array" ref="AK625">IF(Table1[[#This Row],[com_support_needed_and_received]]="",0,IF(Table1[[#This Row],[com_undefined]:[com_undefined]]=1,0,Table1[[#This Row],[o_gef_funding]:[o_gef_funding]]/SUM(Table1[[#This Row],[com_ghg_inventory]:[com_support_needed_and_received]])))</f>
        <v>0</v>
      </c>
      <c r="AL625" s="4">
        <f>IF(Table1[[#This Row],[com_undefined]]=1,Table1[[#This Row],[o_gef_funding]],0)</f>
        <v>78476.25</v>
      </c>
      <c r="AM625" s="4" cm="1">
        <f t="array" ref="AM625">IF(Table1[[#This Row],[com_ghg_inventory]]="",0,IF(Table1[[#This Row],[com_undefined]:[com_undefined]]=1,0,Table1[[#This Row],[o_co_financing]:[o_co_financing]]/SUM(Table1[[#This Row],[com_ghg_inventory]:[com_support_needed_and_received]])))</f>
        <v>0</v>
      </c>
      <c r="AN625" s="4" cm="1">
        <f t="array" ref="AN625">IF(Table1[[#This Row],[com_mitigation]]="",0,IF(Table1[[#This Row],[com_undefined]:[com_undefined]]=1,0,Table1[[#This Row],[o_co_financing]:[o_co_financing]]/SUM(Table1[[#This Row],[com_ghg_inventory]:[com_support_needed_and_received]])))</f>
        <v>0</v>
      </c>
      <c r="AO625" s="4" cm="1">
        <f t="array" ref="AO625">IF(Table1[[#This Row],[com_climate_change_impacts_and_adaptation]]="",0,IF(Table1[[#This Row],[com_undefined]:[com_undefined]]=1,0,Table1[[#This Row],[o_co_financing]:[o_co_financing]]/SUM(Table1[[#This Row],[com_ghg_inventory]:[com_support_needed_and_received]])))</f>
        <v>0</v>
      </c>
      <c r="AP625" s="4" cm="1">
        <f t="array" ref="AP625">IF(Table1[[#This Row],[com_support_needed_and_received]]="",0,IF(Table1[[#This Row],[com_undefined]:[com_undefined]]=1,0,Table1[[#This Row],[o_co_financing]:[o_co_financing]]/SUM(Table1[[#This Row],[com_ghg_inventory]:[com_support_needed_and_received]])))</f>
        <v>0</v>
      </c>
      <c r="AQ625" s="4">
        <f>IF(Table1[[#This Row],[com_undefined]]=1,Table1[[#This Row],[o_co_financing]],0)</f>
        <v>50000</v>
      </c>
      <c r="AR625" s="4" t="str">
        <f>IF(Table1[[#This Row],[o_gef_funding]]=SUM(Table1[[#This Row],[ghg_inventory_gef]:[undefined_gef]]),"Good", "Problem")</f>
        <v>Good</v>
      </c>
      <c r="AS625" s="4" t="str">
        <f>IF(Table1[[#This Row],[o_co_financing]]=SUM(Table1[[#This Row],[ghg_inventory_co_finance]:[undefined_co_finance]]),"Good", "Problem")</f>
        <v>Good</v>
      </c>
    </row>
    <row r="626" spans="1:45">
      <c r="A626" s="7">
        <v>62</v>
      </c>
      <c r="B626" s="8" t="s">
        <v>88</v>
      </c>
      <c r="C626" t="str">
        <f>VLOOKUP(Table1[[#This Row],[pif_id]], Table7[#All],2,FALSE)</f>
        <v>America</v>
      </c>
      <c r="D626" t="str">
        <f>VLOOKUP(Table1[[#This Row],[pif_id]], Table7[#All],3,FALSE)</f>
        <v>FAO</v>
      </c>
      <c r="E626" t="str">
        <f>VLOOKUP(Table1[[#This Row],[pif_id]], Table7[#All],4,FALSE)</f>
        <v>2018</v>
      </c>
      <c r="F626" t="e">
        <f>VLOOKUP(Table1[[#This Row],[pif_id]], Table7[#All],5,FALSE)</f>
        <v>#REF!</v>
      </c>
      <c r="G626">
        <v>143</v>
      </c>
      <c r="H626" t="s">
        <v>891</v>
      </c>
      <c r="I626">
        <v>1</v>
      </c>
      <c r="J626">
        <v>1</v>
      </c>
      <c r="M626" t="str">
        <f>IF(SUM(Table1[[#This Row],[c_ghg_inventory]:[c_support_needed_and_received]])=0,1,"")</f>
        <v/>
      </c>
      <c r="N626" s="6">
        <v>235430</v>
      </c>
      <c r="O626" s="6">
        <v>150000</v>
      </c>
      <c r="P626" s="6">
        <f>N626/SUM(Table1[[#This Row],[c_ghg_inventory]:[c_undefined]])</f>
        <v>117715</v>
      </c>
      <c r="Q626" s="6">
        <f>O626/SUM(Table1[[#This Row],[c_ghg_inventory]:[c_undefined]])</f>
        <v>75000</v>
      </c>
      <c r="R626">
        <v>623</v>
      </c>
      <c r="S626" t="s">
        <v>892</v>
      </c>
      <c r="T626">
        <v>1</v>
      </c>
      <c r="X626" s="4" t="str">
        <f>IF(SUM(Table1[[#This Row],[o_ghg_inventory ]:[o_support_needed_and_received]])=0,1,"")</f>
        <v/>
      </c>
      <c r="Y626" s="34">
        <v>78476.666666666672</v>
      </c>
      <c r="Z626" s="34">
        <v>50000</v>
      </c>
      <c r="AA626" s="5">
        <f>Table1[[#This Row],[o_gef_funding]]/SUM(Table1[[#This Row],[o_ghg_inventory ]:[o_undefined]])</f>
        <v>78476.666666666672</v>
      </c>
      <c r="AB626" s="5">
        <f>Table1[[#This Row],[o_co_financing]]/SUM(Table1[[#This Row],[o_ghg_inventory ]:[o_undefined]])</f>
        <v>50000</v>
      </c>
      <c r="AC626" s="4" cm="1">
        <f t="array" ref="AC626">IF(Table1[[#This Row],[o_ghg_inventory ]]="",IF(AND(Table1[[#This Row],[o_undefined]:[o_undefined]]=1,Table1[[#This Row],[c_ghg_inventory]]=1),1,""),1)</f>
        <v>1</v>
      </c>
      <c r="AD626" s="4" t="str" cm="1">
        <f t="array" ref="AD626">IF(Table1[[#This Row],[o_mitigation ]]="",IF(AND(Table1[[#This Row],[o_undefined]:[o_undefined]]=1,Table1[[#This Row],[c_mitigation]]=1),1,""),1)</f>
        <v/>
      </c>
      <c r="AE626" s="4" t="str" cm="1">
        <f t="array" ref="AE626">IF(Table1[[#This Row],[o_climate_change_impacts_and_adaptation ]]="",IF(AND(Table1[[#This Row],[o_undefined]:[o_undefined]]=1,Table1[[#This Row],[c_climate_change_impacts_and_adaptation]]=1),1,""),1)</f>
        <v/>
      </c>
      <c r="AF626" s="4" t="str" cm="1">
        <f t="array" ref="AF626">IF(Table1[[#This Row],[o_support_needed_and_received]]="",IF(AND(Table1[[#This Row],[o_undefined]:[o_undefined]]=1,Table1[[#This Row],[c_support_needed_and_received]]=1),1,""),1)</f>
        <v/>
      </c>
      <c r="AG626" s="4" t="str">
        <f>IF(SUM(Table1[[#This Row],[com_ghg_inventory]:[com_support_needed_and_received]])=0,1,"")</f>
        <v/>
      </c>
      <c r="AH626" s="4" cm="1">
        <f t="array" ref="AH626">IF(Table1[[#This Row],[com_ghg_inventory]]="",0,IF(Table1[[#This Row],[com_undefined]:[com_undefined]]=1,0,Table1[[#This Row],[o_gef_funding]:[o_gef_funding]]/SUM(Table1[[#This Row],[com_ghg_inventory]:[com_support_needed_and_received]])))</f>
        <v>78476.666666666672</v>
      </c>
      <c r="AI626" s="4" cm="1">
        <f t="array" ref="AI626">IF(Table1[[#This Row],[com_mitigation]]="",0,IF(Table1[[#This Row],[com_undefined]:[com_undefined]]=1,0,Table1[[#This Row],[o_gef_funding]:[o_gef_funding]]/SUM(Table1[[#This Row],[com_ghg_inventory]:[com_support_needed_and_received]])))</f>
        <v>0</v>
      </c>
      <c r="AJ626" s="4" cm="1">
        <f t="array" ref="AJ626">IF(Table1[[#This Row],[com_climate_change_impacts_and_adaptation]]="",0,IF(Table1[[#This Row],[com_undefined]:[com_undefined]]=1,0,Table1[[#This Row],[o_gef_funding]:[o_gef_funding]]/SUM(Table1[[#This Row],[com_ghg_inventory]:[com_support_needed_and_received]])))</f>
        <v>0</v>
      </c>
      <c r="AK626" s="4" cm="1">
        <f t="array" ref="AK626">IF(Table1[[#This Row],[com_support_needed_and_received]]="",0,IF(Table1[[#This Row],[com_undefined]:[com_undefined]]=1,0,Table1[[#This Row],[o_gef_funding]:[o_gef_funding]]/SUM(Table1[[#This Row],[com_ghg_inventory]:[com_support_needed_and_received]])))</f>
        <v>0</v>
      </c>
      <c r="AL626" s="4">
        <f>IF(Table1[[#This Row],[com_undefined]]=1,Table1[[#This Row],[o_gef_funding]],0)</f>
        <v>0</v>
      </c>
      <c r="AM626" s="4" cm="1">
        <f t="array" ref="AM626">IF(Table1[[#This Row],[com_ghg_inventory]]="",0,IF(Table1[[#This Row],[com_undefined]:[com_undefined]]=1,0,Table1[[#This Row],[o_co_financing]:[o_co_financing]]/SUM(Table1[[#This Row],[com_ghg_inventory]:[com_support_needed_and_received]])))</f>
        <v>50000</v>
      </c>
      <c r="AN626" s="4" cm="1">
        <f t="array" ref="AN626">IF(Table1[[#This Row],[com_mitigation]]="",0,IF(Table1[[#This Row],[com_undefined]:[com_undefined]]=1,0,Table1[[#This Row],[o_co_financing]:[o_co_financing]]/SUM(Table1[[#This Row],[com_ghg_inventory]:[com_support_needed_and_received]])))</f>
        <v>0</v>
      </c>
      <c r="AO626" s="4" cm="1">
        <f t="array" ref="AO626">IF(Table1[[#This Row],[com_climate_change_impacts_and_adaptation]]="",0,IF(Table1[[#This Row],[com_undefined]:[com_undefined]]=1,0,Table1[[#This Row],[o_co_financing]:[o_co_financing]]/SUM(Table1[[#This Row],[com_ghg_inventory]:[com_support_needed_and_received]])))</f>
        <v>0</v>
      </c>
      <c r="AP626" s="4" cm="1">
        <f t="array" ref="AP626">IF(Table1[[#This Row],[com_support_needed_and_received]]="",0,IF(Table1[[#This Row],[com_undefined]:[com_undefined]]=1,0,Table1[[#This Row],[o_co_financing]:[o_co_financing]]/SUM(Table1[[#This Row],[com_ghg_inventory]:[com_support_needed_and_received]])))</f>
        <v>0</v>
      </c>
      <c r="AQ626" s="4">
        <f>IF(Table1[[#This Row],[com_undefined]]=1,Table1[[#This Row],[o_co_financing]],0)</f>
        <v>0</v>
      </c>
      <c r="AR626" s="4" t="str">
        <f>IF(Table1[[#This Row],[o_gef_funding]]=SUM(Table1[[#This Row],[ghg_inventory_gef]:[undefined_gef]]),"Good", "Problem")</f>
        <v>Good</v>
      </c>
      <c r="AS626" s="4" t="str">
        <f>IF(Table1[[#This Row],[o_co_financing]]=SUM(Table1[[#This Row],[ghg_inventory_co_finance]:[undefined_co_finance]]),"Good", "Problem")</f>
        <v>Good</v>
      </c>
    </row>
    <row r="627" spans="1:45">
      <c r="A627" s="7">
        <v>62</v>
      </c>
      <c r="B627" s="8" t="s">
        <v>88</v>
      </c>
      <c r="C627" t="str">
        <f>VLOOKUP(Table1[[#This Row],[pif_id]], Table7[#All],2,FALSE)</f>
        <v>America</v>
      </c>
      <c r="D627" t="str">
        <f>VLOOKUP(Table1[[#This Row],[pif_id]], Table7[#All],3,FALSE)</f>
        <v>FAO</v>
      </c>
      <c r="E627" t="str">
        <f>VLOOKUP(Table1[[#This Row],[pif_id]], Table7[#All],4,FALSE)</f>
        <v>2018</v>
      </c>
      <c r="F627" t="e">
        <f>VLOOKUP(Table1[[#This Row],[pif_id]], Table7[#All],5,FALSE)</f>
        <v>#REF!</v>
      </c>
      <c r="G627">
        <v>143</v>
      </c>
      <c r="H627" t="s">
        <v>891</v>
      </c>
      <c r="I627">
        <v>1</v>
      </c>
      <c r="J627">
        <v>1</v>
      </c>
      <c r="M627" t="str">
        <f>IF(SUM(Table1[[#This Row],[c_ghg_inventory]:[c_support_needed_and_received]])=0,1,"")</f>
        <v/>
      </c>
      <c r="N627" s="6">
        <v>235430</v>
      </c>
      <c r="O627" s="6">
        <v>150000</v>
      </c>
      <c r="P627" s="6">
        <f>N627/SUM(Table1[[#This Row],[c_ghg_inventory]:[c_undefined]])</f>
        <v>117715</v>
      </c>
      <c r="Q627" s="6">
        <f>O627/SUM(Table1[[#This Row],[c_ghg_inventory]:[c_undefined]])</f>
        <v>75000</v>
      </c>
      <c r="R627">
        <v>624</v>
      </c>
      <c r="S627" t="s">
        <v>893</v>
      </c>
      <c r="T627">
        <v>1</v>
      </c>
      <c r="U627">
        <v>1</v>
      </c>
      <c r="X627" s="4" t="str">
        <f>IF(SUM(Table1[[#This Row],[o_ghg_inventory ]:[o_support_needed_and_received]])=0,1,"")</f>
        <v/>
      </c>
      <c r="Y627" s="34">
        <v>78476.666666666672</v>
      </c>
      <c r="Z627" s="34">
        <v>50000</v>
      </c>
      <c r="AA627" s="5">
        <f>Table1[[#This Row],[o_gef_funding]]/SUM(Table1[[#This Row],[o_ghg_inventory ]:[o_undefined]])</f>
        <v>39238.333333333336</v>
      </c>
      <c r="AB627" s="5">
        <f>Table1[[#This Row],[o_co_financing]]/SUM(Table1[[#This Row],[o_ghg_inventory ]:[o_undefined]])</f>
        <v>25000</v>
      </c>
      <c r="AC627" s="4" cm="1">
        <f t="array" ref="AC627">IF(Table1[[#This Row],[o_ghg_inventory ]]="",IF(AND(Table1[[#This Row],[o_undefined]:[o_undefined]]=1,Table1[[#This Row],[c_ghg_inventory]]=1),1,""),1)</f>
        <v>1</v>
      </c>
      <c r="AD627" s="4" cm="1">
        <f t="array" ref="AD627">IF(Table1[[#This Row],[o_mitigation ]]="",IF(AND(Table1[[#This Row],[o_undefined]:[o_undefined]]=1,Table1[[#This Row],[c_mitigation]]=1),1,""),1)</f>
        <v>1</v>
      </c>
      <c r="AE627" s="4" t="str" cm="1">
        <f t="array" ref="AE627">IF(Table1[[#This Row],[o_climate_change_impacts_and_adaptation ]]="",IF(AND(Table1[[#This Row],[o_undefined]:[o_undefined]]=1,Table1[[#This Row],[c_climate_change_impacts_and_adaptation]]=1),1,""),1)</f>
        <v/>
      </c>
      <c r="AF627" s="4" t="str" cm="1">
        <f t="array" ref="AF627">IF(Table1[[#This Row],[o_support_needed_and_received]]="",IF(AND(Table1[[#This Row],[o_undefined]:[o_undefined]]=1,Table1[[#This Row],[c_support_needed_and_received]]=1),1,""),1)</f>
        <v/>
      </c>
      <c r="AG627" s="4" t="str">
        <f>IF(SUM(Table1[[#This Row],[com_ghg_inventory]:[com_support_needed_and_received]])=0,1,"")</f>
        <v/>
      </c>
      <c r="AH627" s="4" cm="1">
        <f t="array" ref="AH627">IF(Table1[[#This Row],[com_ghg_inventory]]="",0,IF(Table1[[#This Row],[com_undefined]:[com_undefined]]=1,0,Table1[[#This Row],[o_gef_funding]:[o_gef_funding]]/SUM(Table1[[#This Row],[com_ghg_inventory]:[com_support_needed_and_received]])))</f>
        <v>39238.333333333336</v>
      </c>
      <c r="AI627" s="4" cm="1">
        <f t="array" ref="AI627">IF(Table1[[#This Row],[com_mitigation]]="",0,IF(Table1[[#This Row],[com_undefined]:[com_undefined]]=1,0,Table1[[#This Row],[o_gef_funding]:[o_gef_funding]]/SUM(Table1[[#This Row],[com_ghg_inventory]:[com_support_needed_and_received]])))</f>
        <v>39238.333333333336</v>
      </c>
      <c r="AJ627" s="4" cm="1">
        <f t="array" ref="AJ627">IF(Table1[[#This Row],[com_climate_change_impacts_and_adaptation]]="",0,IF(Table1[[#This Row],[com_undefined]:[com_undefined]]=1,0,Table1[[#This Row],[o_gef_funding]:[o_gef_funding]]/SUM(Table1[[#This Row],[com_ghg_inventory]:[com_support_needed_and_received]])))</f>
        <v>0</v>
      </c>
      <c r="AK627" s="4" cm="1">
        <f t="array" ref="AK627">IF(Table1[[#This Row],[com_support_needed_and_received]]="",0,IF(Table1[[#This Row],[com_undefined]:[com_undefined]]=1,0,Table1[[#This Row],[o_gef_funding]:[o_gef_funding]]/SUM(Table1[[#This Row],[com_ghg_inventory]:[com_support_needed_and_received]])))</f>
        <v>0</v>
      </c>
      <c r="AL627" s="4">
        <f>IF(Table1[[#This Row],[com_undefined]]=1,Table1[[#This Row],[o_gef_funding]],0)</f>
        <v>0</v>
      </c>
      <c r="AM627" s="4" cm="1">
        <f t="array" ref="AM627">IF(Table1[[#This Row],[com_ghg_inventory]]="",0,IF(Table1[[#This Row],[com_undefined]:[com_undefined]]=1,0,Table1[[#This Row],[o_co_financing]:[o_co_financing]]/SUM(Table1[[#This Row],[com_ghg_inventory]:[com_support_needed_and_received]])))</f>
        <v>25000</v>
      </c>
      <c r="AN627" s="4" cm="1">
        <f t="array" ref="AN627">IF(Table1[[#This Row],[com_mitigation]]="",0,IF(Table1[[#This Row],[com_undefined]:[com_undefined]]=1,0,Table1[[#This Row],[o_co_financing]:[o_co_financing]]/SUM(Table1[[#This Row],[com_ghg_inventory]:[com_support_needed_and_received]])))</f>
        <v>25000</v>
      </c>
      <c r="AO627" s="4" cm="1">
        <f t="array" ref="AO627">IF(Table1[[#This Row],[com_climate_change_impacts_and_adaptation]]="",0,IF(Table1[[#This Row],[com_undefined]:[com_undefined]]=1,0,Table1[[#This Row],[o_co_financing]:[o_co_financing]]/SUM(Table1[[#This Row],[com_ghg_inventory]:[com_support_needed_and_received]])))</f>
        <v>0</v>
      </c>
      <c r="AP627" s="4" cm="1">
        <f t="array" ref="AP627">IF(Table1[[#This Row],[com_support_needed_and_received]]="",0,IF(Table1[[#This Row],[com_undefined]:[com_undefined]]=1,0,Table1[[#This Row],[o_co_financing]:[o_co_financing]]/SUM(Table1[[#This Row],[com_ghg_inventory]:[com_support_needed_and_received]])))</f>
        <v>0</v>
      </c>
      <c r="AQ627" s="4">
        <f>IF(Table1[[#This Row],[com_undefined]]=1,Table1[[#This Row],[o_co_financing]],0)</f>
        <v>0</v>
      </c>
      <c r="AR627" s="4" t="str">
        <f>IF(Table1[[#This Row],[o_gef_funding]]=SUM(Table1[[#This Row],[ghg_inventory_gef]:[undefined_gef]]),"Good", "Problem")</f>
        <v>Good</v>
      </c>
      <c r="AS627" s="4" t="str">
        <f>IF(Table1[[#This Row],[o_co_financing]]=SUM(Table1[[#This Row],[ghg_inventory_co_finance]:[undefined_co_finance]]),"Good", "Problem")</f>
        <v>Good</v>
      </c>
    </row>
    <row r="628" spans="1:45">
      <c r="A628" s="7">
        <v>62</v>
      </c>
      <c r="B628" s="8" t="s">
        <v>88</v>
      </c>
      <c r="C628" t="str">
        <f>VLOOKUP(Table1[[#This Row],[pif_id]], Table7[#All],2,FALSE)</f>
        <v>America</v>
      </c>
      <c r="D628" t="str">
        <f>VLOOKUP(Table1[[#This Row],[pif_id]], Table7[#All],3,FALSE)</f>
        <v>FAO</v>
      </c>
      <c r="E628" t="str">
        <f>VLOOKUP(Table1[[#This Row],[pif_id]], Table7[#All],4,FALSE)</f>
        <v>2018</v>
      </c>
      <c r="F628" t="e">
        <f>VLOOKUP(Table1[[#This Row],[pif_id]], Table7[#All],5,FALSE)</f>
        <v>#REF!</v>
      </c>
      <c r="G628">
        <v>143</v>
      </c>
      <c r="H628" t="s">
        <v>891</v>
      </c>
      <c r="I628">
        <v>1</v>
      </c>
      <c r="J628">
        <v>1</v>
      </c>
      <c r="M628" t="str">
        <f>IF(SUM(Table1[[#This Row],[c_ghg_inventory]:[c_support_needed_and_received]])=0,1,"")</f>
        <v/>
      </c>
      <c r="N628" s="6">
        <v>235430</v>
      </c>
      <c r="O628" s="6">
        <v>150000</v>
      </c>
      <c r="P628" s="6">
        <f>N628/SUM(Table1[[#This Row],[c_ghg_inventory]:[c_undefined]])</f>
        <v>117715</v>
      </c>
      <c r="Q628" s="6">
        <f>O628/SUM(Table1[[#This Row],[c_ghg_inventory]:[c_undefined]])</f>
        <v>75000</v>
      </c>
      <c r="R628">
        <v>625</v>
      </c>
      <c r="S628" t="s">
        <v>894</v>
      </c>
      <c r="U628">
        <v>1</v>
      </c>
      <c r="X628" s="4" t="str">
        <f>IF(SUM(Table1[[#This Row],[o_ghg_inventory ]:[o_support_needed_and_received]])=0,1,"")</f>
        <v/>
      </c>
      <c r="Y628" s="34">
        <v>78476.666666666672</v>
      </c>
      <c r="Z628" s="34">
        <v>50000</v>
      </c>
      <c r="AA628" s="5">
        <f>Table1[[#This Row],[o_gef_funding]]/SUM(Table1[[#This Row],[o_ghg_inventory ]:[o_undefined]])</f>
        <v>78476.666666666672</v>
      </c>
      <c r="AB628" s="5">
        <f>Table1[[#This Row],[o_co_financing]]/SUM(Table1[[#This Row],[o_ghg_inventory ]:[o_undefined]])</f>
        <v>50000</v>
      </c>
      <c r="AC628" s="4" t="str" cm="1">
        <f t="array" ref="AC628">IF(Table1[[#This Row],[o_ghg_inventory ]]="",IF(AND(Table1[[#This Row],[o_undefined]:[o_undefined]]=1,Table1[[#This Row],[c_ghg_inventory]]=1),1,""),1)</f>
        <v/>
      </c>
      <c r="AD628" s="4" cm="1">
        <f t="array" ref="AD628">IF(Table1[[#This Row],[o_mitigation ]]="",IF(AND(Table1[[#This Row],[o_undefined]:[o_undefined]]=1,Table1[[#This Row],[c_mitigation]]=1),1,""),1)</f>
        <v>1</v>
      </c>
      <c r="AE628" s="4" t="str" cm="1">
        <f t="array" ref="AE628">IF(Table1[[#This Row],[o_climate_change_impacts_and_adaptation ]]="",IF(AND(Table1[[#This Row],[o_undefined]:[o_undefined]]=1,Table1[[#This Row],[c_climate_change_impacts_and_adaptation]]=1),1,""),1)</f>
        <v/>
      </c>
      <c r="AF628" s="4" t="str" cm="1">
        <f t="array" ref="AF628">IF(Table1[[#This Row],[o_support_needed_and_received]]="",IF(AND(Table1[[#This Row],[o_undefined]:[o_undefined]]=1,Table1[[#This Row],[c_support_needed_and_received]]=1),1,""),1)</f>
        <v/>
      </c>
      <c r="AG628" s="4" t="str">
        <f>IF(SUM(Table1[[#This Row],[com_ghg_inventory]:[com_support_needed_and_received]])=0,1,"")</f>
        <v/>
      </c>
      <c r="AH628" s="4" cm="1">
        <f t="array" ref="AH628">IF(Table1[[#This Row],[com_ghg_inventory]]="",0,IF(Table1[[#This Row],[com_undefined]:[com_undefined]]=1,0,Table1[[#This Row],[o_gef_funding]:[o_gef_funding]]/SUM(Table1[[#This Row],[com_ghg_inventory]:[com_support_needed_and_received]])))</f>
        <v>0</v>
      </c>
      <c r="AI628" s="4" cm="1">
        <f t="array" ref="AI628">IF(Table1[[#This Row],[com_mitigation]]="",0,IF(Table1[[#This Row],[com_undefined]:[com_undefined]]=1,0,Table1[[#This Row],[o_gef_funding]:[o_gef_funding]]/SUM(Table1[[#This Row],[com_ghg_inventory]:[com_support_needed_and_received]])))</f>
        <v>78476.666666666672</v>
      </c>
      <c r="AJ628" s="4" cm="1">
        <f t="array" ref="AJ628">IF(Table1[[#This Row],[com_climate_change_impacts_and_adaptation]]="",0,IF(Table1[[#This Row],[com_undefined]:[com_undefined]]=1,0,Table1[[#This Row],[o_gef_funding]:[o_gef_funding]]/SUM(Table1[[#This Row],[com_ghg_inventory]:[com_support_needed_and_received]])))</f>
        <v>0</v>
      </c>
      <c r="AK628" s="4" cm="1">
        <f t="array" ref="AK628">IF(Table1[[#This Row],[com_support_needed_and_received]]="",0,IF(Table1[[#This Row],[com_undefined]:[com_undefined]]=1,0,Table1[[#This Row],[o_gef_funding]:[o_gef_funding]]/SUM(Table1[[#This Row],[com_ghg_inventory]:[com_support_needed_and_received]])))</f>
        <v>0</v>
      </c>
      <c r="AL628" s="4">
        <f>IF(Table1[[#This Row],[com_undefined]]=1,Table1[[#This Row],[o_gef_funding]],0)</f>
        <v>0</v>
      </c>
      <c r="AM628" s="4" cm="1">
        <f t="array" ref="AM628">IF(Table1[[#This Row],[com_ghg_inventory]]="",0,IF(Table1[[#This Row],[com_undefined]:[com_undefined]]=1,0,Table1[[#This Row],[o_co_financing]:[o_co_financing]]/SUM(Table1[[#This Row],[com_ghg_inventory]:[com_support_needed_and_received]])))</f>
        <v>0</v>
      </c>
      <c r="AN628" s="4" cm="1">
        <f t="array" ref="AN628">IF(Table1[[#This Row],[com_mitigation]]="",0,IF(Table1[[#This Row],[com_undefined]:[com_undefined]]=1,0,Table1[[#This Row],[o_co_financing]:[o_co_financing]]/SUM(Table1[[#This Row],[com_ghg_inventory]:[com_support_needed_and_received]])))</f>
        <v>50000</v>
      </c>
      <c r="AO628" s="4" cm="1">
        <f t="array" ref="AO628">IF(Table1[[#This Row],[com_climate_change_impacts_and_adaptation]]="",0,IF(Table1[[#This Row],[com_undefined]:[com_undefined]]=1,0,Table1[[#This Row],[o_co_financing]:[o_co_financing]]/SUM(Table1[[#This Row],[com_ghg_inventory]:[com_support_needed_and_received]])))</f>
        <v>0</v>
      </c>
      <c r="AP628" s="4" cm="1">
        <f t="array" ref="AP628">IF(Table1[[#This Row],[com_support_needed_and_received]]="",0,IF(Table1[[#This Row],[com_undefined]:[com_undefined]]=1,0,Table1[[#This Row],[o_co_financing]:[o_co_financing]]/SUM(Table1[[#This Row],[com_ghg_inventory]:[com_support_needed_and_received]])))</f>
        <v>0</v>
      </c>
      <c r="AQ628" s="4">
        <f>IF(Table1[[#This Row],[com_undefined]]=1,Table1[[#This Row],[o_co_financing]],0)</f>
        <v>0</v>
      </c>
      <c r="AR628" s="4" t="str">
        <f>IF(Table1[[#This Row],[o_gef_funding]]=SUM(Table1[[#This Row],[ghg_inventory_gef]:[undefined_gef]]),"Good", "Problem")</f>
        <v>Good</v>
      </c>
      <c r="AS628" s="4" t="str">
        <f>IF(Table1[[#This Row],[o_co_financing]]=SUM(Table1[[#This Row],[ghg_inventory_co_finance]:[undefined_co_finance]]),"Good", "Problem")</f>
        <v>Good</v>
      </c>
    </row>
    <row r="629" spans="1:45">
      <c r="A629" s="7">
        <v>62</v>
      </c>
      <c r="B629" s="8" t="s">
        <v>88</v>
      </c>
      <c r="C629" t="str">
        <f>VLOOKUP(Table1[[#This Row],[pif_id]], Table7[#All],2,FALSE)</f>
        <v>America</v>
      </c>
      <c r="D629" t="str">
        <f>VLOOKUP(Table1[[#This Row],[pif_id]], Table7[#All],3,FALSE)</f>
        <v>FAO</v>
      </c>
      <c r="E629" t="str">
        <f>VLOOKUP(Table1[[#This Row],[pif_id]], Table7[#All],4,FALSE)</f>
        <v>2018</v>
      </c>
      <c r="F629" t="e">
        <f>VLOOKUP(Table1[[#This Row],[pif_id]], Table7[#All],5,FALSE)</f>
        <v>#REF!</v>
      </c>
      <c r="G629">
        <v>144</v>
      </c>
      <c r="H629" t="s">
        <v>895</v>
      </c>
      <c r="K629">
        <v>1</v>
      </c>
      <c r="M629" t="str">
        <f>IF(SUM(Table1[[#This Row],[c_ghg_inventory]:[c_support_needed_and_received]])=0,1,"")</f>
        <v/>
      </c>
      <c r="N629" s="6">
        <v>235430</v>
      </c>
      <c r="O629" s="6">
        <v>200000</v>
      </c>
      <c r="P629" s="6">
        <f>N629/SUM(Table1[[#This Row],[c_ghg_inventory]:[c_undefined]])</f>
        <v>235430</v>
      </c>
      <c r="Q629" s="6">
        <f>O629/SUM(Table1[[#This Row],[c_ghg_inventory]:[c_undefined]])</f>
        <v>200000</v>
      </c>
      <c r="R629">
        <v>626</v>
      </c>
      <c r="S629" t="s">
        <v>896</v>
      </c>
      <c r="V629">
        <v>1</v>
      </c>
      <c r="X629" s="4" t="str">
        <f>IF(SUM(Table1[[#This Row],[o_ghg_inventory ]:[o_support_needed_and_received]])=0,1,"")</f>
        <v/>
      </c>
      <c r="Y629" s="34">
        <v>78476.666666666672</v>
      </c>
      <c r="Z629" s="34">
        <v>66666.666666666672</v>
      </c>
      <c r="AA629" s="5">
        <f>Table1[[#This Row],[o_gef_funding]]/SUM(Table1[[#This Row],[o_ghg_inventory ]:[o_undefined]])</f>
        <v>78476.666666666672</v>
      </c>
      <c r="AB629" s="5">
        <f>Table1[[#This Row],[o_co_financing]]/SUM(Table1[[#This Row],[o_ghg_inventory ]:[o_undefined]])</f>
        <v>66666.666666666672</v>
      </c>
      <c r="AC629" s="4" t="str" cm="1">
        <f t="array" ref="AC629">IF(Table1[[#This Row],[o_ghg_inventory ]]="",IF(AND(Table1[[#This Row],[o_undefined]:[o_undefined]]=1,Table1[[#This Row],[c_ghg_inventory]]=1),1,""),1)</f>
        <v/>
      </c>
      <c r="AD629" s="4" t="str" cm="1">
        <f t="array" ref="AD629">IF(Table1[[#This Row],[o_mitigation ]]="",IF(AND(Table1[[#This Row],[o_undefined]:[o_undefined]]=1,Table1[[#This Row],[c_mitigation]]=1),1,""),1)</f>
        <v/>
      </c>
      <c r="AE629" s="4" cm="1">
        <f t="array" ref="AE629">IF(Table1[[#This Row],[o_climate_change_impacts_and_adaptation ]]="",IF(AND(Table1[[#This Row],[o_undefined]:[o_undefined]]=1,Table1[[#This Row],[c_climate_change_impacts_and_adaptation]]=1),1,""),1)</f>
        <v>1</v>
      </c>
      <c r="AF629" s="4" t="str" cm="1">
        <f t="array" ref="AF629">IF(Table1[[#This Row],[o_support_needed_and_received]]="",IF(AND(Table1[[#This Row],[o_undefined]:[o_undefined]]=1,Table1[[#This Row],[c_support_needed_and_received]]=1),1,""),1)</f>
        <v/>
      </c>
      <c r="AG629" s="4" t="str">
        <f>IF(SUM(Table1[[#This Row],[com_ghg_inventory]:[com_support_needed_and_received]])=0,1,"")</f>
        <v/>
      </c>
      <c r="AH629" s="4" cm="1">
        <f t="array" ref="AH629">IF(Table1[[#This Row],[com_ghg_inventory]]="",0,IF(Table1[[#This Row],[com_undefined]:[com_undefined]]=1,0,Table1[[#This Row],[o_gef_funding]:[o_gef_funding]]/SUM(Table1[[#This Row],[com_ghg_inventory]:[com_support_needed_and_received]])))</f>
        <v>0</v>
      </c>
      <c r="AI629" s="4" cm="1">
        <f t="array" ref="AI629">IF(Table1[[#This Row],[com_mitigation]]="",0,IF(Table1[[#This Row],[com_undefined]:[com_undefined]]=1,0,Table1[[#This Row],[o_gef_funding]:[o_gef_funding]]/SUM(Table1[[#This Row],[com_ghg_inventory]:[com_support_needed_and_received]])))</f>
        <v>0</v>
      </c>
      <c r="AJ629" s="4" cm="1">
        <f t="array" ref="AJ629">IF(Table1[[#This Row],[com_climate_change_impacts_and_adaptation]]="",0,IF(Table1[[#This Row],[com_undefined]:[com_undefined]]=1,0,Table1[[#This Row],[o_gef_funding]:[o_gef_funding]]/SUM(Table1[[#This Row],[com_ghg_inventory]:[com_support_needed_and_received]])))</f>
        <v>78476.666666666672</v>
      </c>
      <c r="AK629" s="4" cm="1">
        <f t="array" ref="AK629">IF(Table1[[#This Row],[com_support_needed_and_received]]="",0,IF(Table1[[#This Row],[com_undefined]:[com_undefined]]=1,0,Table1[[#This Row],[o_gef_funding]:[o_gef_funding]]/SUM(Table1[[#This Row],[com_ghg_inventory]:[com_support_needed_and_received]])))</f>
        <v>0</v>
      </c>
      <c r="AL629" s="4">
        <f>IF(Table1[[#This Row],[com_undefined]]=1,Table1[[#This Row],[o_gef_funding]],0)</f>
        <v>0</v>
      </c>
      <c r="AM629" s="4" cm="1">
        <f t="array" ref="AM629">IF(Table1[[#This Row],[com_ghg_inventory]]="",0,IF(Table1[[#This Row],[com_undefined]:[com_undefined]]=1,0,Table1[[#This Row],[o_co_financing]:[o_co_financing]]/SUM(Table1[[#This Row],[com_ghg_inventory]:[com_support_needed_and_received]])))</f>
        <v>0</v>
      </c>
      <c r="AN629" s="4" cm="1">
        <f t="array" ref="AN629">IF(Table1[[#This Row],[com_mitigation]]="",0,IF(Table1[[#This Row],[com_undefined]:[com_undefined]]=1,0,Table1[[#This Row],[o_co_financing]:[o_co_financing]]/SUM(Table1[[#This Row],[com_ghg_inventory]:[com_support_needed_and_received]])))</f>
        <v>0</v>
      </c>
      <c r="AO629" s="4" cm="1">
        <f t="array" ref="AO629">IF(Table1[[#This Row],[com_climate_change_impacts_and_adaptation]]="",0,IF(Table1[[#This Row],[com_undefined]:[com_undefined]]=1,0,Table1[[#This Row],[o_co_financing]:[o_co_financing]]/SUM(Table1[[#This Row],[com_ghg_inventory]:[com_support_needed_and_received]])))</f>
        <v>66666.666666666672</v>
      </c>
      <c r="AP629" s="4" cm="1">
        <f t="array" ref="AP629">IF(Table1[[#This Row],[com_support_needed_and_received]]="",0,IF(Table1[[#This Row],[com_undefined]:[com_undefined]]=1,0,Table1[[#This Row],[o_co_financing]:[o_co_financing]]/SUM(Table1[[#This Row],[com_ghg_inventory]:[com_support_needed_and_received]])))</f>
        <v>0</v>
      </c>
      <c r="AQ629" s="4">
        <f>IF(Table1[[#This Row],[com_undefined]]=1,Table1[[#This Row],[o_co_financing]],0)</f>
        <v>0</v>
      </c>
      <c r="AR629" s="4" t="str">
        <f>IF(Table1[[#This Row],[o_gef_funding]]=SUM(Table1[[#This Row],[ghg_inventory_gef]:[undefined_gef]]),"Good", "Problem")</f>
        <v>Good</v>
      </c>
      <c r="AS629" s="4" t="str">
        <f>IF(Table1[[#This Row],[o_co_financing]]=SUM(Table1[[#This Row],[ghg_inventory_co_finance]:[undefined_co_finance]]),"Good", "Problem")</f>
        <v>Good</v>
      </c>
    </row>
    <row r="630" spans="1:45">
      <c r="A630" s="7">
        <v>62</v>
      </c>
      <c r="B630" s="8" t="s">
        <v>88</v>
      </c>
      <c r="C630" t="str">
        <f>VLOOKUP(Table1[[#This Row],[pif_id]], Table7[#All],2,FALSE)</f>
        <v>America</v>
      </c>
      <c r="D630" t="str">
        <f>VLOOKUP(Table1[[#This Row],[pif_id]], Table7[#All],3,FALSE)</f>
        <v>FAO</v>
      </c>
      <c r="E630" t="str">
        <f>VLOOKUP(Table1[[#This Row],[pif_id]], Table7[#All],4,FALSE)</f>
        <v>2018</v>
      </c>
      <c r="F630" t="e">
        <f>VLOOKUP(Table1[[#This Row],[pif_id]], Table7[#All],5,FALSE)</f>
        <v>#REF!</v>
      </c>
      <c r="G630">
        <v>144</v>
      </c>
      <c r="H630" t="s">
        <v>895</v>
      </c>
      <c r="K630">
        <v>1</v>
      </c>
      <c r="M630" t="str">
        <f>IF(SUM(Table1[[#This Row],[c_ghg_inventory]:[c_support_needed_and_received]])=0,1,"")</f>
        <v/>
      </c>
      <c r="N630" s="6">
        <v>235430</v>
      </c>
      <c r="O630" s="6">
        <v>200000</v>
      </c>
      <c r="P630" s="6">
        <f>N630/SUM(Table1[[#This Row],[c_ghg_inventory]:[c_undefined]])</f>
        <v>235430</v>
      </c>
      <c r="Q630" s="6">
        <f>O630/SUM(Table1[[#This Row],[c_ghg_inventory]:[c_undefined]])</f>
        <v>200000</v>
      </c>
      <c r="R630">
        <v>627</v>
      </c>
      <c r="S630" t="s">
        <v>897</v>
      </c>
      <c r="V630">
        <v>1</v>
      </c>
      <c r="X630" s="4" t="str">
        <f>IF(SUM(Table1[[#This Row],[o_ghg_inventory ]:[o_support_needed_and_received]])=0,1,"")</f>
        <v/>
      </c>
      <c r="Y630" s="34">
        <v>78476.666666666672</v>
      </c>
      <c r="Z630" s="34">
        <v>66666.666666666672</v>
      </c>
      <c r="AA630" s="5">
        <f>Table1[[#This Row],[o_gef_funding]]/SUM(Table1[[#This Row],[o_ghg_inventory ]:[o_undefined]])</f>
        <v>78476.666666666672</v>
      </c>
      <c r="AB630" s="5">
        <f>Table1[[#This Row],[o_co_financing]]/SUM(Table1[[#This Row],[o_ghg_inventory ]:[o_undefined]])</f>
        <v>66666.666666666672</v>
      </c>
      <c r="AC630" s="4" t="str" cm="1">
        <f t="array" ref="AC630">IF(Table1[[#This Row],[o_ghg_inventory ]]="",IF(AND(Table1[[#This Row],[o_undefined]:[o_undefined]]=1,Table1[[#This Row],[c_ghg_inventory]]=1),1,""),1)</f>
        <v/>
      </c>
      <c r="AD630" s="4" t="str" cm="1">
        <f t="array" ref="AD630">IF(Table1[[#This Row],[o_mitigation ]]="",IF(AND(Table1[[#This Row],[o_undefined]:[o_undefined]]=1,Table1[[#This Row],[c_mitigation]]=1),1,""),1)</f>
        <v/>
      </c>
      <c r="AE630" s="4" cm="1">
        <f t="array" ref="AE630">IF(Table1[[#This Row],[o_climate_change_impacts_and_adaptation ]]="",IF(AND(Table1[[#This Row],[o_undefined]:[o_undefined]]=1,Table1[[#This Row],[c_climate_change_impacts_and_adaptation]]=1),1,""),1)</f>
        <v>1</v>
      </c>
      <c r="AF630" s="4" t="str" cm="1">
        <f t="array" ref="AF630">IF(Table1[[#This Row],[o_support_needed_and_received]]="",IF(AND(Table1[[#This Row],[o_undefined]:[o_undefined]]=1,Table1[[#This Row],[c_support_needed_and_received]]=1),1,""),1)</f>
        <v/>
      </c>
      <c r="AG630" s="4" t="str">
        <f>IF(SUM(Table1[[#This Row],[com_ghg_inventory]:[com_support_needed_and_received]])=0,1,"")</f>
        <v/>
      </c>
      <c r="AH630" s="4" cm="1">
        <f t="array" ref="AH630">IF(Table1[[#This Row],[com_ghg_inventory]]="",0,IF(Table1[[#This Row],[com_undefined]:[com_undefined]]=1,0,Table1[[#This Row],[o_gef_funding]:[o_gef_funding]]/SUM(Table1[[#This Row],[com_ghg_inventory]:[com_support_needed_and_received]])))</f>
        <v>0</v>
      </c>
      <c r="AI630" s="4" cm="1">
        <f t="array" ref="AI630">IF(Table1[[#This Row],[com_mitigation]]="",0,IF(Table1[[#This Row],[com_undefined]:[com_undefined]]=1,0,Table1[[#This Row],[o_gef_funding]:[o_gef_funding]]/SUM(Table1[[#This Row],[com_ghg_inventory]:[com_support_needed_and_received]])))</f>
        <v>0</v>
      </c>
      <c r="AJ630" s="4" cm="1">
        <f t="array" ref="AJ630">IF(Table1[[#This Row],[com_climate_change_impacts_and_adaptation]]="",0,IF(Table1[[#This Row],[com_undefined]:[com_undefined]]=1,0,Table1[[#This Row],[o_gef_funding]:[o_gef_funding]]/SUM(Table1[[#This Row],[com_ghg_inventory]:[com_support_needed_and_received]])))</f>
        <v>78476.666666666672</v>
      </c>
      <c r="AK630" s="4" cm="1">
        <f t="array" ref="AK630">IF(Table1[[#This Row],[com_support_needed_and_received]]="",0,IF(Table1[[#This Row],[com_undefined]:[com_undefined]]=1,0,Table1[[#This Row],[o_gef_funding]:[o_gef_funding]]/SUM(Table1[[#This Row],[com_ghg_inventory]:[com_support_needed_and_received]])))</f>
        <v>0</v>
      </c>
      <c r="AL630" s="4">
        <f>IF(Table1[[#This Row],[com_undefined]]=1,Table1[[#This Row],[o_gef_funding]],0)</f>
        <v>0</v>
      </c>
      <c r="AM630" s="4" cm="1">
        <f t="array" ref="AM630">IF(Table1[[#This Row],[com_ghg_inventory]]="",0,IF(Table1[[#This Row],[com_undefined]:[com_undefined]]=1,0,Table1[[#This Row],[o_co_financing]:[o_co_financing]]/SUM(Table1[[#This Row],[com_ghg_inventory]:[com_support_needed_and_received]])))</f>
        <v>0</v>
      </c>
      <c r="AN630" s="4" cm="1">
        <f t="array" ref="AN630">IF(Table1[[#This Row],[com_mitigation]]="",0,IF(Table1[[#This Row],[com_undefined]:[com_undefined]]=1,0,Table1[[#This Row],[o_co_financing]:[o_co_financing]]/SUM(Table1[[#This Row],[com_ghg_inventory]:[com_support_needed_and_received]])))</f>
        <v>0</v>
      </c>
      <c r="AO630" s="4" cm="1">
        <f t="array" ref="AO630">IF(Table1[[#This Row],[com_climate_change_impacts_and_adaptation]]="",0,IF(Table1[[#This Row],[com_undefined]:[com_undefined]]=1,0,Table1[[#This Row],[o_co_financing]:[o_co_financing]]/SUM(Table1[[#This Row],[com_ghg_inventory]:[com_support_needed_and_received]])))</f>
        <v>66666.666666666672</v>
      </c>
      <c r="AP630" s="4" cm="1">
        <f t="array" ref="AP630">IF(Table1[[#This Row],[com_support_needed_and_received]]="",0,IF(Table1[[#This Row],[com_undefined]:[com_undefined]]=1,0,Table1[[#This Row],[o_co_financing]:[o_co_financing]]/SUM(Table1[[#This Row],[com_ghg_inventory]:[com_support_needed_and_received]])))</f>
        <v>0</v>
      </c>
      <c r="AQ630" s="4">
        <f>IF(Table1[[#This Row],[com_undefined]]=1,Table1[[#This Row],[o_co_financing]],0)</f>
        <v>0</v>
      </c>
      <c r="AR630" s="4" t="str">
        <f>IF(Table1[[#This Row],[o_gef_funding]]=SUM(Table1[[#This Row],[ghg_inventory_gef]:[undefined_gef]]),"Good", "Problem")</f>
        <v>Good</v>
      </c>
      <c r="AS630" s="4" t="str">
        <f>IF(Table1[[#This Row],[o_co_financing]]=SUM(Table1[[#This Row],[ghg_inventory_co_finance]:[undefined_co_finance]]),"Good", "Problem")</f>
        <v>Good</v>
      </c>
    </row>
    <row r="631" spans="1:45">
      <c r="A631" s="7">
        <v>62</v>
      </c>
      <c r="B631" s="8" t="s">
        <v>88</v>
      </c>
      <c r="C631" t="str">
        <f>VLOOKUP(Table1[[#This Row],[pif_id]], Table7[#All],2,FALSE)</f>
        <v>America</v>
      </c>
      <c r="D631" t="str">
        <f>VLOOKUP(Table1[[#This Row],[pif_id]], Table7[#All],3,FALSE)</f>
        <v>FAO</v>
      </c>
      <c r="E631" t="str">
        <f>VLOOKUP(Table1[[#This Row],[pif_id]], Table7[#All],4,FALSE)</f>
        <v>2018</v>
      </c>
      <c r="F631" t="e">
        <f>VLOOKUP(Table1[[#This Row],[pif_id]], Table7[#All],5,FALSE)</f>
        <v>#REF!</v>
      </c>
      <c r="G631">
        <v>144</v>
      </c>
      <c r="H631" t="s">
        <v>895</v>
      </c>
      <c r="K631">
        <v>1</v>
      </c>
      <c r="M631" t="str">
        <f>IF(SUM(Table1[[#This Row],[c_ghg_inventory]:[c_support_needed_and_received]])=0,1,"")</f>
        <v/>
      </c>
      <c r="N631" s="6">
        <v>235430</v>
      </c>
      <c r="O631" s="6">
        <v>200000</v>
      </c>
      <c r="P631" s="6">
        <f>N631/SUM(Table1[[#This Row],[c_ghg_inventory]:[c_undefined]])</f>
        <v>235430</v>
      </c>
      <c r="Q631" s="6">
        <f>O631/SUM(Table1[[#This Row],[c_ghg_inventory]:[c_undefined]])</f>
        <v>200000</v>
      </c>
      <c r="R631">
        <v>628</v>
      </c>
      <c r="S631" t="s">
        <v>898</v>
      </c>
      <c r="V631">
        <v>1</v>
      </c>
      <c r="X631" s="4" t="str">
        <f>IF(SUM(Table1[[#This Row],[o_ghg_inventory ]:[o_support_needed_and_received]])=0,1,"")</f>
        <v/>
      </c>
      <c r="Y631" s="34">
        <v>78476.666666666672</v>
      </c>
      <c r="Z631" s="34">
        <v>66666.666666666672</v>
      </c>
      <c r="AA631" s="5">
        <f>Table1[[#This Row],[o_gef_funding]]/SUM(Table1[[#This Row],[o_ghg_inventory ]:[o_undefined]])</f>
        <v>78476.666666666672</v>
      </c>
      <c r="AB631" s="5">
        <f>Table1[[#This Row],[o_co_financing]]/SUM(Table1[[#This Row],[o_ghg_inventory ]:[o_undefined]])</f>
        <v>66666.666666666672</v>
      </c>
      <c r="AC631" s="4" t="str" cm="1">
        <f t="array" ref="AC631">IF(Table1[[#This Row],[o_ghg_inventory ]]="",IF(AND(Table1[[#This Row],[o_undefined]:[o_undefined]]=1,Table1[[#This Row],[c_ghg_inventory]]=1),1,""),1)</f>
        <v/>
      </c>
      <c r="AD631" s="4" t="str" cm="1">
        <f t="array" ref="AD631">IF(Table1[[#This Row],[o_mitigation ]]="",IF(AND(Table1[[#This Row],[o_undefined]:[o_undefined]]=1,Table1[[#This Row],[c_mitigation]]=1),1,""),1)</f>
        <v/>
      </c>
      <c r="AE631" s="4" cm="1">
        <f t="array" ref="AE631">IF(Table1[[#This Row],[o_climate_change_impacts_and_adaptation ]]="",IF(AND(Table1[[#This Row],[o_undefined]:[o_undefined]]=1,Table1[[#This Row],[c_climate_change_impacts_and_adaptation]]=1),1,""),1)</f>
        <v>1</v>
      </c>
      <c r="AF631" s="4" t="str" cm="1">
        <f t="array" ref="AF631">IF(Table1[[#This Row],[o_support_needed_and_received]]="",IF(AND(Table1[[#This Row],[o_undefined]:[o_undefined]]=1,Table1[[#This Row],[c_support_needed_and_received]]=1),1,""),1)</f>
        <v/>
      </c>
      <c r="AG631" s="4" t="str">
        <f>IF(SUM(Table1[[#This Row],[com_ghg_inventory]:[com_support_needed_and_received]])=0,1,"")</f>
        <v/>
      </c>
      <c r="AH631" s="4" cm="1">
        <f t="array" ref="AH631">IF(Table1[[#This Row],[com_ghg_inventory]]="",0,IF(Table1[[#This Row],[com_undefined]:[com_undefined]]=1,0,Table1[[#This Row],[o_gef_funding]:[o_gef_funding]]/SUM(Table1[[#This Row],[com_ghg_inventory]:[com_support_needed_and_received]])))</f>
        <v>0</v>
      </c>
      <c r="AI631" s="4" cm="1">
        <f t="array" ref="AI631">IF(Table1[[#This Row],[com_mitigation]]="",0,IF(Table1[[#This Row],[com_undefined]:[com_undefined]]=1,0,Table1[[#This Row],[o_gef_funding]:[o_gef_funding]]/SUM(Table1[[#This Row],[com_ghg_inventory]:[com_support_needed_and_received]])))</f>
        <v>0</v>
      </c>
      <c r="AJ631" s="4" cm="1">
        <f t="array" ref="AJ631">IF(Table1[[#This Row],[com_climate_change_impacts_and_adaptation]]="",0,IF(Table1[[#This Row],[com_undefined]:[com_undefined]]=1,0,Table1[[#This Row],[o_gef_funding]:[o_gef_funding]]/SUM(Table1[[#This Row],[com_ghg_inventory]:[com_support_needed_and_received]])))</f>
        <v>78476.666666666672</v>
      </c>
      <c r="AK631" s="4" cm="1">
        <f t="array" ref="AK631">IF(Table1[[#This Row],[com_support_needed_and_received]]="",0,IF(Table1[[#This Row],[com_undefined]:[com_undefined]]=1,0,Table1[[#This Row],[o_gef_funding]:[o_gef_funding]]/SUM(Table1[[#This Row],[com_ghg_inventory]:[com_support_needed_and_received]])))</f>
        <v>0</v>
      </c>
      <c r="AL631" s="4">
        <f>IF(Table1[[#This Row],[com_undefined]]=1,Table1[[#This Row],[o_gef_funding]],0)</f>
        <v>0</v>
      </c>
      <c r="AM631" s="4" cm="1">
        <f t="array" ref="AM631">IF(Table1[[#This Row],[com_ghg_inventory]]="",0,IF(Table1[[#This Row],[com_undefined]:[com_undefined]]=1,0,Table1[[#This Row],[o_co_financing]:[o_co_financing]]/SUM(Table1[[#This Row],[com_ghg_inventory]:[com_support_needed_and_received]])))</f>
        <v>0</v>
      </c>
      <c r="AN631" s="4" cm="1">
        <f t="array" ref="AN631">IF(Table1[[#This Row],[com_mitigation]]="",0,IF(Table1[[#This Row],[com_undefined]:[com_undefined]]=1,0,Table1[[#This Row],[o_co_financing]:[o_co_financing]]/SUM(Table1[[#This Row],[com_ghg_inventory]:[com_support_needed_and_received]])))</f>
        <v>0</v>
      </c>
      <c r="AO631" s="4" cm="1">
        <f t="array" ref="AO631">IF(Table1[[#This Row],[com_climate_change_impacts_and_adaptation]]="",0,IF(Table1[[#This Row],[com_undefined]:[com_undefined]]=1,0,Table1[[#This Row],[o_co_financing]:[o_co_financing]]/SUM(Table1[[#This Row],[com_ghg_inventory]:[com_support_needed_and_received]])))</f>
        <v>66666.666666666672</v>
      </c>
      <c r="AP631" s="4" cm="1">
        <f t="array" ref="AP631">IF(Table1[[#This Row],[com_support_needed_and_received]]="",0,IF(Table1[[#This Row],[com_undefined]:[com_undefined]]=1,0,Table1[[#This Row],[o_co_financing]:[o_co_financing]]/SUM(Table1[[#This Row],[com_ghg_inventory]:[com_support_needed_and_received]])))</f>
        <v>0</v>
      </c>
      <c r="AQ631" s="4">
        <f>IF(Table1[[#This Row],[com_undefined]]=1,Table1[[#This Row],[o_co_financing]],0)</f>
        <v>0</v>
      </c>
      <c r="AR631" s="4" t="str">
        <f>IF(Table1[[#This Row],[o_gef_funding]]=SUM(Table1[[#This Row],[ghg_inventory_gef]:[undefined_gef]]),"Good", "Problem")</f>
        <v>Good</v>
      </c>
      <c r="AS631" s="4" t="str">
        <f>IF(Table1[[#This Row],[o_co_financing]]=SUM(Table1[[#This Row],[ghg_inventory_co_finance]:[undefined_co_finance]]),"Good", "Problem")</f>
        <v>Good</v>
      </c>
    </row>
    <row r="632" spans="1:45">
      <c r="A632" s="7">
        <v>63</v>
      </c>
      <c r="B632" s="8" t="s">
        <v>89</v>
      </c>
      <c r="C632" t="str">
        <f>VLOOKUP(Table1[[#This Row],[pif_id]], Table7[#All],2,FALSE)</f>
        <v>America</v>
      </c>
      <c r="D632" t="str">
        <f>VLOOKUP(Table1[[#This Row],[pif_id]], Table7[#All],3,FALSE)</f>
        <v>UNDP</v>
      </c>
      <c r="E632" t="str">
        <f>VLOOKUP(Table1[[#This Row],[pif_id]], Table7[#All],4,FALSE)</f>
        <v>2018</v>
      </c>
      <c r="F632" t="e">
        <f>VLOOKUP(Table1[[#This Row],[pif_id]], Table7[#All],5,FALSE)</f>
        <v>#REF!</v>
      </c>
      <c r="G632">
        <v>145</v>
      </c>
      <c r="H632" t="s">
        <v>899</v>
      </c>
      <c r="I632">
        <v>1</v>
      </c>
      <c r="M632" t="str">
        <f>IF(SUM(Table1[[#This Row],[c_ghg_inventory]:[c_support_needed_and_received]])=0,1,"")</f>
        <v/>
      </c>
      <c r="N632" s="6">
        <v>806000</v>
      </c>
      <c r="O632" s="6">
        <v>200000</v>
      </c>
      <c r="P632" s="6">
        <f>N632/SUM(Table1[[#This Row],[c_ghg_inventory]:[c_undefined]])</f>
        <v>806000</v>
      </c>
      <c r="Q632" s="6">
        <f>O632/SUM(Table1[[#This Row],[c_ghg_inventory]:[c_undefined]])</f>
        <v>200000</v>
      </c>
      <c r="R632">
        <v>629</v>
      </c>
      <c r="S632" t="s">
        <v>900</v>
      </c>
      <c r="T632">
        <v>1</v>
      </c>
      <c r="X632" t="str">
        <f>IF(SUM(Table1[[#This Row],[o_ghg_inventory ]:[o_support_needed_and_received]])=0,1,"")</f>
        <v/>
      </c>
      <c r="Y632" s="34">
        <v>161200</v>
      </c>
      <c r="Z632" s="34">
        <v>40000</v>
      </c>
      <c r="AA632" s="5">
        <f>Table1[[#This Row],[o_gef_funding]]/SUM(Table1[[#This Row],[o_ghg_inventory ]:[o_undefined]])</f>
        <v>161200</v>
      </c>
      <c r="AB632" s="5">
        <f>Table1[[#This Row],[o_co_financing]]/SUM(Table1[[#This Row],[o_ghg_inventory ]:[o_undefined]])</f>
        <v>40000</v>
      </c>
      <c r="AC632" s="4" cm="1">
        <f t="array" ref="AC632">IF(Table1[[#This Row],[o_ghg_inventory ]]="",IF(AND(Table1[[#This Row],[o_undefined]:[o_undefined]]=1,Table1[[#This Row],[c_ghg_inventory]]=1),1,""),1)</f>
        <v>1</v>
      </c>
      <c r="AD632" s="4" t="str" cm="1">
        <f t="array" ref="AD632">IF(Table1[[#This Row],[o_mitigation ]]="",IF(AND(Table1[[#This Row],[o_undefined]:[o_undefined]]=1,Table1[[#This Row],[c_mitigation]]=1),1,""),1)</f>
        <v/>
      </c>
      <c r="AE632" s="4" t="str" cm="1">
        <f t="array" ref="AE632">IF(Table1[[#This Row],[o_climate_change_impacts_and_adaptation ]]="",IF(AND(Table1[[#This Row],[o_undefined]:[o_undefined]]=1,Table1[[#This Row],[c_climate_change_impacts_and_adaptation]]=1),1,""),1)</f>
        <v/>
      </c>
      <c r="AF632" s="4" t="str" cm="1">
        <f t="array" ref="AF632">IF(Table1[[#This Row],[o_support_needed_and_received]]="",IF(AND(Table1[[#This Row],[o_undefined]:[o_undefined]]=1,Table1[[#This Row],[c_support_needed_and_received]]=1),1,""),1)</f>
        <v/>
      </c>
      <c r="AG632" s="4" t="str">
        <f>IF(SUM(Table1[[#This Row],[com_ghg_inventory]:[com_support_needed_and_received]])=0,1,"")</f>
        <v/>
      </c>
      <c r="AH632" s="4" cm="1">
        <f t="array" ref="AH632">IF(Table1[[#This Row],[com_ghg_inventory]]="",0,IF(Table1[[#This Row],[com_undefined]:[com_undefined]]=1,0,Table1[[#This Row],[o_gef_funding]:[o_gef_funding]]/SUM(Table1[[#This Row],[com_ghg_inventory]:[com_support_needed_and_received]])))</f>
        <v>161200</v>
      </c>
      <c r="AI632" s="4" cm="1">
        <f t="array" ref="AI632">IF(Table1[[#This Row],[com_mitigation]]="",0,IF(Table1[[#This Row],[com_undefined]:[com_undefined]]=1,0,Table1[[#This Row],[o_gef_funding]:[o_gef_funding]]/SUM(Table1[[#This Row],[com_ghg_inventory]:[com_support_needed_and_received]])))</f>
        <v>0</v>
      </c>
      <c r="AJ632" s="4" cm="1">
        <f t="array" ref="AJ632">IF(Table1[[#This Row],[com_climate_change_impacts_and_adaptation]]="",0,IF(Table1[[#This Row],[com_undefined]:[com_undefined]]=1,0,Table1[[#This Row],[o_gef_funding]:[o_gef_funding]]/SUM(Table1[[#This Row],[com_ghg_inventory]:[com_support_needed_and_received]])))</f>
        <v>0</v>
      </c>
      <c r="AK632" s="4" cm="1">
        <f t="array" ref="AK632">IF(Table1[[#This Row],[com_support_needed_and_received]]="",0,IF(Table1[[#This Row],[com_undefined]:[com_undefined]]=1,0,Table1[[#This Row],[o_gef_funding]:[o_gef_funding]]/SUM(Table1[[#This Row],[com_ghg_inventory]:[com_support_needed_and_received]])))</f>
        <v>0</v>
      </c>
      <c r="AL632" s="4">
        <f>IF(Table1[[#This Row],[com_undefined]]=1,Table1[[#This Row],[o_gef_funding]],0)</f>
        <v>0</v>
      </c>
      <c r="AM632" s="4" cm="1">
        <f t="array" ref="AM632">IF(Table1[[#This Row],[com_ghg_inventory]]="",0,IF(Table1[[#This Row],[com_undefined]:[com_undefined]]=1,0,Table1[[#This Row],[o_co_financing]:[o_co_financing]]/SUM(Table1[[#This Row],[com_ghg_inventory]:[com_support_needed_and_received]])))</f>
        <v>40000</v>
      </c>
      <c r="AN632" s="4" cm="1">
        <f t="array" ref="AN632">IF(Table1[[#This Row],[com_mitigation]]="",0,IF(Table1[[#This Row],[com_undefined]:[com_undefined]]=1,0,Table1[[#This Row],[o_co_financing]:[o_co_financing]]/SUM(Table1[[#This Row],[com_ghg_inventory]:[com_support_needed_and_received]])))</f>
        <v>0</v>
      </c>
      <c r="AO632" s="4" cm="1">
        <f t="array" ref="AO632">IF(Table1[[#This Row],[com_climate_change_impacts_and_adaptation]]="",0,IF(Table1[[#This Row],[com_undefined]:[com_undefined]]=1,0,Table1[[#This Row],[o_co_financing]:[o_co_financing]]/SUM(Table1[[#This Row],[com_ghg_inventory]:[com_support_needed_and_received]])))</f>
        <v>0</v>
      </c>
      <c r="AP632" s="4" cm="1">
        <f t="array" ref="AP632">IF(Table1[[#This Row],[com_support_needed_and_received]]="",0,IF(Table1[[#This Row],[com_undefined]:[com_undefined]]=1,0,Table1[[#This Row],[o_co_financing]:[o_co_financing]]/SUM(Table1[[#This Row],[com_ghg_inventory]:[com_support_needed_and_received]])))</f>
        <v>0</v>
      </c>
      <c r="AQ632" s="4">
        <f>IF(Table1[[#This Row],[com_undefined]]=1,Table1[[#This Row],[o_co_financing]],0)</f>
        <v>0</v>
      </c>
      <c r="AR632" s="4" t="str">
        <f>IF(Table1[[#This Row],[o_gef_funding]]=SUM(Table1[[#This Row],[ghg_inventory_gef]:[undefined_gef]]),"Good", "Problem")</f>
        <v>Good</v>
      </c>
      <c r="AS632" s="4" t="str">
        <f>IF(Table1[[#This Row],[o_co_financing]]=SUM(Table1[[#This Row],[ghg_inventory_co_finance]:[undefined_co_finance]]),"Good", "Problem")</f>
        <v>Good</v>
      </c>
    </row>
    <row r="633" spans="1:45">
      <c r="A633" s="7">
        <v>63</v>
      </c>
      <c r="B633" s="8" t="s">
        <v>89</v>
      </c>
      <c r="C633" t="str">
        <f>VLOOKUP(Table1[[#This Row],[pif_id]], Table7[#All],2,FALSE)</f>
        <v>America</v>
      </c>
      <c r="D633" t="str">
        <f>VLOOKUP(Table1[[#This Row],[pif_id]], Table7[#All],3,FALSE)</f>
        <v>UNDP</v>
      </c>
      <c r="E633" t="str">
        <f>VLOOKUP(Table1[[#This Row],[pif_id]], Table7[#All],4,FALSE)</f>
        <v>2018</v>
      </c>
      <c r="F633" t="e">
        <f>VLOOKUP(Table1[[#This Row],[pif_id]], Table7[#All],5,FALSE)</f>
        <v>#REF!</v>
      </c>
      <c r="G633">
        <v>145</v>
      </c>
      <c r="H633" t="s">
        <v>899</v>
      </c>
      <c r="I633">
        <v>1</v>
      </c>
      <c r="M633" t="str">
        <f>IF(SUM(Table1[[#This Row],[c_ghg_inventory]:[c_support_needed_and_received]])=0,1,"")</f>
        <v/>
      </c>
      <c r="N633" s="6">
        <v>806000</v>
      </c>
      <c r="O633" s="6">
        <v>200000</v>
      </c>
      <c r="P633" s="6">
        <f>N633/SUM(Table1[[#This Row],[c_ghg_inventory]:[c_undefined]])</f>
        <v>806000</v>
      </c>
      <c r="Q633" s="6">
        <f>O633/SUM(Table1[[#This Row],[c_ghg_inventory]:[c_undefined]])</f>
        <v>200000</v>
      </c>
      <c r="R633">
        <v>630</v>
      </c>
      <c r="S633" t="s">
        <v>901</v>
      </c>
      <c r="T633">
        <v>1</v>
      </c>
      <c r="X633" t="str">
        <f>IF(SUM(Table1[[#This Row],[o_ghg_inventory ]:[o_support_needed_and_received]])=0,1,"")</f>
        <v/>
      </c>
      <c r="Y633" s="34">
        <v>161200</v>
      </c>
      <c r="Z633" s="34">
        <v>40000</v>
      </c>
      <c r="AA633" s="5">
        <f>Table1[[#This Row],[o_gef_funding]]/SUM(Table1[[#This Row],[o_ghg_inventory ]:[o_undefined]])</f>
        <v>161200</v>
      </c>
      <c r="AB633" s="5">
        <f>Table1[[#This Row],[o_co_financing]]/SUM(Table1[[#This Row],[o_ghg_inventory ]:[o_undefined]])</f>
        <v>40000</v>
      </c>
      <c r="AC633" s="4" cm="1">
        <f t="array" ref="AC633">IF(Table1[[#This Row],[o_ghg_inventory ]]="",IF(AND(Table1[[#This Row],[o_undefined]:[o_undefined]]=1,Table1[[#This Row],[c_ghg_inventory]]=1),1,""),1)</f>
        <v>1</v>
      </c>
      <c r="AD633" s="4" t="str" cm="1">
        <f t="array" ref="AD633">IF(Table1[[#This Row],[o_mitigation ]]="",IF(AND(Table1[[#This Row],[o_undefined]:[o_undefined]]=1,Table1[[#This Row],[c_mitigation]]=1),1,""),1)</f>
        <v/>
      </c>
      <c r="AE633" s="4" t="str" cm="1">
        <f t="array" ref="AE633">IF(Table1[[#This Row],[o_climate_change_impacts_and_adaptation ]]="",IF(AND(Table1[[#This Row],[o_undefined]:[o_undefined]]=1,Table1[[#This Row],[c_climate_change_impacts_and_adaptation]]=1),1,""),1)</f>
        <v/>
      </c>
      <c r="AF633" s="4" t="str" cm="1">
        <f t="array" ref="AF633">IF(Table1[[#This Row],[o_support_needed_and_received]]="",IF(AND(Table1[[#This Row],[o_undefined]:[o_undefined]]=1,Table1[[#This Row],[c_support_needed_and_received]]=1),1,""),1)</f>
        <v/>
      </c>
      <c r="AG633" s="4" t="str">
        <f>IF(SUM(Table1[[#This Row],[com_ghg_inventory]:[com_support_needed_and_received]])=0,1,"")</f>
        <v/>
      </c>
      <c r="AH633" s="4" cm="1">
        <f t="array" ref="AH633">IF(Table1[[#This Row],[com_ghg_inventory]]="",0,IF(Table1[[#This Row],[com_undefined]:[com_undefined]]=1,0,Table1[[#This Row],[o_gef_funding]:[o_gef_funding]]/SUM(Table1[[#This Row],[com_ghg_inventory]:[com_support_needed_and_received]])))</f>
        <v>161200</v>
      </c>
      <c r="AI633" s="4" cm="1">
        <f t="array" ref="AI633">IF(Table1[[#This Row],[com_mitigation]]="",0,IF(Table1[[#This Row],[com_undefined]:[com_undefined]]=1,0,Table1[[#This Row],[o_gef_funding]:[o_gef_funding]]/SUM(Table1[[#This Row],[com_ghg_inventory]:[com_support_needed_and_received]])))</f>
        <v>0</v>
      </c>
      <c r="AJ633" s="4" cm="1">
        <f t="array" ref="AJ633">IF(Table1[[#This Row],[com_climate_change_impacts_and_adaptation]]="",0,IF(Table1[[#This Row],[com_undefined]:[com_undefined]]=1,0,Table1[[#This Row],[o_gef_funding]:[o_gef_funding]]/SUM(Table1[[#This Row],[com_ghg_inventory]:[com_support_needed_and_received]])))</f>
        <v>0</v>
      </c>
      <c r="AK633" s="4" cm="1">
        <f t="array" ref="AK633">IF(Table1[[#This Row],[com_support_needed_and_received]]="",0,IF(Table1[[#This Row],[com_undefined]:[com_undefined]]=1,0,Table1[[#This Row],[o_gef_funding]:[o_gef_funding]]/SUM(Table1[[#This Row],[com_ghg_inventory]:[com_support_needed_and_received]])))</f>
        <v>0</v>
      </c>
      <c r="AL633" s="4">
        <f>IF(Table1[[#This Row],[com_undefined]]=1,Table1[[#This Row],[o_gef_funding]],0)</f>
        <v>0</v>
      </c>
      <c r="AM633" s="4" cm="1">
        <f t="array" ref="AM633">IF(Table1[[#This Row],[com_ghg_inventory]]="",0,IF(Table1[[#This Row],[com_undefined]:[com_undefined]]=1,0,Table1[[#This Row],[o_co_financing]:[o_co_financing]]/SUM(Table1[[#This Row],[com_ghg_inventory]:[com_support_needed_and_received]])))</f>
        <v>40000</v>
      </c>
      <c r="AN633" s="4" cm="1">
        <f t="array" ref="AN633">IF(Table1[[#This Row],[com_mitigation]]="",0,IF(Table1[[#This Row],[com_undefined]:[com_undefined]]=1,0,Table1[[#This Row],[o_co_financing]:[o_co_financing]]/SUM(Table1[[#This Row],[com_ghg_inventory]:[com_support_needed_and_received]])))</f>
        <v>0</v>
      </c>
      <c r="AO633" s="4" cm="1">
        <f t="array" ref="AO633">IF(Table1[[#This Row],[com_climate_change_impacts_and_adaptation]]="",0,IF(Table1[[#This Row],[com_undefined]:[com_undefined]]=1,0,Table1[[#This Row],[o_co_financing]:[o_co_financing]]/SUM(Table1[[#This Row],[com_ghg_inventory]:[com_support_needed_and_received]])))</f>
        <v>0</v>
      </c>
      <c r="AP633" s="4" cm="1">
        <f t="array" ref="AP633">IF(Table1[[#This Row],[com_support_needed_and_received]]="",0,IF(Table1[[#This Row],[com_undefined]:[com_undefined]]=1,0,Table1[[#This Row],[o_co_financing]:[o_co_financing]]/SUM(Table1[[#This Row],[com_ghg_inventory]:[com_support_needed_and_received]])))</f>
        <v>0</v>
      </c>
      <c r="AQ633" s="4">
        <f>IF(Table1[[#This Row],[com_undefined]]=1,Table1[[#This Row],[o_co_financing]],0)</f>
        <v>0</v>
      </c>
      <c r="AR633" s="4" t="str">
        <f>IF(Table1[[#This Row],[o_gef_funding]]=SUM(Table1[[#This Row],[ghg_inventory_gef]:[undefined_gef]]),"Good", "Problem")</f>
        <v>Good</v>
      </c>
      <c r="AS633" s="4" t="str">
        <f>IF(Table1[[#This Row],[o_co_financing]]=SUM(Table1[[#This Row],[ghg_inventory_co_finance]:[undefined_co_finance]]),"Good", "Problem")</f>
        <v>Good</v>
      </c>
    </row>
    <row r="634" spans="1:45">
      <c r="A634" s="7">
        <v>63</v>
      </c>
      <c r="B634" s="8" t="s">
        <v>89</v>
      </c>
      <c r="C634" t="str">
        <f>VLOOKUP(Table1[[#This Row],[pif_id]], Table7[#All],2,FALSE)</f>
        <v>America</v>
      </c>
      <c r="D634" t="str">
        <f>VLOOKUP(Table1[[#This Row],[pif_id]], Table7[#All],3,FALSE)</f>
        <v>UNDP</v>
      </c>
      <c r="E634" t="str">
        <f>VLOOKUP(Table1[[#This Row],[pif_id]], Table7[#All],4,FALSE)</f>
        <v>2018</v>
      </c>
      <c r="F634" t="e">
        <f>VLOOKUP(Table1[[#This Row],[pif_id]], Table7[#All],5,FALSE)</f>
        <v>#REF!</v>
      </c>
      <c r="G634">
        <v>145</v>
      </c>
      <c r="H634" t="s">
        <v>899</v>
      </c>
      <c r="I634">
        <v>1</v>
      </c>
      <c r="M634" t="str">
        <f>IF(SUM(Table1[[#This Row],[c_ghg_inventory]:[c_support_needed_and_received]])=0,1,"")</f>
        <v/>
      </c>
      <c r="N634" s="6">
        <v>806000</v>
      </c>
      <c r="O634" s="6">
        <v>200000</v>
      </c>
      <c r="P634" s="6">
        <f>N634/SUM(Table1[[#This Row],[c_ghg_inventory]:[c_undefined]])</f>
        <v>806000</v>
      </c>
      <c r="Q634" s="6">
        <f>O634/SUM(Table1[[#This Row],[c_ghg_inventory]:[c_undefined]])</f>
        <v>200000</v>
      </c>
      <c r="R634">
        <v>631</v>
      </c>
      <c r="S634" t="s">
        <v>902</v>
      </c>
      <c r="T634">
        <v>1</v>
      </c>
      <c r="X634" t="str">
        <f>IF(SUM(Table1[[#This Row],[o_ghg_inventory ]:[o_support_needed_and_received]])=0,1,"")</f>
        <v/>
      </c>
      <c r="Y634" s="34">
        <v>161200</v>
      </c>
      <c r="Z634" s="34">
        <v>40000</v>
      </c>
      <c r="AA634" s="5">
        <f>Table1[[#This Row],[o_gef_funding]]/SUM(Table1[[#This Row],[o_ghg_inventory ]:[o_undefined]])</f>
        <v>161200</v>
      </c>
      <c r="AB634" s="5">
        <f>Table1[[#This Row],[o_co_financing]]/SUM(Table1[[#This Row],[o_ghg_inventory ]:[o_undefined]])</f>
        <v>40000</v>
      </c>
      <c r="AC634" s="4" cm="1">
        <f t="array" ref="AC634">IF(Table1[[#This Row],[o_ghg_inventory ]]="",IF(AND(Table1[[#This Row],[o_undefined]:[o_undefined]]=1,Table1[[#This Row],[c_ghg_inventory]]=1),1,""),1)</f>
        <v>1</v>
      </c>
      <c r="AD634" s="4" t="str" cm="1">
        <f t="array" ref="AD634">IF(Table1[[#This Row],[o_mitigation ]]="",IF(AND(Table1[[#This Row],[o_undefined]:[o_undefined]]=1,Table1[[#This Row],[c_mitigation]]=1),1,""),1)</f>
        <v/>
      </c>
      <c r="AE634" s="4" t="str" cm="1">
        <f t="array" ref="AE634">IF(Table1[[#This Row],[o_climate_change_impacts_and_adaptation ]]="",IF(AND(Table1[[#This Row],[o_undefined]:[o_undefined]]=1,Table1[[#This Row],[c_climate_change_impacts_and_adaptation]]=1),1,""),1)</f>
        <v/>
      </c>
      <c r="AF634" s="4" t="str" cm="1">
        <f t="array" ref="AF634">IF(Table1[[#This Row],[o_support_needed_and_received]]="",IF(AND(Table1[[#This Row],[o_undefined]:[o_undefined]]=1,Table1[[#This Row],[c_support_needed_and_received]]=1),1,""),1)</f>
        <v/>
      </c>
      <c r="AG634" s="4" t="str">
        <f>IF(SUM(Table1[[#This Row],[com_ghg_inventory]:[com_support_needed_and_received]])=0,1,"")</f>
        <v/>
      </c>
      <c r="AH634" s="4" cm="1">
        <f t="array" ref="AH634">IF(Table1[[#This Row],[com_ghg_inventory]]="",0,IF(Table1[[#This Row],[com_undefined]:[com_undefined]]=1,0,Table1[[#This Row],[o_gef_funding]:[o_gef_funding]]/SUM(Table1[[#This Row],[com_ghg_inventory]:[com_support_needed_and_received]])))</f>
        <v>161200</v>
      </c>
      <c r="AI634" s="4" cm="1">
        <f t="array" ref="AI634">IF(Table1[[#This Row],[com_mitigation]]="",0,IF(Table1[[#This Row],[com_undefined]:[com_undefined]]=1,0,Table1[[#This Row],[o_gef_funding]:[o_gef_funding]]/SUM(Table1[[#This Row],[com_ghg_inventory]:[com_support_needed_and_received]])))</f>
        <v>0</v>
      </c>
      <c r="AJ634" s="4" cm="1">
        <f t="array" ref="AJ634">IF(Table1[[#This Row],[com_climate_change_impacts_and_adaptation]]="",0,IF(Table1[[#This Row],[com_undefined]:[com_undefined]]=1,0,Table1[[#This Row],[o_gef_funding]:[o_gef_funding]]/SUM(Table1[[#This Row],[com_ghg_inventory]:[com_support_needed_and_received]])))</f>
        <v>0</v>
      </c>
      <c r="AK634" s="4" cm="1">
        <f t="array" ref="AK634">IF(Table1[[#This Row],[com_support_needed_and_received]]="",0,IF(Table1[[#This Row],[com_undefined]:[com_undefined]]=1,0,Table1[[#This Row],[o_gef_funding]:[o_gef_funding]]/SUM(Table1[[#This Row],[com_ghg_inventory]:[com_support_needed_and_received]])))</f>
        <v>0</v>
      </c>
      <c r="AL634" s="4">
        <f>IF(Table1[[#This Row],[com_undefined]]=1,Table1[[#This Row],[o_gef_funding]],0)</f>
        <v>0</v>
      </c>
      <c r="AM634" s="4" cm="1">
        <f t="array" ref="AM634">IF(Table1[[#This Row],[com_ghg_inventory]]="",0,IF(Table1[[#This Row],[com_undefined]:[com_undefined]]=1,0,Table1[[#This Row],[o_co_financing]:[o_co_financing]]/SUM(Table1[[#This Row],[com_ghg_inventory]:[com_support_needed_and_received]])))</f>
        <v>40000</v>
      </c>
      <c r="AN634" s="4" cm="1">
        <f t="array" ref="AN634">IF(Table1[[#This Row],[com_mitigation]]="",0,IF(Table1[[#This Row],[com_undefined]:[com_undefined]]=1,0,Table1[[#This Row],[o_co_financing]:[o_co_financing]]/SUM(Table1[[#This Row],[com_ghg_inventory]:[com_support_needed_and_received]])))</f>
        <v>0</v>
      </c>
      <c r="AO634" s="4" cm="1">
        <f t="array" ref="AO634">IF(Table1[[#This Row],[com_climate_change_impacts_and_adaptation]]="",0,IF(Table1[[#This Row],[com_undefined]:[com_undefined]]=1,0,Table1[[#This Row],[o_co_financing]:[o_co_financing]]/SUM(Table1[[#This Row],[com_ghg_inventory]:[com_support_needed_and_received]])))</f>
        <v>0</v>
      </c>
      <c r="AP634" s="4" cm="1">
        <f t="array" ref="AP634">IF(Table1[[#This Row],[com_support_needed_and_received]]="",0,IF(Table1[[#This Row],[com_undefined]:[com_undefined]]=1,0,Table1[[#This Row],[o_co_financing]:[o_co_financing]]/SUM(Table1[[#This Row],[com_ghg_inventory]:[com_support_needed_and_received]])))</f>
        <v>0</v>
      </c>
      <c r="AQ634" s="4">
        <f>IF(Table1[[#This Row],[com_undefined]]=1,Table1[[#This Row],[o_co_financing]],0)</f>
        <v>0</v>
      </c>
      <c r="AR634" s="4" t="str">
        <f>IF(Table1[[#This Row],[o_gef_funding]]=SUM(Table1[[#This Row],[ghg_inventory_gef]:[undefined_gef]]),"Good", "Problem")</f>
        <v>Good</v>
      </c>
      <c r="AS634" s="4" t="str">
        <f>IF(Table1[[#This Row],[o_co_financing]]=SUM(Table1[[#This Row],[ghg_inventory_co_finance]:[undefined_co_finance]]),"Good", "Problem")</f>
        <v>Good</v>
      </c>
    </row>
    <row r="635" spans="1:45">
      <c r="A635" s="7">
        <v>63</v>
      </c>
      <c r="B635" s="8" t="s">
        <v>89</v>
      </c>
      <c r="C635" t="str">
        <f>VLOOKUP(Table1[[#This Row],[pif_id]], Table7[#All],2,FALSE)</f>
        <v>America</v>
      </c>
      <c r="D635" t="str">
        <f>VLOOKUP(Table1[[#This Row],[pif_id]], Table7[#All],3,FALSE)</f>
        <v>UNDP</v>
      </c>
      <c r="E635" t="str">
        <f>VLOOKUP(Table1[[#This Row],[pif_id]], Table7[#All],4,FALSE)</f>
        <v>2018</v>
      </c>
      <c r="F635" t="e">
        <f>VLOOKUP(Table1[[#This Row],[pif_id]], Table7[#All],5,FALSE)</f>
        <v>#REF!</v>
      </c>
      <c r="G635">
        <v>145</v>
      </c>
      <c r="H635" t="s">
        <v>899</v>
      </c>
      <c r="I635">
        <v>1</v>
      </c>
      <c r="M635" t="str">
        <f>IF(SUM(Table1[[#This Row],[c_ghg_inventory]:[c_support_needed_and_received]])=0,1,"")</f>
        <v/>
      </c>
      <c r="N635" s="6">
        <v>806000</v>
      </c>
      <c r="O635" s="6">
        <v>200000</v>
      </c>
      <c r="P635" s="6">
        <f>N635/SUM(Table1[[#This Row],[c_ghg_inventory]:[c_undefined]])</f>
        <v>806000</v>
      </c>
      <c r="Q635" s="6">
        <f>O635/SUM(Table1[[#This Row],[c_ghg_inventory]:[c_undefined]])</f>
        <v>200000</v>
      </c>
      <c r="R635">
        <v>632</v>
      </c>
      <c r="S635" t="s">
        <v>903</v>
      </c>
      <c r="T635">
        <v>1</v>
      </c>
      <c r="X635" t="str">
        <f>IF(SUM(Table1[[#This Row],[o_ghg_inventory ]:[o_support_needed_and_received]])=0,1,"")</f>
        <v/>
      </c>
      <c r="Y635" s="34">
        <v>161200</v>
      </c>
      <c r="Z635" s="34">
        <v>40000</v>
      </c>
      <c r="AA635" s="5">
        <f>Table1[[#This Row],[o_gef_funding]]/SUM(Table1[[#This Row],[o_ghg_inventory ]:[o_undefined]])</f>
        <v>161200</v>
      </c>
      <c r="AB635" s="5">
        <f>Table1[[#This Row],[o_co_financing]]/SUM(Table1[[#This Row],[o_ghg_inventory ]:[o_undefined]])</f>
        <v>40000</v>
      </c>
      <c r="AC635" s="4" cm="1">
        <f t="array" ref="AC635">IF(Table1[[#This Row],[o_ghg_inventory ]]="",IF(AND(Table1[[#This Row],[o_undefined]:[o_undefined]]=1,Table1[[#This Row],[c_ghg_inventory]]=1),1,""),1)</f>
        <v>1</v>
      </c>
      <c r="AD635" s="4" t="str" cm="1">
        <f t="array" ref="AD635">IF(Table1[[#This Row],[o_mitigation ]]="",IF(AND(Table1[[#This Row],[o_undefined]:[o_undefined]]=1,Table1[[#This Row],[c_mitigation]]=1),1,""),1)</f>
        <v/>
      </c>
      <c r="AE635" s="4" t="str" cm="1">
        <f t="array" ref="AE635">IF(Table1[[#This Row],[o_climate_change_impacts_and_adaptation ]]="",IF(AND(Table1[[#This Row],[o_undefined]:[o_undefined]]=1,Table1[[#This Row],[c_climate_change_impacts_and_adaptation]]=1),1,""),1)</f>
        <v/>
      </c>
      <c r="AF635" s="4" t="str" cm="1">
        <f t="array" ref="AF635">IF(Table1[[#This Row],[o_support_needed_and_received]]="",IF(AND(Table1[[#This Row],[o_undefined]:[o_undefined]]=1,Table1[[#This Row],[c_support_needed_and_received]]=1),1,""),1)</f>
        <v/>
      </c>
      <c r="AG635" s="4" t="str">
        <f>IF(SUM(Table1[[#This Row],[com_ghg_inventory]:[com_support_needed_and_received]])=0,1,"")</f>
        <v/>
      </c>
      <c r="AH635" s="4" cm="1">
        <f t="array" ref="AH635">IF(Table1[[#This Row],[com_ghg_inventory]]="",0,IF(Table1[[#This Row],[com_undefined]:[com_undefined]]=1,0,Table1[[#This Row],[o_gef_funding]:[o_gef_funding]]/SUM(Table1[[#This Row],[com_ghg_inventory]:[com_support_needed_and_received]])))</f>
        <v>161200</v>
      </c>
      <c r="AI635" s="4" cm="1">
        <f t="array" ref="AI635">IF(Table1[[#This Row],[com_mitigation]]="",0,IF(Table1[[#This Row],[com_undefined]:[com_undefined]]=1,0,Table1[[#This Row],[o_gef_funding]:[o_gef_funding]]/SUM(Table1[[#This Row],[com_ghg_inventory]:[com_support_needed_and_received]])))</f>
        <v>0</v>
      </c>
      <c r="AJ635" s="4" cm="1">
        <f t="array" ref="AJ635">IF(Table1[[#This Row],[com_climate_change_impacts_and_adaptation]]="",0,IF(Table1[[#This Row],[com_undefined]:[com_undefined]]=1,0,Table1[[#This Row],[o_gef_funding]:[o_gef_funding]]/SUM(Table1[[#This Row],[com_ghg_inventory]:[com_support_needed_and_received]])))</f>
        <v>0</v>
      </c>
      <c r="AK635" s="4" cm="1">
        <f t="array" ref="AK635">IF(Table1[[#This Row],[com_support_needed_and_received]]="",0,IF(Table1[[#This Row],[com_undefined]:[com_undefined]]=1,0,Table1[[#This Row],[o_gef_funding]:[o_gef_funding]]/SUM(Table1[[#This Row],[com_ghg_inventory]:[com_support_needed_and_received]])))</f>
        <v>0</v>
      </c>
      <c r="AL635" s="4">
        <f>IF(Table1[[#This Row],[com_undefined]]=1,Table1[[#This Row],[o_gef_funding]],0)</f>
        <v>0</v>
      </c>
      <c r="AM635" s="4" cm="1">
        <f t="array" ref="AM635">IF(Table1[[#This Row],[com_ghg_inventory]]="",0,IF(Table1[[#This Row],[com_undefined]:[com_undefined]]=1,0,Table1[[#This Row],[o_co_financing]:[o_co_financing]]/SUM(Table1[[#This Row],[com_ghg_inventory]:[com_support_needed_and_received]])))</f>
        <v>40000</v>
      </c>
      <c r="AN635" s="4" cm="1">
        <f t="array" ref="AN635">IF(Table1[[#This Row],[com_mitigation]]="",0,IF(Table1[[#This Row],[com_undefined]:[com_undefined]]=1,0,Table1[[#This Row],[o_co_financing]:[o_co_financing]]/SUM(Table1[[#This Row],[com_ghg_inventory]:[com_support_needed_and_received]])))</f>
        <v>0</v>
      </c>
      <c r="AO635" s="4" cm="1">
        <f t="array" ref="AO635">IF(Table1[[#This Row],[com_climate_change_impacts_and_adaptation]]="",0,IF(Table1[[#This Row],[com_undefined]:[com_undefined]]=1,0,Table1[[#This Row],[o_co_financing]:[o_co_financing]]/SUM(Table1[[#This Row],[com_ghg_inventory]:[com_support_needed_and_received]])))</f>
        <v>0</v>
      </c>
      <c r="AP635" s="4" cm="1">
        <f t="array" ref="AP635">IF(Table1[[#This Row],[com_support_needed_and_received]]="",0,IF(Table1[[#This Row],[com_undefined]:[com_undefined]]=1,0,Table1[[#This Row],[o_co_financing]:[o_co_financing]]/SUM(Table1[[#This Row],[com_ghg_inventory]:[com_support_needed_and_received]])))</f>
        <v>0</v>
      </c>
      <c r="AQ635" s="4">
        <f>IF(Table1[[#This Row],[com_undefined]]=1,Table1[[#This Row],[o_co_financing]],0)</f>
        <v>0</v>
      </c>
      <c r="AR635" s="4" t="str">
        <f>IF(Table1[[#This Row],[o_gef_funding]]=SUM(Table1[[#This Row],[ghg_inventory_gef]:[undefined_gef]]),"Good", "Problem")</f>
        <v>Good</v>
      </c>
      <c r="AS635" s="4" t="str">
        <f>IF(Table1[[#This Row],[o_co_financing]]=SUM(Table1[[#This Row],[ghg_inventory_co_finance]:[undefined_co_finance]]),"Good", "Problem")</f>
        <v>Good</v>
      </c>
    </row>
    <row r="636" spans="1:45">
      <c r="A636" s="7">
        <v>63</v>
      </c>
      <c r="B636" s="8" t="s">
        <v>89</v>
      </c>
      <c r="C636" t="str">
        <f>VLOOKUP(Table1[[#This Row],[pif_id]], Table7[#All],2,FALSE)</f>
        <v>America</v>
      </c>
      <c r="D636" t="str">
        <f>VLOOKUP(Table1[[#This Row],[pif_id]], Table7[#All],3,FALSE)</f>
        <v>UNDP</v>
      </c>
      <c r="E636" t="str">
        <f>VLOOKUP(Table1[[#This Row],[pif_id]], Table7[#All],4,FALSE)</f>
        <v>2018</v>
      </c>
      <c r="F636" t="e">
        <f>VLOOKUP(Table1[[#This Row],[pif_id]], Table7[#All],5,FALSE)</f>
        <v>#REF!</v>
      </c>
      <c r="G636">
        <v>145</v>
      </c>
      <c r="H636" t="s">
        <v>899</v>
      </c>
      <c r="I636">
        <v>1</v>
      </c>
      <c r="M636" t="str">
        <f>IF(SUM(Table1[[#This Row],[c_ghg_inventory]:[c_support_needed_and_received]])=0,1,"")</f>
        <v/>
      </c>
      <c r="N636" s="6">
        <v>806000</v>
      </c>
      <c r="O636" s="6">
        <v>200000</v>
      </c>
      <c r="P636" s="6">
        <f>N636/SUM(Table1[[#This Row],[c_ghg_inventory]:[c_undefined]])</f>
        <v>806000</v>
      </c>
      <c r="Q636" s="6">
        <f>O636/SUM(Table1[[#This Row],[c_ghg_inventory]:[c_undefined]])</f>
        <v>200000</v>
      </c>
      <c r="R636">
        <v>633</v>
      </c>
      <c r="S636" t="s">
        <v>904</v>
      </c>
      <c r="T636">
        <v>1</v>
      </c>
      <c r="X636" t="str">
        <f>IF(SUM(Table1[[#This Row],[o_ghg_inventory ]:[o_support_needed_and_received]])=0,1,"")</f>
        <v/>
      </c>
      <c r="Y636" s="34">
        <v>161200</v>
      </c>
      <c r="Z636" s="34">
        <v>40000</v>
      </c>
      <c r="AA636" s="5">
        <f>Table1[[#This Row],[o_gef_funding]]/SUM(Table1[[#This Row],[o_ghg_inventory ]:[o_undefined]])</f>
        <v>161200</v>
      </c>
      <c r="AB636" s="5">
        <f>Table1[[#This Row],[o_co_financing]]/SUM(Table1[[#This Row],[o_ghg_inventory ]:[o_undefined]])</f>
        <v>40000</v>
      </c>
      <c r="AC636" s="4" cm="1">
        <f t="array" ref="AC636">IF(Table1[[#This Row],[o_ghg_inventory ]]="",IF(AND(Table1[[#This Row],[o_undefined]:[o_undefined]]=1,Table1[[#This Row],[c_ghg_inventory]]=1),1,""),1)</f>
        <v>1</v>
      </c>
      <c r="AD636" s="4" t="str" cm="1">
        <f t="array" ref="AD636">IF(Table1[[#This Row],[o_mitigation ]]="",IF(AND(Table1[[#This Row],[o_undefined]:[o_undefined]]=1,Table1[[#This Row],[c_mitigation]]=1),1,""),1)</f>
        <v/>
      </c>
      <c r="AE636" s="4" t="str" cm="1">
        <f t="array" ref="AE636">IF(Table1[[#This Row],[o_climate_change_impacts_and_adaptation ]]="",IF(AND(Table1[[#This Row],[o_undefined]:[o_undefined]]=1,Table1[[#This Row],[c_climate_change_impacts_and_adaptation]]=1),1,""),1)</f>
        <v/>
      </c>
      <c r="AF636" s="4" t="str" cm="1">
        <f t="array" ref="AF636">IF(Table1[[#This Row],[o_support_needed_and_received]]="",IF(AND(Table1[[#This Row],[o_undefined]:[o_undefined]]=1,Table1[[#This Row],[c_support_needed_and_received]]=1),1,""),1)</f>
        <v/>
      </c>
      <c r="AG636" s="4" t="str">
        <f>IF(SUM(Table1[[#This Row],[com_ghg_inventory]:[com_support_needed_and_received]])=0,1,"")</f>
        <v/>
      </c>
      <c r="AH636" s="4" cm="1">
        <f t="array" ref="AH636">IF(Table1[[#This Row],[com_ghg_inventory]]="",0,IF(Table1[[#This Row],[com_undefined]:[com_undefined]]=1,0,Table1[[#This Row],[o_gef_funding]:[o_gef_funding]]/SUM(Table1[[#This Row],[com_ghg_inventory]:[com_support_needed_and_received]])))</f>
        <v>161200</v>
      </c>
      <c r="AI636" s="4" cm="1">
        <f t="array" ref="AI636">IF(Table1[[#This Row],[com_mitigation]]="",0,IF(Table1[[#This Row],[com_undefined]:[com_undefined]]=1,0,Table1[[#This Row],[o_gef_funding]:[o_gef_funding]]/SUM(Table1[[#This Row],[com_ghg_inventory]:[com_support_needed_and_received]])))</f>
        <v>0</v>
      </c>
      <c r="AJ636" s="4" cm="1">
        <f t="array" ref="AJ636">IF(Table1[[#This Row],[com_climate_change_impacts_and_adaptation]]="",0,IF(Table1[[#This Row],[com_undefined]:[com_undefined]]=1,0,Table1[[#This Row],[o_gef_funding]:[o_gef_funding]]/SUM(Table1[[#This Row],[com_ghg_inventory]:[com_support_needed_and_received]])))</f>
        <v>0</v>
      </c>
      <c r="AK636" s="4" cm="1">
        <f t="array" ref="AK636">IF(Table1[[#This Row],[com_support_needed_and_received]]="",0,IF(Table1[[#This Row],[com_undefined]:[com_undefined]]=1,0,Table1[[#This Row],[o_gef_funding]:[o_gef_funding]]/SUM(Table1[[#This Row],[com_ghg_inventory]:[com_support_needed_and_received]])))</f>
        <v>0</v>
      </c>
      <c r="AL636" s="4">
        <f>IF(Table1[[#This Row],[com_undefined]]=1,Table1[[#This Row],[o_gef_funding]],0)</f>
        <v>0</v>
      </c>
      <c r="AM636" s="4" cm="1">
        <f t="array" ref="AM636">IF(Table1[[#This Row],[com_ghg_inventory]]="",0,IF(Table1[[#This Row],[com_undefined]:[com_undefined]]=1,0,Table1[[#This Row],[o_co_financing]:[o_co_financing]]/SUM(Table1[[#This Row],[com_ghg_inventory]:[com_support_needed_and_received]])))</f>
        <v>40000</v>
      </c>
      <c r="AN636" s="4" cm="1">
        <f t="array" ref="AN636">IF(Table1[[#This Row],[com_mitigation]]="",0,IF(Table1[[#This Row],[com_undefined]:[com_undefined]]=1,0,Table1[[#This Row],[o_co_financing]:[o_co_financing]]/SUM(Table1[[#This Row],[com_ghg_inventory]:[com_support_needed_and_received]])))</f>
        <v>0</v>
      </c>
      <c r="AO636" s="4" cm="1">
        <f t="array" ref="AO636">IF(Table1[[#This Row],[com_climate_change_impacts_and_adaptation]]="",0,IF(Table1[[#This Row],[com_undefined]:[com_undefined]]=1,0,Table1[[#This Row],[o_co_financing]:[o_co_financing]]/SUM(Table1[[#This Row],[com_ghg_inventory]:[com_support_needed_and_received]])))</f>
        <v>0</v>
      </c>
      <c r="AP636" s="4" cm="1">
        <f t="array" ref="AP636">IF(Table1[[#This Row],[com_support_needed_and_received]]="",0,IF(Table1[[#This Row],[com_undefined]:[com_undefined]]=1,0,Table1[[#This Row],[o_co_financing]:[o_co_financing]]/SUM(Table1[[#This Row],[com_ghg_inventory]:[com_support_needed_and_received]])))</f>
        <v>0</v>
      </c>
      <c r="AQ636" s="4">
        <f>IF(Table1[[#This Row],[com_undefined]]=1,Table1[[#This Row],[o_co_financing]],0)</f>
        <v>0</v>
      </c>
      <c r="AR636" s="4" t="str">
        <f>IF(Table1[[#This Row],[o_gef_funding]]=SUM(Table1[[#This Row],[ghg_inventory_gef]:[undefined_gef]]),"Good", "Problem")</f>
        <v>Good</v>
      </c>
      <c r="AS636" s="4" t="str">
        <f>IF(Table1[[#This Row],[o_co_financing]]=SUM(Table1[[#This Row],[ghg_inventory_co_finance]:[undefined_co_finance]]),"Good", "Problem")</f>
        <v>Good</v>
      </c>
    </row>
    <row r="637" spans="1:45">
      <c r="A637" s="7">
        <v>63</v>
      </c>
      <c r="B637" s="8" t="s">
        <v>89</v>
      </c>
      <c r="C637" t="str">
        <f>VLOOKUP(Table1[[#This Row],[pif_id]], Table7[#All],2,FALSE)</f>
        <v>America</v>
      </c>
      <c r="D637" t="str">
        <f>VLOOKUP(Table1[[#This Row],[pif_id]], Table7[#All],3,FALSE)</f>
        <v>UNDP</v>
      </c>
      <c r="E637" t="str">
        <f>VLOOKUP(Table1[[#This Row],[pif_id]], Table7[#All],4,FALSE)</f>
        <v>2018</v>
      </c>
      <c r="F637" t="e">
        <f>VLOOKUP(Table1[[#This Row],[pif_id]], Table7[#All],5,FALSE)</f>
        <v>#REF!</v>
      </c>
      <c r="G637">
        <v>146</v>
      </c>
      <c r="H637" t="s">
        <v>905</v>
      </c>
      <c r="I637">
        <v>1</v>
      </c>
      <c r="M637" t="str">
        <f>IF(SUM(Table1[[#This Row],[c_ghg_inventory]:[c_support_needed_and_received]])=0,1,"")</f>
        <v/>
      </c>
      <c r="N637" s="6">
        <v>175000</v>
      </c>
      <c r="O637" s="6">
        <v>50000</v>
      </c>
      <c r="P637" s="6">
        <f>N637/SUM(Table1[[#This Row],[c_ghg_inventory]:[c_undefined]])</f>
        <v>175000</v>
      </c>
      <c r="Q637" s="6">
        <f>O637/SUM(Table1[[#This Row],[c_ghg_inventory]:[c_undefined]])</f>
        <v>50000</v>
      </c>
      <c r="R637">
        <v>634</v>
      </c>
      <c r="S637" t="s">
        <v>906</v>
      </c>
      <c r="T637">
        <v>1</v>
      </c>
      <c r="X637" t="str">
        <f>IF(SUM(Table1[[#This Row],[o_ghg_inventory ]:[o_support_needed_and_received]])=0,1,"")</f>
        <v/>
      </c>
      <c r="Y637" s="34">
        <v>29166.666666666668</v>
      </c>
      <c r="Z637" s="34">
        <v>8333.3333333333339</v>
      </c>
      <c r="AA637" s="5">
        <f>Table1[[#This Row],[o_gef_funding]]/SUM(Table1[[#This Row],[o_ghg_inventory ]:[o_undefined]])</f>
        <v>29166.666666666668</v>
      </c>
      <c r="AB637" s="5">
        <f>Table1[[#This Row],[o_co_financing]]/SUM(Table1[[#This Row],[o_ghg_inventory ]:[o_undefined]])</f>
        <v>8333.3333333333339</v>
      </c>
      <c r="AC637" s="4" cm="1">
        <f t="array" ref="AC637">IF(Table1[[#This Row],[o_ghg_inventory ]]="",IF(AND(Table1[[#This Row],[o_undefined]:[o_undefined]]=1,Table1[[#This Row],[c_ghg_inventory]]=1),1,""),1)</f>
        <v>1</v>
      </c>
      <c r="AD637" s="4" t="str" cm="1">
        <f t="array" ref="AD637">IF(Table1[[#This Row],[o_mitigation ]]="",IF(AND(Table1[[#This Row],[o_undefined]:[o_undefined]]=1,Table1[[#This Row],[c_mitigation]]=1),1,""),1)</f>
        <v/>
      </c>
      <c r="AE637" s="4" t="str" cm="1">
        <f t="array" ref="AE637">IF(Table1[[#This Row],[o_climate_change_impacts_and_adaptation ]]="",IF(AND(Table1[[#This Row],[o_undefined]:[o_undefined]]=1,Table1[[#This Row],[c_climate_change_impacts_and_adaptation]]=1),1,""),1)</f>
        <v/>
      </c>
      <c r="AF637" s="4" t="str" cm="1">
        <f t="array" ref="AF637">IF(Table1[[#This Row],[o_support_needed_and_received]]="",IF(AND(Table1[[#This Row],[o_undefined]:[o_undefined]]=1,Table1[[#This Row],[c_support_needed_and_received]]=1),1,""),1)</f>
        <v/>
      </c>
      <c r="AG637" s="4" t="str">
        <f>IF(SUM(Table1[[#This Row],[com_ghg_inventory]:[com_support_needed_and_received]])=0,1,"")</f>
        <v/>
      </c>
      <c r="AH637" s="4" cm="1">
        <f t="array" ref="AH637">IF(Table1[[#This Row],[com_ghg_inventory]]="",0,IF(Table1[[#This Row],[com_undefined]:[com_undefined]]=1,0,Table1[[#This Row],[o_gef_funding]:[o_gef_funding]]/SUM(Table1[[#This Row],[com_ghg_inventory]:[com_support_needed_and_received]])))</f>
        <v>29166.666666666668</v>
      </c>
      <c r="AI637" s="4" cm="1">
        <f t="array" ref="AI637">IF(Table1[[#This Row],[com_mitigation]]="",0,IF(Table1[[#This Row],[com_undefined]:[com_undefined]]=1,0,Table1[[#This Row],[o_gef_funding]:[o_gef_funding]]/SUM(Table1[[#This Row],[com_ghg_inventory]:[com_support_needed_and_received]])))</f>
        <v>0</v>
      </c>
      <c r="AJ637" s="4" cm="1">
        <f t="array" ref="AJ637">IF(Table1[[#This Row],[com_climate_change_impacts_and_adaptation]]="",0,IF(Table1[[#This Row],[com_undefined]:[com_undefined]]=1,0,Table1[[#This Row],[o_gef_funding]:[o_gef_funding]]/SUM(Table1[[#This Row],[com_ghg_inventory]:[com_support_needed_and_received]])))</f>
        <v>0</v>
      </c>
      <c r="AK637" s="4" cm="1">
        <f t="array" ref="AK637">IF(Table1[[#This Row],[com_support_needed_and_received]]="",0,IF(Table1[[#This Row],[com_undefined]:[com_undefined]]=1,0,Table1[[#This Row],[o_gef_funding]:[o_gef_funding]]/SUM(Table1[[#This Row],[com_ghg_inventory]:[com_support_needed_and_received]])))</f>
        <v>0</v>
      </c>
      <c r="AL637" s="4">
        <f>IF(Table1[[#This Row],[com_undefined]]=1,Table1[[#This Row],[o_gef_funding]],0)</f>
        <v>0</v>
      </c>
      <c r="AM637" s="4" cm="1">
        <f t="array" ref="AM637">IF(Table1[[#This Row],[com_ghg_inventory]]="",0,IF(Table1[[#This Row],[com_undefined]:[com_undefined]]=1,0,Table1[[#This Row],[o_co_financing]:[o_co_financing]]/SUM(Table1[[#This Row],[com_ghg_inventory]:[com_support_needed_and_received]])))</f>
        <v>8333.3333333333339</v>
      </c>
      <c r="AN637" s="4" cm="1">
        <f t="array" ref="AN637">IF(Table1[[#This Row],[com_mitigation]]="",0,IF(Table1[[#This Row],[com_undefined]:[com_undefined]]=1,0,Table1[[#This Row],[o_co_financing]:[o_co_financing]]/SUM(Table1[[#This Row],[com_ghg_inventory]:[com_support_needed_and_received]])))</f>
        <v>0</v>
      </c>
      <c r="AO637" s="4" cm="1">
        <f t="array" ref="AO637">IF(Table1[[#This Row],[com_climate_change_impacts_and_adaptation]]="",0,IF(Table1[[#This Row],[com_undefined]:[com_undefined]]=1,0,Table1[[#This Row],[o_co_financing]:[o_co_financing]]/SUM(Table1[[#This Row],[com_ghg_inventory]:[com_support_needed_and_received]])))</f>
        <v>0</v>
      </c>
      <c r="AP637" s="4" cm="1">
        <f t="array" ref="AP637">IF(Table1[[#This Row],[com_support_needed_and_received]]="",0,IF(Table1[[#This Row],[com_undefined]:[com_undefined]]=1,0,Table1[[#This Row],[o_co_financing]:[o_co_financing]]/SUM(Table1[[#This Row],[com_ghg_inventory]:[com_support_needed_and_received]])))</f>
        <v>0</v>
      </c>
      <c r="AQ637" s="4">
        <f>IF(Table1[[#This Row],[com_undefined]]=1,Table1[[#This Row],[o_co_financing]],0)</f>
        <v>0</v>
      </c>
      <c r="AR637" s="4" t="str">
        <f>IF(Table1[[#This Row],[o_gef_funding]]=SUM(Table1[[#This Row],[ghg_inventory_gef]:[undefined_gef]]),"Good", "Problem")</f>
        <v>Good</v>
      </c>
      <c r="AS637" s="4" t="str">
        <f>IF(Table1[[#This Row],[o_co_financing]]=SUM(Table1[[#This Row],[ghg_inventory_co_finance]:[undefined_co_finance]]),"Good", "Problem")</f>
        <v>Good</v>
      </c>
    </row>
    <row r="638" spans="1:45">
      <c r="A638" s="7">
        <v>63</v>
      </c>
      <c r="B638" s="8" t="s">
        <v>89</v>
      </c>
      <c r="C638" t="str">
        <f>VLOOKUP(Table1[[#This Row],[pif_id]], Table7[#All],2,FALSE)</f>
        <v>America</v>
      </c>
      <c r="D638" t="str">
        <f>VLOOKUP(Table1[[#This Row],[pif_id]], Table7[#All],3,FALSE)</f>
        <v>UNDP</v>
      </c>
      <c r="E638" t="str">
        <f>VLOOKUP(Table1[[#This Row],[pif_id]], Table7[#All],4,FALSE)</f>
        <v>2018</v>
      </c>
      <c r="F638" t="e">
        <f>VLOOKUP(Table1[[#This Row],[pif_id]], Table7[#All],5,FALSE)</f>
        <v>#REF!</v>
      </c>
      <c r="G638">
        <v>146</v>
      </c>
      <c r="H638" t="s">
        <v>905</v>
      </c>
      <c r="I638">
        <v>1</v>
      </c>
      <c r="M638" t="str">
        <f>IF(SUM(Table1[[#This Row],[c_ghg_inventory]:[c_support_needed_and_received]])=0,1,"")</f>
        <v/>
      </c>
      <c r="N638" s="6">
        <v>175000</v>
      </c>
      <c r="O638" s="6">
        <v>50000</v>
      </c>
      <c r="P638" s="6">
        <f>N638/SUM(Table1[[#This Row],[c_ghg_inventory]:[c_undefined]])</f>
        <v>175000</v>
      </c>
      <c r="Q638" s="6">
        <f>O638/SUM(Table1[[#This Row],[c_ghg_inventory]:[c_undefined]])</f>
        <v>50000</v>
      </c>
      <c r="R638">
        <v>635</v>
      </c>
      <c r="S638" t="s">
        <v>907</v>
      </c>
      <c r="T638">
        <v>1</v>
      </c>
      <c r="X638" t="str">
        <f>IF(SUM(Table1[[#This Row],[o_ghg_inventory ]:[o_support_needed_and_received]])=0,1,"")</f>
        <v/>
      </c>
      <c r="Y638" s="34">
        <v>29166.666666666668</v>
      </c>
      <c r="Z638" s="34">
        <v>8333.3333333333339</v>
      </c>
      <c r="AA638" s="5">
        <f>Table1[[#This Row],[o_gef_funding]]/SUM(Table1[[#This Row],[o_ghg_inventory ]:[o_undefined]])</f>
        <v>29166.666666666668</v>
      </c>
      <c r="AB638" s="5">
        <f>Table1[[#This Row],[o_co_financing]]/SUM(Table1[[#This Row],[o_ghg_inventory ]:[o_undefined]])</f>
        <v>8333.3333333333339</v>
      </c>
      <c r="AC638" s="4" cm="1">
        <f t="array" ref="AC638">IF(Table1[[#This Row],[o_ghg_inventory ]]="",IF(AND(Table1[[#This Row],[o_undefined]:[o_undefined]]=1,Table1[[#This Row],[c_ghg_inventory]]=1),1,""),1)</f>
        <v>1</v>
      </c>
      <c r="AD638" s="4" t="str" cm="1">
        <f t="array" ref="AD638">IF(Table1[[#This Row],[o_mitigation ]]="",IF(AND(Table1[[#This Row],[o_undefined]:[o_undefined]]=1,Table1[[#This Row],[c_mitigation]]=1),1,""),1)</f>
        <v/>
      </c>
      <c r="AE638" s="4" t="str" cm="1">
        <f t="array" ref="AE638">IF(Table1[[#This Row],[o_climate_change_impacts_and_adaptation ]]="",IF(AND(Table1[[#This Row],[o_undefined]:[o_undefined]]=1,Table1[[#This Row],[c_climate_change_impacts_and_adaptation]]=1),1,""),1)</f>
        <v/>
      </c>
      <c r="AF638" s="4" t="str" cm="1">
        <f t="array" ref="AF638">IF(Table1[[#This Row],[o_support_needed_and_received]]="",IF(AND(Table1[[#This Row],[o_undefined]:[o_undefined]]=1,Table1[[#This Row],[c_support_needed_and_received]]=1),1,""),1)</f>
        <v/>
      </c>
      <c r="AG638" s="4" t="str">
        <f>IF(SUM(Table1[[#This Row],[com_ghg_inventory]:[com_support_needed_and_received]])=0,1,"")</f>
        <v/>
      </c>
      <c r="AH638" s="4" cm="1">
        <f t="array" ref="AH638">IF(Table1[[#This Row],[com_ghg_inventory]]="",0,IF(Table1[[#This Row],[com_undefined]:[com_undefined]]=1,0,Table1[[#This Row],[o_gef_funding]:[o_gef_funding]]/SUM(Table1[[#This Row],[com_ghg_inventory]:[com_support_needed_and_received]])))</f>
        <v>29166.666666666668</v>
      </c>
      <c r="AI638" s="4" cm="1">
        <f t="array" ref="AI638">IF(Table1[[#This Row],[com_mitigation]]="",0,IF(Table1[[#This Row],[com_undefined]:[com_undefined]]=1,0,Table1[[#This Row],[o_gef_funding]:[o_gef_funding]]/SUM(Table1[[#This Row],[com_ghg_inventory]:[com_support_needed_and_received]])))</f>
        <v>0</v>
      </c>
      <c r="AJ638" s="4" cm="1">
        <f t="array" ref="AJ638">IF(Table1[[#This Row],[com_climate_change_impacts_and_adaptation]]="",0,IF(Table1[[#This Row],[com_undefined]:[com_undefined]]=1,0,Table1[[#This Row],[o_gef_funding]:[o_gef_funding]]/SUM(Table1[[#This Row],[com_ghg_inventory]:[com_support_needed_and_received]])))</f>
        <v>0</v>
      </c>
      <c r="AK638" s="4" cm="1">
        <f t="array" ref="AK638">IF(Table1[[#This Row],[com_support_needed_and_received]]="",0,IF(Table1[[#This Row],[com_undefined]:[com_undefined]]=1,0,Table1[[#This Row],[o_gef_funding]:[o_gef_funding]]/SUM(Table1[[#This Row],[com_ghg_inventory]:[com_support_needed_and_received]])))</f>
        <v>0</v>
      </c>
      <c r="AL638" s="4">
        <f>IF(Table1[[#This Row],[com_undefined]]=1,Table1[[#This Row],[o_gef_funding]],0)</f>
        <v>0</v>
      </c>
      <c r="AM638" s="4" cm="1">
        <f t="array" ref="AM638">IF(Table1[[#This Row],[com_ghg_inventory]]="",0,IF(Table1[[#This Row],[com_undefined]:[com_undefined]]=1,0,Table1[[#This Row],[o_co_financing]:[o_co_financing]]/SUM(Table1[[#This Row],[com_ghg_inventory]:[com_support_needed_and_received]])))</f>
        <v>8333.3333333333339</v>
      </c>
      <c r="AN638" s="4" cm="1">
        <f t="array" ref="AN638">IF(Table1[[#This Row],[com_mitigation]]="",0,IF(Table1[[#This Row],[com_undefined]:[com_undefined]]=1,0,Table1[[#This Row],[o_co_financing]:[o_co_financing]]/SUM(Table1[[#This Row],[com_ghg_inventory]:[com_support_needed_and_received]])))</f>
        <v>0</v>
      </c>
      <c r="AO638" s="4" cm="1">
        <f t="array" ref="AO638">IF(Table1[[#This Row],[com_climate_change_impacts_and_adaptation]]="",0,IF(Table1[[#This Row],[com_undefined]:[com_undefined]]=1,0,Table1[[#This Row],[o_co_financing]:[o_co_financing]]/SUM(Table1[[#This Row],[com_ghg_inventory]:[com_support_needed_and_received]])))</f>
        <v>0</v>
      </c>
      <c r="AP638" s="4" cm="1">
        <f t="array" ref="AP638">IF(Table1[[#This Row],[com_support_needed_and_received]]="",0,IF(Table1[[#This Row],[com_undefined]:[com_undefined]]=1,0,Table1[[#This Row],[o_co_financing]:[o_co_financing]]/SUM(Table1[[#This Row],[com_ghg_inventory]:[com_support_needed_and_received]])))</f>
        <v>0</v>
      </c>
      <c r="AQ638" s="4">
        <f>IF(Table1[[#This Row],[com_undefined]]=1,Table1[[#This Row],[o_co_financing]],0)</f>
        <v>0</v>
      </c>
      <c r="AR638" s="4" t="str">
        <f>IF(Table1[[#This Row],[o_gef_funding]]=SUM(Table1[[#This Row],[ghg_inventory_gef]:[undefined_gef]]),"Good", "Problem")</f>
        <v>Good</v>
      </c>
      <c r="AS638" s="4" t="str">
        <f>IF(Table1[[#This Row],[o_co_financing]]=SUM(Table1[[#This Row],[ghg_inventory_co_finance]:[undefined_co_finance]]),"Good", "Problem")</f>
        <v>Good</v>
      </c>
    </row>
    <row r="639" spans="1:45">
      <c r="A639" s="7">
        <v>63</v>
      </c>
      <c r="B639" s="8" t="s">
        <v>89</v>
      </c>
      <c r="C639" t="str">
        <f>VLOOKUP(Table1[[#This Row],[pif_id]], Table7[#All],2,FALSE)</f>
        <v>America</v>
      </c>
      <c r="D639" t="str">
        <f>VLOOKUP(Table1[[#This Row],[pif_id]], Table7[#All],3,FALSE)</f>
        <v>UNDP</v>
      </c>
      <c r="E639" t="str">
        <f>VLOOKUP(Table1[[#This Row],[pif_id]], Table7[#All],4,FALSE)</f>
        <v>2018</v>
      </c>
      <c r="F639" t="e">
        <f>VLOOKUP(Table1[[#This Row],[pif_id]], Table7[#All],5,FALSE)</f>
        <v>#REF!</v>
      </c>
      <c r="G639">
        <v>146</v>
      </c>
      <c r="H639" t="s">
        <v>905</v>
      </c>
      <c r="I639">
        <v>1</v>
      </c>
      <c r="M639" t="str">
        <f>IF(SUM(Table1[[#This Row],[c_ghg_inventory]:[c_support_needed_and_received]])=0,1,"")</f>
        <v/>
      </c>
      <c r="N639" s="6">
        <v>175000</v>
      </c>
      <c r="O639" s="6">
        <v>50000</v>
      </c>
      <c r="P639" s="6">
        <f>N639/SUM(Table1[[#This Row],[c_ghg_inventory]:[c_undefined]])</f>
        <v>175000</v>
      </c>
      <c r="Q639" s="6">
        <f>O639/SUM(Table1[[#This Row],[c_ghg_inventory]:[c_undefined]])</f>
        <v>50000</v>
      </c>
      <c r="R639">
        <v>636</v>
      </c>
      <c r="S639" t="s">
        <v>908</v>
      </c>
      <c r="T639">
        <v>1</v>
      </c>
      <c r="X639" t="str">
        <f>IF(SUM(Table1[[#This Row],[o_ghg_inventory ]:[o_support_needed_and_received]])=0,1,"")</f>
        <v/>
      </c>
      <c r="Y639" s="34">
        <v>29166.666666666668</v>
      </c>
      <c r="Z639" s="34">
        <v>8333.3333333333339</v>
      </c>
      <c r="AA639" s="5">
        <f>Table1[[#This Row],[o_gef_funding]]/SUM(Table1[[#This Row],[o_ghg_inventory ]:[o_undefined]])</f>
        <v>29166.666666666668</v>
      </c>
      <c r="AB639" s="5">
        <f>Table1[[#This Row],[o_co_financing]]/SUM(Table1[[#This Row],[o_ghg_inventory ]:[o_undefined]])</f>
        <v>8333.3333333333339</v>
      </c>
      <c r="AC639" s="4" cm="1">
        <f t="array" ref="AC639">IF(Table1[[#This Row],[o_ghg_inventory ]]="",IF(AND(Table1[[#This Row],[o_undefined]:[o_undefined]]=1,Table1[[#This Row],[c_ghg_inventory]]=1),1,""),1)</f>
        <v>1</v>
      </c>
      <c r="AD639" s="4" t="str" cm="1">
        <f t="array" ref="AD639">IF(Table1[[#This Row],[o_mitigation ]]="",IF(AND(Table1[[#This Row],[o_undefined]:[o_undefined]]=1,Table1[[#This Row],[c_mitigation]]=1),1,""),1)</f>
        <v/>
      </c>
      <c r="AE639" s="4" t="str" cm="1">
        <f t="array" ref="AE639">IF(Table1[[#This Row],[o_climate_change_impacts_and_adaptation ]]="",IF(AND(Table1[[#This Row],[o_undefined]:[o_undefined]]=1,Table1[[#This Row],[c_climate_change_impacts_and_adaptation]]=1),1,""),1)</f>
        <v/>
      </c>
      <c r="AF639" s="4" t="str" cm="1">
        <f t="array" ref="AF639">IF(Table1[[#This Row],[o_support_needed_and_received]]="",IF(AND(Table1[[#This Row],[o_undefined]:[o_undefined]]=1,Table1[[#This Row],[c_support_needed_and_received]]=1),1,""),1)</f>
        <v/>
      </c>
      <c r="AG639" s="4" t="str">
        <f>IF(SUM(Table1[[#This Row],[com_ghg_inventory]:[com_support_needed_and_received]])=0,1,"")</f>
        <v/>
      </c>
      <c r="AH639" s="4" cm="1">
        <f t="array" ref="AH639">IF(Table1[[#This Row],[com_ghg_inventory]]="",0,IF(Table1[[#This Row],[com_undefined]:[com_undefined]]=1,0,Table1[[#This Row],[o_gef_funding]:[o_gef_funding]]/SUM(Table1[[#This Row],[com_ghg_inventory]:[com_support_needed_and_received]])))</f>
        <v>29166.666666666668</v>
      </c>
      <c r="AI639" s="4" cm="1">
        <f t="array" ref="AI639">IF(Table1[[#This Row],[com_mitigation]]="",0,IF(Table1[[#This Row],[com_undefined]:[com_undefined]]=1,0,Table1[[#This Row],[o_gef_funding]:[o_gef_funding]]/SUM(Table1[[#This Row],[com_ghg_inventory]:[com_support_needed_and_received]])))</f>
        <v>0</v>
      </c>
      <c r="AJ639" s="4" cm="1">
        <f t="array" ref="AJ639">IF(Table1[[#This Row],[com_climate_change_impacts_and_adaptation]]="",0,IF(Table1[[#This Row],[com_undefined]:[com_undefined]]=1,0,Table1[[#This Row],[o_gef_funding]:[o_gef_funding]]/SUM(Table1[[#This Row],[com_ghg_inventory]:[com_support_needed_and_received]])))</f>
        <v>0</v>
      </c>
      <c r="AK639" s="4" cm="1">
        <f t="array" ref="AK639">IF(Table1[[#This Row],[com_support_needed_and_received]]="",0,IF(Table1[[#This Row],[com_undefined]:[com_undefined]]=1,0,Table1[[#This Row],[o_gef_funding]:[o_gef_funding]]/SUM(Table1[[#This Row],[com_ghg_inventory]:[com_support_needed_and_received]])))</f>
        <v>0</v>
      </c>
      <c r="AL639" s="4">
        <f>IF(Table1[[#This Row],[com_undefined]]=1,Table1[[#This Row],[o_gef_funding]],0)</f>
        <v>0</v>
      </c>
      <c r="AM639" s="4" cm="1">
        <f t="array" ref="AM639">IF(Table1[[#This Row],[com_ghg_inventory]]="",0,IF(Table1[[#This Row],[com_undefined]:[com_undefined]]=1,0,Table1[[#This Row],[o_co_financing]:[o_co_financing]]/SUM(Table1[[#This Row],[com_ghg_inventory]:[com_support_needed_and_received]])))</f>
        <v>8333.3333333333339</v>
      </c>
      <c r="AN639" s="4" cm="1">
        <f t="array" ref="AN639">IF(Table1[[#This Row],[com_mitigation]]="",0,IF(Table1[[#This Row],[com_undefined]:[com_undefined]]=1,0,Table1[[#This Row],[o_co_financing]:[o_co_financing]]/SUM(Table1[[#This Row],[com_ghg_inventory]:[com_support_needed_and_received]])))</f>
        <v>0</v>
      </c>
      <c r="AO639" s="4" cm="1">
        <f t="array" ref="AO639">IF(Table1[[#This Row],[com_climate_change_impacts_and_adaptation]]="",0,IF(Table1[[#This Row],[com_undefined]:[com_undefined]]=1,0,Table1[[#This Row],[o_co_financing]:[o_co_financing]]/SUM(Table1[[#This Row],[com_ghg_inventory]:[com_support_needed_and_received]])))</f>
        <v>0</v>
      </c>
      <c r="AP639" s="4" cm="1">
        <f t="array" ref="AP639">IF(Table1[[#This Row],[com_support_needed_and_received]]="",0,IF(Table1[[#This Row],[com_undefined]:[com_undefined]]=1,0,Table1[[#This Row],[o_co_financing]:[o_co_financing]]/SUM(Table1[[#This Row],[com_ghg_inventory]:[com_support_needed_and_received]])))</f>
        <v>0</v>
      </c>
      <c r="AQ639" s="4">
        <f>IF(Table1[[#This Row],[com_undefined]]=1,Table1[[#This Row],[o_co_financing]],0)</f>
        <v>0</v>
      </c>
      <c r="AR639" s="4" t="str">
        <f>IF(Table1[[#This Row],[o_gef_funding]]=SUM(Table1[[#This Row],[ghg_inventory_gef]:[undefined_gef]]),"Good", "Problem")</f>
        <v>Good</v>
      </c>
      <c r="AS639" s="4" t="str">
        <f>IF(Table1[[#This Row],[o_co_financing]]=SUM(Table1[[#This Row],[ghg_inventory_co_finance]:[undefined_co_finance]]),"Good", "Problem")</f>
        <v>Good</v>
      </c>
    </row>
    <row r="640" spans="1:45">
      <c r="A640" s="7">
        <v>63</v>
      </c>
      <c r="B640" s="8" t="s">
        <v>89</v>
      </c>
      <c r="C640" t="str">
        <f>VLOOKUP(Table1[[#This Row],[pif_id]], Table7[#All],2,FALSE)</f>
        <v>America</v>
      </c>
      <c r="D640" t="str">
        <f>VLOOKUP(Table1[[#This Row],[pif_id]], Table7[#All],3,FALSE)</f>
        <v>UNDP</v>
      </c>
      <c r="E640" t="str">
        <f>VLOOKUP(Table1[[#This Row],[pif_id]], Table7[#All],4,FALSE)</f>
        <v>2018</v>
      </c>
      <c r="F640" t="e">
        <f>VLOOKUP(Table1[[#This Row],[pif_id]], Table7[#All],5,FALSE)</f>
        <v>#REF!</v>
      </c>
      <c r="G640">
        <v>146</v>
      </c>
      <c r="H640" t="s">
        <v>905</v>
      </c>
      <c r="I640">
        <v>1</v>
      </c>
      <c r="M640" t="str">
        <f>IF(SUM(Table1[[#This Row],[c_ghg_inventory]:[c_support_needed_and_received]])=0,1,"")</f>
        <v/>
      </c>
      <c r="N640" s="6">
        <v>175000</v>
      </c>
      <c r="O640" s="6">
        <v>50000</v>
      </c>
      <c r="P640" s="6">
        <f>N640/SUM(Table1[[#This Row],[c_ghg_inventory]:[c_undefined]])</f>
        <v>175000</v>
      </c>
      <c r="Q640" s="6">
        <f>O640/SUM(Table1[[#This Row],[c_ghg_inventory]:[c_undefined]])</f>
        <v>50000</v>
      </c>
      <c r="R640">
        <v>637</v>
      </c>
      <c r="S640" t="s">
        <v>909</v>
      </c>
      <c r="T640">
        <v>1</v>
      </c>
      <c r="X640" t="str">
        <f>IF(SUM(Table1[[#This Row],[o_ghg_inventory ]:[o_support_needed_and_received]])=0,1,"")</f>
        <v/>
      </c>
      <c r="Y640" s="34">
        <v>29166.666666666668</v>
      </c>
      <c r="Z640" s="34">
        <v>8333.3333333333339</v>
      </c>
      <c r="AA640" s="5">
        <f>Table1[[#This Row],[o_gef_funding]]/SUM(Table1[[#This Row],[o_ghg_inventory ]:[o_undefined]])</f>
        <v>29166.666666666668</v>
      </c>
      <c r="AB640" s="5">
        <f>Table1[[#This Row],[o_co_financing]]/SUM(Table1[[#This Row],[o_ghg_inventory ]:[o_undefined]])</f>
        <v>8333.3333333333339</v>
      </c>
      <c r="AC640" s="4" cm="1">
        <f t="array" ref="AC640">IF(Table1[[#This Row],[o_ghg_inventory ]]="",IF(AND(Table1[[#This Row],[o_undefined]:[o_undefined]]=1,Table1[[#This Row],[c_ghg_inventory]]=1),1,""),1)</f>
        <v>1</v>
      </c>
      <c r="AD640" s="4" t="str" cm="1">
        <f t="array" ref="AD640">IF(Table1[[#This Row],[o_mitigation ]]="",IF(AND(Table1[[#This Row],[o_undefined]:[o_undefined]]=1,Table1[[#This Row],[c_mitigation]]=1),1,""),1)</f>
        <v/>
      </c>
      <c r="AE640" s="4" t="str" cm="1">
        <f t="array" ref="AE640">IF(Table1[[#This Row],[o_climate_change_impacts_and_adaptation ]]="",IF(AND(Table1[[#This Row],[o_undefined]:[o_undefined]]=1,Table1[[#This Row],[c_climate_change_impacts_and_adaptation]]=1),1,""),1)</f>
        <v/>
      </c>
      <c r="AF640" s="4" t="str" cm="1">
        <f t="array" ref="AF640">IF(Table1[[#This Row],[o_support_needed_and_received]]="",IF(AND(Table1[[#This Row],[o_undefined]:[o_undefined]]=1,Table1[[#This Row],[c_support_needed_and_received]]=1),1,""),1)</f>
        <v/>
      </c>
      <c r="AG640" s="4" t="str">
        <f>IF(SUM(Table1[[#This Row],[com_ghg_inventory]:[com_support_needed_and_received]])=0,1,"")</f>
        <v/>
      </c>
      <c r="AH640" s="4" cm="1">
        <f t="array" ref="AH640">IF(Table1[[#This Row],[com_ghg_inventory]]="",0,IF(Table1[[#This Row],[com_undefined]:[com_undefined]]=1,0,Table1[[#This Row],[o_gef_funding]:[o_gef_funding]]/SUM(Table1[[#This Row],[com_ghg_inventory]:[com_support_needed_and_received]])))</f>
        <v>29166.666666666668</v>
      </c>
      <c r="AI640" s="4" cm="1">
        <f t="array" ref="AI640">IF(Table1[[#This Row],[com_mitigation]]="",0,IF(Table1[[#This Row],[com_undefined]:[com_undefined]]=1,0,Table1[[#This Row],[o_gef_funding]:[o_gef_funding]]/SUM(Table1[[#This Row],[com_ghg_inventory]:[com_support_needed_and_received]])))</f>
        <v>0</v>
      </c>
      <c r="AJ640" s="4" cm="1">
        <f t="array" ref="AJ640">IF(Table1[[#This Row],[com_climate_change_impacts_and_adaptation]]="",0,IF(Table1[[#This Row],[com_undefined]:[com_undefined]]=1,0,Table1[[#This Row],[o_gef_funding]:[o_gef_funding]]/SUM(Table1[[#This Row],[com_ghg_inventory]:[com_support_needed_and_received]])))</f>
        <v>0</v>
      </c>
      <c r="AK640" s="4" cm="1">
        <f t="array" ref="AK640">IF(Table1[[#This Row],[com_support_needed_and_received]]="",0,IF(Table1[[#This Row],[com_undefined]:[com_undefined]]=1,0,Table1[[#This Row],[o_gef_funding]:[o_gef_funding]]/SUM(Table1[[#This Row],[com_ghg_inventory]:[com_support_needed_and_received]])))</f>
        <v>0</v>
      </c>
      <c r="AL640" s="4">
        <f>IF(Table1[[#This Row],[com_undefined]]=1,Table1[[#This Row],[o_gef_funding]],0)</f>
        <v>0</v>
      </c>
      <c r="AM640" s="4" cm="1">
        <f t="array" ref="AM640">IF(Table1[[#This Row],[com_ghg_inventory]]="",0,IF(Table1[[#This Row],[com_undefined]:[com_undefined]]=1,0,Table1[[#This Row],[o_co_financing]:[o_co_financing]]/SUM(Table1[[#This Row],[com_ghg_inventory]:[com_support_needed_and_received]])))</f>
        <v>8333.3333333333339</v>
      </c>
      <c r="AN640" s="4" cm="1">
        <f t="array" ref="AN640">IF(Table1[[#This Row],[com_mitigation]]="",0,IF(Table1[[#This Row],[com_undefined]:[com_undefined]]=1,0,Table1[[#This Row],[o_co_financing]:[o_co_financing]]/SUM(Table1[[#This Row],[com_ghg_inventory]:[com_support_needed_and_received]])))</f>
        <v>0</v>
      </c>
      <c r="AO640" s="4" cm="1">
        <f t="array" ref="AO640">IF(Table1[[#This Row],[com_climate_change_impacts_and_adaptation]]="",0,IF(Table1[[#This Row],[com_undefined]:[com_undefined]]=1,0,Table1[[#This Row],[o_co_financing]:[o_co_financing]]/SUM(Table1[[#This Row],[com_ghg_inventory]:[com_support_needed_and_received]])))</f>
        <v>0</v>
      </c>
      <c r="AP640" s="4" cm="1">
        <f t="array" ref="AP640">IF(Table1[[#This Row],[com_support_needed_and_received]]="",0,IF(Table1[[#This Row],[com_undefined]:[com_undefined]]=1,0,Table1[[#This Row],[o_co_financing]:[o_co_financing]]/SUM(Table1[[#This Row],[com_ghg_inventory]:[com_support_needed_and_received]])))</f>
        <v>0</v>
      </c>
      <c r="AQ640" s="4">
        <f>IF(Table1[[#This Row],[com_undefined]]=1,Table1[[#This Row],[o_co_financing]],0)</f>
        <v>0</v>
      </c>
      <c r="AR640" s="4" t="str">
        <f>IF(Table1[[#This Row],[o_gef_funding]]=SUM(Table1[[#This Row],[ghg_inventory_gef]:[undefined_gef]]),"Good", "Problem")</f>
        <v>Good</v>
      </c>
      <c r="AS640" s="4" t="str">
        <f>IF(Table1[[#This Row],[o_co_financing]]=SUM(Table1[[#This Row],[ghg_inventory_co_finance]:[undefined_co_finance]]),"Good", "Problem")</f>
        <v>Good</v>
      </c>
    </row>
    <row r="641" spans="1:45">
      <c r="A641" s="7">
        <v>63</v>
      </c>
      <c r="B641" s="8" t="s">
        <v>89</v>
      </c>
      <c r="C641" t="str">
        <f>VLOOKUP(Table1[[#This Row],[pif_id]], Table7[#All],2,FALSE)</f>
        <v>America</v>
      </c>
      <c r="D641" t="str">
        <f>VLOOKUP(Table1[[#This Row],[pif_id]], Table7[#All],3,FALSE)</f>
        <v>UNDP</v>
      </c>
      <c r="E641" t="str">
        <f>VLOOKUP(Table1[[#This Row],[pif_id]], Table7[#All],4,FALSE)</f>
        <v>2018</v>
      </c>
      <c r="F641" t="e">
        <f>VLOOKUP(Table1[[#This Row],[pif_id]], Table7[#All],5,FALSE)</f>
        <v>#REF!</v>
      </c>
      <c r="G641">
        <v>146</v>
      </c>
      <c r="H641" t="s">
        <v>905</v>
      </c>
      <c r="I641">
        <v>1</v>
      </c>
      <c r="M641" t="str">
        <f>IF(SUM(Table1[[#This Row],[c_ghg_inventory]:[c_support_needed_and_received]])=0,1,"")</f>
        <v/>
      </c>
      <c r="N641" s="6">
        <v>175000</v>
      </c>
      <c r="O641" s="6">
        <v>50000</v>
      </c>
      <c r="P641" s="6">
        <f>N641/SUM(Table1[[#This Row],[c_ghg_inventory]:[c_undefined]])</f>
        <v>175000</v>
      </c>
      <c r="Q641" s="6">
        <f>O641/SUM(Table1[[#This Row],[c_ghg_inventory]:[c_undefined]])</f>
        <v>50000</v>
      </c>
      <c r="R641">
        <v>638</v>
      </c>
      <c r="S641" t="s">
        <v>910</v>
      </c>
      <c r="T641">
        <v>1</v>
      </c>
      <c r="X641" t="str">
        <f>IF(SUM(Table1[[#This Row],[o_ghg_inventory ]:[o_support_needed_and_received]])=0,1,"")</f>
        <v/>
      </c>
      <c r="Y641" s="34">
        <v>29166.666666666668</v>
      </c>
      <c r="Z641" s="34">
        <v>8333.3333333333339</v>
      </c>
      <c r="AA641" s="5">
        <f>Table1[[#This Row],[o_gef_funding]]/SUM(Table1[[#This Row],[o_ghg_inventory ]:[o_undefined]])</f>
        <v>29166.666666666668</v>
      </c>
      <c r="AB641" s="5">
        <f>Table1[[#This Row],[o_co_financing]]/SUM(Table1[[#This Row],[o_ghg_inventory ]:[o_undefined]])</f>
        <v>8333.3333333333339</v>
      </c>
      <c r="AC641" s="4" cm="1">
        <f t="array" ref="AC641">IF(Table1[[#This Row],[o_ghg_inventory ]]="",IF(AND(Table1[[#This Row],[o_undefined]:[o_undefined]]=1,Table1[[#This Row],[c_ghg_inventory]]=1),1,""),1)</f>
        <v>1</v>
      </c>
      <c r="AD641" s="4" t="str" cm="1">
        <f t="array" ref="AD641">IF(Table1[[#This Row],[o_mitigation ]]="",IF(AND(Table1[[#This Row],[o_undefined]:[o_undefined]]=1,Table1[[#This Row],[c_mitigation]]=1),1,""),1)</f>
        <v/>
      </c>
      <c r="AE641" s="4" t="str" cm="1">
        <f t="array" ref="AE641">IF(Table1[[#This Row],[o_climate_change_impacts_and_adaptation ]]="",IF(AND(Table1[[#This Row],[o_undefined]:[o_undefined]]=1,Table1[[#This Row],[c_climate_change_impacts_and_adaptation]]=1),1,""),1)</f>
        <v/>
      </c>
      <c r="AF641" s="4" t="str" cm="1">
        <f t="array" ref="AF641">IF(Table1[[#This Row],[o_support_needed_and_received]]="",IF(AND(Table1[[#This Row],[o_undefined]:[o_undefined]]=1,Table1[[#This Row],[c_support_needed_and_received]]=1),1,""),1)</f>
        <v/>
      </c>
      <c r="AG641" s="4" t="str">
        <f>IF(SUM(Table1[[#This Row],[com_ghg_inventory]:[com_support_needed_and_received]])=0,1,"")</f>
        <v/>
      </c>
      <c r="AH641" s="4" cm="1">
        <f t="array" ref="AH641">IF(Table1[[#This Row],[com_ghg_inventory]]="",0,IF(Table1[[#This Row],[com_undefined]:[com_undefined]]=1,0,Table1[[#This Row],[o_gef_funding]:[o_gef_funding]]/SUM(Table1[[#This Row],[com_ghg_inventory]:[com_support_needed_and_received]])))</f>
        <v>29166.666666666668</v>
      </c>
      <c r="AI641" s="4" cm="1">
        <f t="array" ref="AI641">IF(Table1[[#This Row],[com_mitigation]]="",0,IF(Table1[[#This Row],[com_undefined]:[com_undefined]]=1,0,Table1[[#This Row],[o_gef_funding]:[o_gef_funding]]/SUM(Table1[[#This Row],[com_ghg_inventory]:[com_support_needed_and_received]])))</f>
        <v>0</v>
      </c>
      <c r="AJ641" s="4" cm="1">
        <f t="array" ref="AJ641">IF(Table1[[#This Row],[com_climate_change_impacts_and_adaptation]]="",0,IF(Table1[[#This Row],[com_undefined]:[com_undefined]]=1,0,Table1[[#This Row],[o_gef_funding]:[o_gef_funding]]/SUM(Table1[[#This Row],[com_ghg_inventory]:[com_support_needed_and_received]])))</f>
        <v>0</v>
      </c>
      <c r="AK641" s="4" cm="1">
        <f t="array" ref="AK641">IF(Table1[[#This Row],[com_support_needed_and_received]]="",0,IF(Table1[[#This Row],[com_undefined]:[com_undefined]]=1,0,Table1[[#This Row],[o_gef_funding]:[o_gef_funding]]/SUM(Table1[[#This Row],[com_ghg_inventory]:[com_support_needed_and_received]])))</f>
        <v>0</v>
      </c>
      <c r="AL641" s="4">
        <f>IF(Table1[[#This Row],[com_undefined]]=1,Table1[[#This Row],[o_gef_funding]],0)</f>
        <v>0</v>
      </c>
      <c r="AM641" s="4" cm="1">
        <f t="array" ref="AM641">IF(Table1[[#This Row],[com_ghg_inventory]]="",0,IF(Table1[[#This Row],[com_undefined]:[com_undefined]]=1,0,Table1[[#This Row],[o_co_financing]:[o_co_financing]]/SUM(Table1[[#This Row],[com_ghg_inventory]:[com_support_needed_and_received]])))</f>
        <v>8333.3333333333339</v>
      </c>
      <c r="AN641" s="4" cm="1">
        <f t="array" ref="AN641">IF(Table1[[#This Row],[com_mitigation]]="",0,IF(Table1[[#This Row],[com_undefined]:[com_undefined]]=1,0,Table1[[#This Row],[o_co_financing]:[o_co_financing]]/SUM(Table1[[#This Row],[com_ghg_inventory]:[com_support_needed_and_received]])))</f>
        <v>0</v>
      </c>
      <c r="AO641" s="4" cm="1">
        <f t="array" ref="AO641">IF(Table1[[#This Row],[com_climate_change_impacts_and_adaptation]]="",0,IF(Table1[[#This Row],[com_undefined]:[com_undefined]]=1,0,Table1[[#This Row],[o_co_financing]:[o_co_financing]]/SUM(Table1[[#This Row],[com_ghg_inventory]:[com_support_needed_and_received]])))</f>
        <v>0</v>
      </c>
      <c r="AP641" s="4" cm="1">
        <f t="array" ref="AP641">IF(Table1[[#This Row],[com_support_needed_and_received]]="",0,IF(Table1[[#This Row],[com_undefined]:[com_undefined]]=1,0,Table1[[#This Row],[o_co_financing]:[o_co_financing]]/SUM(Table1[[#This Row],[com_ghg_inventory]:[com_support_needed_and_received]])))</f>
        <v>0</v>
      </c>
      <c r="AQ641" s="4">
        <f>IF(Table1[[#This Row],[com_undefined]]=1,Table1[[#This Row],[o_co_financing]],0)</f>
        <v>0</v>
      </c>
      <c r="AR641" s="4" t="str">
        <f>IF(Table1[[#This Row],[o_gef_funding]]=SUM(Table1[[#This Row],[ghg_inventory_gef]:[undefined_gef]]),"Good", "Problem")</f>
        <v>Good</v>
      </c>
      <c r="AS641" s="4" t="str">
        <f>IF(Table1[[#This Row],[o_co_financing]]=SUM(Table1[[#This Row],[ghg_inventory_co_finance]:[undefined_co_finance]]),"Good", "Problem")</f>
        <v>Good</v>
      </c>
    </row>
    <row r="642" spans="1:45">
      <c r="A642" s="7">
        <v>63</v>
      </c>
      <c r="B642" s="8" t="s">
        <v>89</v>
      </c>
      <c r="C642" t="str">
        <f>VLOOKUP(Table1[[#This Row],[pif_id]], Table7[#All],2,FALSE)</f>
        <v>America</v>
      </c>
      <c r="D642" t="str">
        <f>VLOOKUP(Table1[[#This Row],[pif_id]], Table7[#All],3,FALSE)</f>
        <v>UNDP</v>
      </c>
      <c r="E642" t="str">
        <f>VLOOKUP(Table1[[#This Row],[pif_id]], Table7[#All],4,FALSE)</f>
        <v>2018</v>
      </c>
      <c r="F642" t="e">
        <f>VLOOKUP(Table1[[#This Row],[pif_id]], Table7[#All],5,FALSE)</f>
        <v>#REF!</v>
      </c>
      <c r="G642">
        <v>146</v>
      </c>
      <c r="H642" t="s">
        <v>905</v>
      </c>
      <c r="I642">
        <v>1</v>
      </c>
      <c r="M642" t="str">
        <f>IF(SUM(Table1[[#This Row],[c_ghg_inventory]:[c_support_needed_and_received]])=0,1,"")</f>
        <v/>
      </c>
      <c r="N642" s="6">
        <v>175000</v>
      </c>
      <c r="O642" s="6">
        <v>50000</v>
      </c>
      <c r="P642" s="6">
        <f>N642/SUM(Table1[[#This Row],[c_ghg_inventory]:[c_undefined]])</f>
        <v>175000</v>
      </c>
      <c r="Q642" s="6">
        <f>O642/SUM(Table1[[#This Row],[c_ghg_inventory]:[c_undefined]])</f>
        <v>50000</v>
      </c>
      <c r="R642">
        <v>639</v>
      </c>
      <c r="S642" t="s">
        <v>911</v>
      </c>
      <c r="T642">
        <v>1</v>
      </c>
      <c r="X642" t="str">
        <f>IF(SUM(Table1[[#This Row],[o_ghg_inventory ]:[o_support_needed_and_received]])=0,1,"")</f>
        <v/>
      </c>
      <c r="Y642" s="34">
        <v>29166.666666666668</v>
      </c>
      <c r="Z642" s="34">
        <v>8333.3333333333339</v>
      </c>
      <c r="AA642" s="5">
        <f>Table1[[#This Row],[o_gef_funding]]/SUM(Table1[[#This Row],[o_ghg_inventory ]:[o_undefined]])</f>
        <v>29166.666666666668</v>
      </c>
      <c r="AB642" s="5">
        <f>Table1[[#This Row],[o_co_financing]]/SUM(Table1[[#This Row],[o_ghg_inventory ]:[o_undefined]])</f>
        <v>8333.3333333333339</v>
      </c>
      <c r="AC642" s="4" cm="1">
        <f t="array" ref="AC642">IF(Table1[[#This Row],[o_ghg_inventory ]]="",IF(AND(Table1[[#This Row],[o_undefined]:[o_undefined]]=1,Table1[[#This Row],[c_ghg_inventory]]=1),1,""),1)</f>
        <v>1</v>
      </c>
      <c r="AD642" s="4" t="str" cm="1">
        <f t="array" ref="AD642">IF(Table1[[#This Row],[o_mitigation ]]="",IF(AND(Table1[[#This Row],[o_undefined]:[o_undefined]]=1,Table1[[#This Row],[c_mitigation]]=1),1,""),1)</f>
        <v/>
      </c>
      <c r="AE642" s="4" t="str" cm="1">
        <f t="array" ref="AE642">IF(Table1[[#This Row],[o_climate_change_impacts_and_adaptation ]]="",IF(AND(Table1[[#This Row],[o_undefined]:[o_undefined]]=1,Table1[[#This Row],[c_climate_change_impacts_and_adaptation]]=1),1,""),1)</f>
        <v/>
      </c>
      <c r="AF642" s="4" t="str" cm="1">
        <f t="array" ref="AF642">IF(Table1[[#This Row],[o_support_needed_and_received]]="",IF(AND(Table1[[#This Row],[o_undefined]:[o_undefined]]=1,Table1[[#This Row],[c_support_needed_and_received]]=1),1,""),1)</f>
        <v/>
      </c>
      <c r="AG642" s="4" t="str">
        <f>IF(SUM(Table1[[#This Row],[com_ghg_inventory]:[com_support_needed_and_received]])=0,1,"")</f>
        <v/>
      </c>
      <c r="AH642" s="4" cm="1">
        <f t="array" ref="AH642">IF(Table1[[#This Row],[com_ghg_inventory]]="",0,IF(Table1[[#This Row],[com_undefined]:[com_undefined]]=1,0,Table1[[#This Row],[o_gef_funding]:[o_gef_funding]]/SUM(Table1[[#This Row],[com_ghg_inventory]:[com_support_needed_and_received]])))</f>
        <v>29166.666666666668</v>
      </c>
      <c r="AI642" s="4" cm="1">
        <f t="array" ref="AI642">IF(Table1[[#This Row],[com_mitigation]]="",0,IF(Table1[[#This Row],[com_undefined]:[com_undefined]]=1,0,Table1[[#This Row],[o_gef_funding]:[o_gef_funding]]/SUM(Table1[[#This Row],[com_ghg_inventory]:[com_support_needed_and_received]])))</f>
        <v>0</v>
      </c>
      <c r="AJ642" s="4" cm="1">
        <f t="array" ref="AJ642">IF(Table1[[#This Row],[com_climate_change_impacts_and_adaptation]]="",0,IF(Table1[[#This Row],[com_undefined]:[com_undefined]]=1,0,Table1[[#This Row],[o_gef_funding]:[o_gef_funding]]/SUM(Table1[[#This Row],[com_ghg_inventory]:[com_support_needed_and_received]])))</f>
        <v>0</v>
      </c>
      <c r="AK642" s="4" cm="1">
        <f t="array" ref="AK642">IF(Table1[[#This Row],[com_support_needed_and_received]]="",0,IF(Table1[[#This Row],[com_undefined]:[com_undefined]]=1,0,Table1[[#This Row],[o_gef_funding]:[o_gef_funding]]/SUM(Table1[[#This Row],[com_ghg_inventory]:[com_support_needed_and_received]])))</f>
        <v>0</v>
      </c>
      <c r="AL642" s="4">
        <f>IF(Table1[[#This Row],[com_undefined]]=1,Table1[[#This Row],[o_gef_funding]],0)</f>
        <v>0</v>
      </c>
      <c r="AM642" s="4" cm="1">
        <f t="array" ref="AM642">IF(Table1[[#This Row],[com_ghg_inventory]]="",0,IF(Table1[[#This Row],[com_undefined]:[com_undefined]]=1,0,Table1[[#This Row],[o_co_financing]:[o_co_financing]]/SUM(Table1[[#This Row],[com_ghg_inventory]:[com_support_needed_and_received]])))</f>
        <v>8333.3333333333339</v>
      </c>
      <c r="AN642" s="4" cm="1">
        <f t="array" ref="AN642">IF(Table1[[#This Row],[com_mitigation]]="",0,IF(Table1[[#This Row],[com_undefined]:[com_undefined]]=1,0,Table1[[#This Row],[o_co_financing]:[o_co_financing]]/SUM(Table1[[#This Row],[com_ghg_inventory]:[com_support_needed_and_received]])))</f>
        <v>0</v>
      </c>
      <c r="AO642" s="4" cm="1">
        <f t="array" ref="AO642">IF(Table1[[#This Row],[com_climate_change_impacts_and_adaptation]]="",0,IF(Table1[[#This Row],[com_undefined]:[com_undefined]]=1,0,Table1[[#This Row],[o_co_financing]:[o_co_financing]]/SUM(Table1[[#This Row],[com_ghg_inventory]:[com_support_needed_and_received]])))</f>
        <v>0</v>
      </c>
      <c r="AP642" s="4" cm="1">
        <f t="array" ref="AP642">IF(Table1[[#This Row],[com_support_needed_and_received]]="",0,IF(Table1[[#This Row],[com_undefined]:[com_undefined]]=1,0,Table1[[#This Row],[o_co_financing]:[o_co_financing]]/SUM(Table1[[#This Row],[com_ghg_inventory]:[com_support_needed_and_received]])))</f>
        <v>0</v>
      </c>
      <c r="AQ642" s="4">
        <f>IF(Table1[[#This Row],[com_undefined]]=1,Table1[[#This Row],[o_co_financing]],0)</f>
        <v>0</v>
      </c>
      <c r="AR642" s="4" t="str">
        <f>IF(Table1[[#This Row],[o_gef_funding]]=SUM(Table1[[#This Row],[ghg_inventory_gef]:[undefined_gef]]),"Good", "Problem")</f>
        <v>Good</v>
      </c>
      <c r="AS642" s="4" t="str">
        <f>IF(Table1[[#This Row],[o_co_financing]]=SUM(Table1[[#This Row],[ghg_inventory_co_finance]:[undefined_co_finance]]),"Good", "Problem")</f>
        <v>Good</v>
      </c>
    </row>
    <row r="643" spans="1:45">
      <c r="A643" s="7">
        <v>63</v>
      </c>
      <c r="B643" s="8" t="s">
        <v>89</v>
      </c>
      <c r="C643" t="str">
        <f>VLOOKUP(Table1[[#This Row],[pif_id]], Table7[#All],2,FALSE)</f>
        <v>America</v>
      </c>
      <c r="D643" t="str">
        <f>VLOOKUP(Table1[[#This Row],[pif_id]], Table7[#All],3,FALSE)</f>
        <v>UNDP</v>
      </c>
      <c r="E643" t="str">
        <f>VLOOKUP(Table1[[#This Row],[pif_id]], Table7[#All],4,FALSE)</f>
        <v>2018</v>
      </c>
      <c r="F643" t="e">
        <f>VLOOKUP(Table1[[#This Row],[pif_id]], Table7[#All],5,FALSE)</f>
        <v>#REF!</v>
      </c>
      <c r="G643">
        <v>147</v>
      </c>
      <c r="H643" t="s">
        <v>912</v>
      </c>
      <c r="I643">
        <v>1</v>
      </c>
      <c r="M643" t="str">
        <f>IF(SUM(Table1[[#This Row],[c_ghg_inventory]:[c_support_needed_and_received]])=0,1,"")</f>
        <v/>
      </c>
      <c r="N643" s="6">
        <v>2630000</v>
      </c>
      <c r="O643" s="6">
        <v>750000</v>
      </c>
      <c r="P643" s="6">
        <f>N643/SUM(Table1[[#This Row],[c_ghg_inventory]:[c_undefined]])</f>
        <v>2630000</v>
      </c>
      <c r="Q643" s="6">
        <f>O643/SUM(Table1[[#This Row],[c_ghg_inventory]:[c_undefined]])</f>
        <v>750000</v>
      </c>
      <c r="R643">
        <v>640</v>
      </c>
      <c r="S643" t="s">
        <v>913</v>
      </c>
      <c r="T643">
        <v>1</v>
      </c>
      <c r="X643" t="str">
        <f>IF(SUM(Table1[[#This Row],[o_ghg_inventory ]:[o_support_needed_and_received]])=0,1,"")</f>
        <v/>
      </c>
      <c r="Y643" s="34">
        <v>526000</v>
      </c>
      <c r="Z643" s="34">
        <v>150000</v>
      </c>
      <c r="AA643" s="5">
        <f>Table1[[#This Row],[o_gef_funding]]/SUM(Table1[[#This Row],[o_ghg_inventory ]:[o_undefined]])</f>
        <v>526000</v>
      </c>
      <c r="AB643" s="5">
        <f>Table1[[#This Row],[o_co_financing]]/SUM(Table1[[#This Row],[o_ghg_inventory ]:[o_undefined]])</f>
        <v>150000</v>
      </c>
      <c r="AC643" s="4" cm="1">
        <f t="array" ref="AC643">IF(Table1[[#This Row],[o_ghg_inventory ]]="",IF(AND(Table1[[#This Row],[o_undefined]:[o_undefined]]=1,Table1[[#This Row],[c_ghg_inventory]]=1),1,""),1)</f>
        <v>1</v>
      </c>
      <c r="AD643" s="4" t="str" cm="1">
        <f t="array" ref="AD643">IF(Table1[[#This Row],[o_mitigation ]]="",IF(AND(Table1[[#This Row],[o_undefined]:[o_undefined]]=1,Table1[[#This Row],[c_mitigation]]=1),1,""),1)</f>
        <v/>
      </c>
      <c r="AE643" s="4" t="str" cm="1">
        <f t="array" ref="AE643">IF(Table1[[#This Row],[o_climate_change_impacts_and_adaptation ]]="",IF(AND(Table1[[#This Row],[o_undefined]:[o_undefined]]=1,Table1[[#This Row],[c_climate_change_impacts_and_adaptation]]=1),1,""),1)</f>
        <v/>
      </c>
      <c r="AF643" s="4" t="str" cm="1">
        <f t="array" ref="AF643">IF(Table1[[#This Row],[o_support_needed_and_received]]="",IF(AND(Table1[[#This Row],[o_undefined]:[o_undefined]]=1,Table1[[#This Row],[c_support_needed_and_received]]=1),1,""),1)</f>
        <v/>
      </c>
      <c r="AG643" s="4" t="str">
        <f>IF(SUM(Table1[[#This Row],[com_ghg_inventory]:[com_support_needed_and_received]])=0,1,"")</f>
        <v/>
      </c>
      <c r="AH643" s="4" cm="1">
        <f t="array" ref="AH643">IF(Table1[[#This Row],[com_ghg_inventory]]="",0,IF(Table1[[#This Row],[com_undefined]:[com_undefined]]=1,0,Table1[[#This Row],[o_gef_funding]:[o_gef_funding]]/SUM(Table1[[#This Row],[com_ghg_inventory]:[com_support_needed_and_received]])))</f>
        <v>526000</v>
      </c>
      <c r="AI643" s="4" cm="1">
        <f t="array" ref="AI643">IF(Table1[[#This Row],[com_mitigation]]="",0,IF(Table1[[#This Row],[com_undefined]:[com_undefined]]=1,0,Table1[[#This Row],[o_gef_funding]:[o_gef_funding]]/SUM(Table1[[#This Row],[com_ghg_inventory]:[com_support_needed_and_received]])))</f>
        <v>0</v>
      </c>
      <c r="AJ643" s="4" cm="1">
        <f t="array" ref="AJ643">IF(Table1[[#This Row],[com_climate_change_impacts_and_adaptation]]="",0,IF(Table1[[#This Row],[com_undefined]:[com_undefined]]=1,0,Table1[[#This Row],[o_gef_funding]:[o_gef_funding]]/SUM(Table1[[#This Row],[com_ghg_inventory]:[com_support_needed_and_received]])))</f>
        <v>0</v>
      </c>
      <c r="AK643" s="4" cm="1">
        <f t="array" ref="AK643">IF(Table1[[#This Row],[com_support_needed_and_received]]="",0,IF(Table1[[#This Row],[com_undefined]:[com_undefined]]=1,0,Table1[[#This Row],[o_gef_funding]:[o_gef_funding]]/SUM(Table1[[#This Row],[com_ghg_inventory]:[com_support_needed_and_received]])))</f>
        <v>0</v>
      </c>
      <c r="AL643" s="4">
        <f>IF(Table1[[#This Row],[com_undefined]]=1,Table1[[#This Row],[o_gef_funding]],0)</f>
        <v>0</v>
      </c>
      <c r="AM643" s="4" cm="1">
        <f t="array" ref="AM643">IF(Table1[[#This Row],[com_ghg_inventory]]="",0,IF(Table1[[#This Row],[com_undefined]:[com_undefined]]=1,0,Table1[[#This Row],[o_co_financing]:[o_co_financing]]/SUM(Table1[[#This Row],[com_ghg_inventory]:[com_support_needed_and_received]])))</f>
        <v>150000</v>
      </c>
      <c r="AN643" s="4" cm="1">
        <f t="array" ref="AN643">IF(Table1[[#This Row],[com_mitigation]]="",0,IF(Table1[[#This Row],[com_undefined]:[com_undefined]]=1,0,Table1[[#This Row],[o_co_financing]:[o_co_financing]]/SUM(Table1[[#This Row],[com_ghg_inventory]:[com_support_needed_and_received]])))</f>
        <v>0</v>
      </c>
      <c r="AO643" s="4" cm="1">
        <f t="array" ref="AO643">IF(Table1[[#This Row],[com_climate_change_impacts_and_adaptation]]="",0,IF(Table1[[#This Row],[com_undefined]:[com_undefined]]=1,0,Table1[[#This Row],[o_co_financing]:[o_co_financing]]/SUM(Table1[[#This Row],[com_ghg_inventory]:[com_support_needed_and_received]])))</f>
        <v>0</v>
      </c>
      <c r="AP643" s="4" cm="1">
        <f t="array" ref="AP643">IF(Table1[[#This Row],[com_support_needed_and_received]]="",0,IF(Table1[[#This Row],[com_undefined]:[com_undefined]]=1,0,Table1[[#This Row],[o_co_financing]:[o_co_financing]]/SUM(Table1[[#This Row],[com_ghg_inventory]:[com_support_needed_and_received]])))</f>
        <v>0</v>
      </c>
      <c r="AQ643" s="4">
        <f>IF(Table1[[#This Row],[com_undefined]]=1,Table1[[#This Row],[o_co_financing]],0)</f>
        <v>0</v>
      </c>
      <c r="AR643" s="4" t="str">
        <f>IF(Table1[[#This Row],[o_gef_funding]]=SUM(Table1[[#This Row],[ghg_inventory_gef]:[undefined_gef]]),"Good", "Problem")</f>
        <v>Good</v>
      </c>
      <c r="AS643" s="4" t="str">
        <f>IF(Table1[[#This Row],[o_co_financing]]=SUM(Table1[[#This Row],[ghg_inventory_co_finance]:[undefined_co_finance]]),"Good", "Problem")</f>
        <v>Good</v>
      </c>
    </row>
    <row r="644" spans="1:45">
      <c r="A644" s="7">
        <v>63</v>
      </c>
      <c r="B644" s="8" t="s">
        <v>89</v>
      </c>
      <c r="C644" t="str">
        <f>VLOOKUP(Table1[[#This Row],[pif_id]], Table7[#All],2,FALSE)</f>
        <v>America</v>
      </c>
      <c r="D644" t="str">
        <f>VLOOKUP(Table1[[#This Row],[pif_id]], Table7[#All],3,FALSE)</f>
        <v>UNDP</v>
      </c>
      <c r="E644" t="str">
        <f>VLOOKUP(Table1[[#This Row],[pif_id]], Table7[#All],4,FALSE)</f>
        <v>2018</v>
      </c>
      <c r="F644" t="e">
        <f>VLOOKUP(Table1[[#This Row],[pif_id]], Table7[#All],5,FALSE)</f>
        <v>#REF!</v>
      </c>
      <c r="G644">
        <v>147</v>
      </c>
      <c r="H644" t="s">
        <v>912</v>
      </c>
      <c r="I644">
        <v>1</v>
      </c>
      <c r="M644" t="str">
        <f>IF(SUM(Table1[[#This Row],[c_ghg_inventory]:[c_support_needed_and_received]])=0,1,"")</f>
        <v/>
      </c>
      <c r="N644" s="6">
        <v>2630000</v>
      </c>
      <c r="O644" s="6">
        <v>750000</v>
      </c>
      <c r="P644" s="6">
        <f>N644/SUM(Table1[[#This Row],[c_ghg_inventory]:[c_undefined]])</f>
        <v>2630000</v>
      </c>
      <c r="Q644" s="6">
        <f>O644/SUM(Table1[[#This Row],[c_ghg_inventory]:[c_undefined]])</f>
        <v>750000</v>
      </c>
      <c r="R644">
        <v>641</v>
      </c>
      <c r="S644" t="s">
        <v>914</v>
      </c>
      <c r="T644">
        <v>1</v>
      </c>
      <c r="X644" t="str">
        <f>IF(SUM(Table1[[#This Row],[o_ghg_inventory ]:[o_support_needed_and_received]])=0,1,"")</f>
        <v/>
      </c>
      <c r="Y644" s="34">
        <v>526000</v>
      </c>
      <c r="Z644" s="34">
        <v>150000</v>
      </c>
      <c r="AA644" s="5">
        <f>Table1[[#This Row],[o_gef_funding]]/SUM(Table1[[#This Row],[o_ghg_inventory ]:[o_undefined]])</f>
        <v>526000</v>
      </c>
      <c r="AB644" s="5">
        <f>Table1[[#This Row],[o_co_financing]]/SUM(Table1[[#This Row],[o_ghg_inventory ]:[o_undefined]])</f>
        <v>150000</v>
      </c>
      <c r="AC644" s="4" cm="1">
        <f t="array" ref="AC644">IF(Table1[[#This Row],[o_ghg_inventory ]]="",IF(AND(Table1[[#This Row],[o_undefined]:[o_undefined]]=1,Table1[[#This Row],[c_ghg_inventory]]=1),1,""),1)</f>
        <v>1</v>
      </c>
      <c r="AD644" s="4" t="str" cm="1">
        <f t="array" ref="AD644">IF(Table1[[#This Row],[o_mitigation ]]="",IF(AND(Table1[[#This Row],[o_undefined]:[o_undefined]]=1,Table1[[#This Row],[c_mitigation]]=1),1,""),1)</f>
        <v/>
      </c>
      <c r="AE644" s="4" t="str" cm="1">
        <f t="array" ref="AE644">IF(Table1[[#This Row],[o_climate_change_impacts_and_adaptation ]]="",IF(AND(Table1[[#This Row],[o_undefined]:[o_undefined]]=1,Table1[[#This Row],[c_climate_change_impacts_and_adaptation]]=1),1,""),1)</f>
        <v/>
      </c>
      <c r="AF644" s="4" t="str" cm="1">
        <f t="array" ref="AF644">IF(Table1[[#This Row],[o_support_needed_and_received]]="",IF(AND(Table1[[#This Row],[o_undefined]:[o_undefined]]=1,Table1[[#This Row],[c_support_needed_and_received]]=1),1,""),1)</f>
        <v/>
      </c>
      <c r="AG644" s="4" t="str">
        <f>IF(SUM(Table1[[#This Row],[com_ghg_inventory]:[com_support_needed_and_received]])=0,1,"")</f>
        <v/>
      </c>
      <c r="AH644" s="4" cm="1">
        <f t="array" ref="AH644">IF(Table1[[#This Row],[com_ghg_inventory]]="",0,IF(Table1[[#This Row],[com_undefined]:[com_undefined]]=1,0,Table1[[#This Row],[o_gef_funding]:[o_gef_funding]]/SUM(Table1[[#This Row],[com_ghg_inventory]:[com_support_needed_and_received]])))</f>
        <v>526000</v>
      </c>
      <c r="AI644" s="4" cm="1">
        <f t="array" ref="AI644">IF(Table1[[#This Row],[com_mitigation]]="",0,IF(Table1[[#This Row],[com_undefined]:[com_undefined]]=1,0,Table1[[#This Row],[o_gef_funding]:[o_gef_funding]]/SUM(Table1[[#This Row],[com_ghg_inventory]:[com_support_needed_and_received]])))</f>
        <v>0</v>
      </c>
      <c r="AJ644" s="4" cm="1">
        <f t="array" ref="AJ644">IF(Table1[[#This Row],[com_climate_change_impacts_and_adaptation]]="",0,IF(Table1[[#This Row],[com_undefined]:[com_undefined]]=1,0,Table1[[#This Row],[o_gef_funding]:[o_gef_funding]]/SUM(Table1[[#This Row],[com_ghg_inventory]:[com_support_needed_and_received]])))</f>
        <v>0</v>
      </c>
      <c r="AK644" s="4" cm="1">
        <f t="array" ref="AK644">IF(Table1[[#This Row],[com_support_needed_and_received]]="",0,IF(Table1[[#This Row],[com_undefined]:[com_undefined]]=1,0,Table1[[#This Row],[o_gef_funding]:[o_gef_funding]]/SUM(Table1[[#This Row],[com_ghg_inventory]:[com_support_needed_and_received]])))</f>
        <v>0</v>
      </c>
      <c r="AL644" s="4">
        <f>IF(Table1[[#This Row],[com_undefined]]=1,Table1[[#This Row],[o_gef_funding]],0)</f>
        <v>0</v>
      </c>
      <c r="AM644" s="4" cm="1">
        <f t="array" ref="AM644">IF(Table1[[#This Row],[com_ghg_inventory]]="",0,IF(Table1[[#This Row],[com_undefined]:[com_undefined]]=1,0,Table1[[#This Row],[o_co_financing]:[o_co_financing]]/SUM(Table1[[#This Row],[com_ghg_inventory]:[com_support_needed_and_received]])))</f>
        <v>150000</v>
      </c>
      <c r="AN644" s="4" cm="1">
        <f t="array" ref="AN644">IF(Table1[[#This Row],[com_mitigation]]="",0,IF(Table1[[#This Row],[com_undefined]:[com_undefined]]=1,0,Table1[[#This Row],[o_co_financing]:[o_co_financing]]/SUM(Table1[[#This Row],[com_ghg_inventory]:[com_support_needed_and_received]])))</f>
        <v>0</v>
      </c>
      <c r="AO644" s="4" cm="1">
        <f t="array" ref="AO644">IF(Table1[[#This Row],[com_climate_change_impacts_and_adaptation]]="",0,IF(Table1[[#This Row],[com_undefined]:[com_undefined]]=1,0,Table1[[#This Row],[o_co_financing]:[o_co_financing]]/SUM(Table1[[#This Row],[com_ghg_inventory]:[com_support_needed_and_received]])))</f>
        <v>0</v>
      </c>
      <c r="AP644" s="4" cm="1">
        <f t="array" ref="AP644">IF(Table1[[#This Row],[com_support_needed_and_received]]="",0,IF(Table1[[#This Row],[com_undefined]:[com_undefined]]=1,0,Table1[[#This Row],[o_co_financing]:[o_co_financing]]/SUM(Table1[[#This Row],[com_ghg_inventory]:[com_support_needed_and_received]])))</f>
        <v>0</v>
      </c>
      <c r="AQ644" s="4">
        <f>IF(Table1[[#This Row],[com_undefined]]=1,Table1[[#This Row],[o_co_financing]],0)</f>
        <v>0</v>
      </c>
      <c r="AR644" s="4" t="str">
        <f>IF(Table1[[#This Row],[o_gef_funding]]=SUM(Table1[[#This Row],[ghg_inventory_gef]:[undefined_gef]]),"Good", "Problem")</f>
        <v>Good</v>
      </c>
      <c r="AS644" s="4" t="str">
        <f>IF(Table1[[#This Row],[o_co_financing]]=SUM(Table1[[#This Row],[ghg_inventory_co_finance]:[undefined_co_finance]]),"Good", "Problem")</f>
        <v>Good</v>
      </c>
    </row>
    <row r="645" spans="1:45">
      <c r="A645" s="7">
        <v>63</v>
      </c>
      <c r="B645" s="8" t="s">
        <v>89</v>
      </c>
      <c r="C645" t="str">
        <f>VLOOKUP(Table1[[#This Row],[pif_id]], Table7[#All],2,FALSE)</f>
        <v>America</v>
      </c>
      <c r="D645" t="str">
        <f>VLOOKUP(Table1[[#This Row],[pif_id]], Table7[#All],3,FALSE)</f>
        <v>UNDP</v>
      </c>
      <c r="E645" t="str">
        <f>VLOOKUP(Table1[[#This Row],[pif_id]], Table7[#All],4,FALSE)</f>
        <v>2018</v>
      </c>
      <c r="F645" t="e">
        <f>VLOOKUP(Table1[[#This Row],[pif_id]], Table7[#All],5,FALSE)</f>
        <v>#REF!</v>
      </c>
      <c r="G645">
        <v>147</v>
      </c>
      <c r="H645" t="s">
        <v>912</v>
      </c>
      <c r="I645">
        <v>1</v>
      </c>
      <c r="M645" t="str">
        <f>IF(SUM(Table1[[#This Row],[c_ghg_inventory]:[c_support_needed_and_received]])=0,1,"")</f>
        <v/>
      </c>
      <c r="N645" s="6">
        <v>2630000</v>
      </c>
      <c r="O645" s="6">
        <v>750000</v>
      </c>
      <c r="P645" s="6">
        <f>N645/SUM(Table1[[#This Row],[c_ghg_inventory]:[c_undefined]])</f>
        <v>2630000</v>
      </c>
      <c r="Q645" s="6">
        <f>O645/SUM(Table1[[#This Row],[c_ghg_inventory]:[c_undefined]])</f>
        <v>750000</v>
      </c>
      <c r="R645">
        <v>642</v>
      </c>
      <c r="S645" t="s">
        <v>915</v>
      </c>
      <c r="T645">
        <v>1</v>
      </c>
      <c r="X645" t="str">
        <f>IF(SUM(Table1[[#This Row],[o_ghg_inventory ]:[o_support_needed_and_received]])=0,1,"")</f>
        <v/>
      </c>
      <c r="Y645" s="34">
        <v>526000</v>
      </c>
      <c r="Z645" s="34">
        <v>150000</v>
      </c>
      <c r="AA645" s="5">
        <f>Table1[[#This Row],[o_gef_funding]]/SUM(Table1[[#This Row],[o_ghg_inventory ]:[o_undefined]])</f>
        <v>526000</v>
      </c>
      <c r="AB645" s="5">
        <f>Table1[[#This Row],[o_co_financing]]/SUM(Table1[[#This Row],[o_ghg_inventory ]:[o_undefined]])</f>
        <v>150000</v>
      </c>
      <c r="AC645" s="4" cm="1">
        <f t="array" ref="AC645">IF(Table1[[#This Row],[o_ghg_inventory ]]="",IF(AND(Table1[[#This Row],[o_undefined]:[o_undefined]]=1,Table1[[#This Row],[c_ghg_inventory]]=1),1,""),1)</f>
        <v>1</v>
      </c>
      <c r="AD645" s="4" t="str" cm="1">
        <f t="array" ref="AD645">IF(Table1[[#This Row],[o_mitigation ]]="",IF(AND(Table1[[#This Row],[o_undefined]:[o_undefined]]=1,Table1[[#This Row],[c_mitigation]]=1),1,""),1)</f>
        <v/>
      </c>
      <c r="AE645" s="4" t="str" cm="1">
        <f t="array" ref="AE645">IF(Table1[[#This Row],[o_climate_change_impacts_and_adaptation ]]="",IF(AND(Table1[[#This Row],[o_undefined]:[o_undefined]]=1,Table1[[#This Row],[c_climate_change_impacts_and_adaptation]]=1),1,""),1)</f>
        <v/>
      </c>
      <c r="AF645" s="4" t="str" cm="1">
        <f t="array" ref="AF645">IF(Table1[[#This Row],[o_support_needed_and_received]]="",IF(AND(Table1[[#This Row],[o_undefined]:[o_undefined]]=1,Table1[[#This Row],[c_support_needed_and_received]]=1),1,""),1)</f>
        <v/>
      </c>
      <c r="AG645" s="4" t="str">
        <f>IF(SUM(Table1[[#This Row],[com_ghg_inventory]:[com_support_needed_and_received]])=0,1,"")</f>
        <v/>
      </c>
      <c r="AH645" s="4" cm="1">
        <f t="array" ref="AH645">IF(Table1[[#This Row],[com_ghg_inventory]]="",0,IF(Table1[[#This Row],[com_undefined]:[com_undefined]]=1,0,Table1[[#This Row],[o_gef_funding]:[o_gef_funding]]/SUM(Table1[[#This Row],[com_ghg_inventory]:[com_support_needed_and_received]])))</f>
        <v>526000</v>
      </c>
      <c r="AI645" s="4" cm="1">
        <f t="array" ref="AI645">IF(Table1[[#This Row],[com_mitigation]]="",0,IF(Table1[[#This Row],[com_undefined]:[com_undefined]]=1,0,Table1[[#This Row],[o_gef_funding]:[o_gef_funding]]/SUM(Table1[[#This Row],[com_ghg_inventory]:[com_support_needed_and_received]])))</f>
        <v>0</v>
      </c>
      <c r="AJ645" s="4" cm="1">
        <f t="array" ref="AJ645">IF(Table1[[#This Row],[com_climate_change_impacts_and_adaptation]]="",0,IF(Table1[[#This Row],[com_undefined]:[com_undefined]]=1,0,Table1[[#This Row],[o_gef_funding]:[o_gef_funding]]/SUM(Table1[[#This Row],[com_ghg_inventory]:[com_support_needed_and_received]])))</f>
        <v>0</v>
      </c>
      <c r="AK645" s="4" cm="1">
        <f t="array" ref="AK645">IF(Table1[[#This Row],[com_support_needed_and_received]]="",0,IF(Table1[[#This Row],[com_undefined]:[com_undefined]]=1,0,Table1[[#This Row],[o_gef_funding]:[o_gef_funding]]/SUM(Table1[[#This Row],[com_ghg_inventory]:[com_support_needed_and_received]])))</f>
        <v>0</v>
      </c>
      <c r="AL645" s="4">
        <f>IF(Table1[[#This Row],[com_undefined]]=1,Table1[[#This Row],[o_gef_funding]],0)</f>
        <v>0</v>
      </c>
      <c r="AM645" s="4" cm="1">
        <f t="array" ref="AM645">IF(Table1[[#This Row],[com_ghg_inventory]]="",0,IF(Table1[[#This Row],[com_undefined]:[com_undefined]]=1,0,Table1[[#This Row],[o_co_financing]:[o_co_financing]]/SUM(Table1[[#This Row],[com_ghg_inventory]:[com_support_needed_and_received]])))</f>
        <v>150000</v>
      </c>
      <c r="AN645" s="4" cm="1">
        <f t="array" ref="AN645">IF(Table1[[#This Row],[com_mitigation]]="",0,IF(Table1[[#This Row],[com_undefined]:[com_undefined]]=1,0,Table1[[#This Row],[o_co_financing]:[o_co_financing]]/SUM(Table1[[#This Row],[com_ghg_inventory]:[com_support_needed_and_received]])))</f>
        <v>0</v>
      </c>
      <c r="AO645" s="4" cm="1">
        <f t="array" ref="AO645">IF(Table1[[#This Row],[com_climate_change_impacts_and_adaptation]]="",0,IF(Table1[[#This Row],[com_undefined]:[com_undefined]]=1,0,Table1[[#This Row],[o_co_financing]:[o_co_financing]]/SUM(Table1[[#This Row],[com_ghg_inventory]:[com_support_needed_and_received]])))</f>
        <v>0</v>
      </c>
      <c r="AP645" s="4" cm="1">
        <f t="array" ref="AP645">IF(Table1[[#This Row],[com_support_needed_and_received]]="",0,IF(Table1[[#This Row],[com_undefined]:[com_undefined]]=1,0,Table1[[#This Row],[o_co_financing]:[o_co_financing]]/SUM(Table1[[#This Row],[com_ghg_inventory]:[com_support_needed_and_received]])))</f>
        <v>0</v>
      </c>
      <c r="AQ645" s="4">
        <f>IF(Table1[[#This Row],[com_undefined]]=1,Table1[[#This Row],[o_co_financing]],0)</f>
        <v>0</v>
      </c>
      <c r="AR645" s="4" t="str">
        <f>IF(Table1[[#This Row],[o_gef_funding]]=SUM(Table1[[#This Row],[ghg_inventory_gef]:[undefined_gef]]),"Good", "Problem")</f>
        <v>Good</v>
      </c>
      <c r="AS645" s="4" t="str">
        <f>IF(Table1[[#This Row],[o_co_financing]]=SUM(Table1[[#This Row],[ghg_inventory_co_finance]:[undefined_co_finance]]),"Good", "Problem")</f>
        <v>Good</v>
      </c>
    </row>
    <row r="646" spans="1:45">
      <c r="A646" s="7">
        <v>63</v>
      </c>
      <c r="B646" s="8" t="s">
        <v>89</v>
      </c>
      <c r="C646" t="str">
        <f>VLOOKUP(Table1[[#This Row],[pif_id]], Table7[#All],2,FALSE)</f>
        <v>America</v>
      </c>
      <c r="D646" t="str">
        <f>VLOOKUP(Table1[[#This Row],[pif_id]], Table7[#All],3,FALSE)</f>
        <v>UNDP</v>
      </c>
      <c r="E646" t="str">
        <f>VLOOKUP(Table1[[#This Row],[pif_id]], Table7[#All],4,FALSE)</f>
        <v>2018</v>
      </c>
      <c r="F646" t="e">
        <f>VLOOKUP(Table1[[#This Row],[pif_id]], Table7[#All],5,FALSE)</f>
        <v>#REF!</v>
      </c>
      <c r="G646">
        <v>147</v>
      </c>
      <c r="H646" t="s">
        <v>912</v>
      </c>
      <c r="I646">
        <v>1</v>
      </c>
      <c r="M646" t="str">
        <f>IF(SUM(Table1[[#This Row],[c_ghg_inventory]:[c_support_needed_and_received]])=0,1,"")</f>
        <v/>
      </c>
      <c r="N646" s="6">
        <v>2630000</v>
      </c>
      <c r="O646" s="6">
        <v>750000</v>
      </c>
      <c r="P646" s="6">
        <f>N646/SUM(Table1[[#This Row],[c_ghg_inventory]:[c_undefined]])</f>
        <v>2630000</v>
      </c>
      <c r="Q646" s="6">
        <f>O646/SUM(Table1[[#This Row],[c_ghg_inventory]:[c_undefined]])</f>
        <v>750000</v>
      </c>
      <c r="R646">
        <v>643</v>
      </c>
      <c r="S646" t="s">
        <v>916</v>
      </c>
      <c r="U646">
        <v>1</v>
      </c>
      <c r="X646" t="str">
        <f>IF(SUM(Table1[[#This Row],[o_ghg_inventory ]:[o_support_needed_and_received]])=0,1,"")</f>
        <v/>
      </c>
      <c r="Y646" s="34">
        <v>526000</v>
      </c>
      <c r="Z646" s="34">
        <v>150000</v>
      </c>
      <c r="AA646" s="5">
        <f>Table1[[#This Row],[o_gef_funding]]/SUM(Table1[[#This Row],[o_ghg_inventory ]:[o_undefined]])</f>
        <v>526000</v>
      </c>
      <c r="AB646" s="5">
        <f>Table1[[#This Row],[o_co_financing]]/SUM(Table1[[#This Row],[o_ghg_inventory ]:[o_undefined]])</f>
        <v>150000</v>
      </c>
      <c r="AC646" s="4" t="str" cm="1">
        <f t="array" ref="AC646">IF(Table1[[#This Row],[o_ghg_inventory ]]="",IF(AND(Table1[[#This Row],[o_undefined]:[o_undefined]]=1,Table1[[#This Row],[c_ghg_inventory]]=1),1,""),1)</f>
        <v/>
      </c>
      <c r="AD646" s="4" cm="1">
        <f t="array" ref="AD646">IF(Table1[[#This Row],[o_mitigation ]]="",IF(AND(Table1[[#This Row],[o_undefined]:[o_undefined]]=1,Table1[[#This Row],[c_mitigation]]=1),1,""),1)</f>
        <v>1</v>
      </c>
      <c r="AE646" s="4" t="str" cm="1">
        <f t="array" ref="AE646">IF(Table1[[#This Row],[o_climate_change_impacts_and_adaptation ]]="",IF(AND(Table1[[#This Row],[o_undefined]:[o_undefined]]=1,Table1[[#This Row],[c_climate_change_impacts_and_adaptation]]=1),1,""),1)</f>
        <v/>
      </c>
      <c r="AF646" s="4" t="str" cm="1">
        <f t="array" ref="AF646">IF(Table1[[#This Row],[o_support_needed_and_received]]="",IF(AND(Table1[[#This Row],[o_undefined]:[o_undefined]]=1,Table1[[#This Row],[c_support_needed_and_received]]=1),1,""),1)</f>
        <v/>
      </c>
      <c r="AG646" s="4" t="str">
        <f>IF(SUM(Table1[[#This Row],[com_ghg_inventory]:[com_support_needed_and_received]])=0,1,"")</f>
        <v/>
      </c>
      <c r="AH646" s="4" cm="1">
        <f t="array" ref="AH646">IF(Table1[[#This Row],[com_ghg_inventory]]="",0,IF(Table1[[#This Row],[com_undefined]:[com_undefined]]=1,0,Table1[[#This Row],[o_gef_funding]:[o_gef_funding]]/SUM(Table1[[#This Row],[com_ghg_inventory]:[com_support_needed_and_received]])))</f>
        <v>0</v>
      </c>
      <c r="AI646" s="4" cm="1">
        <f t="array" ref="AI646">IF(Table1[[#This Row],[com_mitigation]]="",0,IF(Table1[[#This Row],[com_undefined]:[com_undefined]]=1,0,Table1[[#This Row],[o_gef_funding]:[o_gef_funding]]/SUM(Table1[[#This Row],[com_ghg_inventory]:[com_support_needed_and_received]])))</f>
        <v>526000</v>
      </c>
      <c r="AJ646" s="4" cm="1">
        <f t="array" ref="AJ646">IF(Table1[[#This Row],[com_climate_change_impacts_and_adaptation]]="",0,IF(Table1[[#This Row],[com_undefined]:[com_undefined]]=1,0,Table1[[#This Row],[o_gef_funding]:[o_gef_funding]]/SUM(Table1[[#This Row],[com_ghg_inventory]:[com_support_needed_and_received]])))</f>
        <v>0</v>
      </c>
      <c r="AK646" s="4" cm="1">
        <f t="array" ref="AK646">IF(Table1[[#This Row],[com_support_needed_and_received]]="",0,IF(Table1[[#This Row],[com_undefined]:[com_undefined]]=1,0,Table1[[#This Row],[o_gef_funding]:[o_gef_funding]]/SUM(Table1[[#This Row],[com_ghg_inventory]:[com_support_needed_and_received]])))</f>
        <v>0</v>
      </c>
      <c r="AL646" s="4">
        <f>IF(Table1[[#This Row],[com_undefined]]=1,Table1[[#This Row],[o_gef_funding]],0)</f>
        <v>0</v>
      </c>
      <c r="AM646" s="4" cm="1">
        <f t="array" ref="AM646">IF(Table1[[#This Row],[com_ghg_inventory]]="",0,IF(Table1[[#This Row],[com_undefined]:[com_undefined]]=1,0,Table1[[#This Row],[o_co_financing]:[o_co_financing]]/SUM(Table1[[#This Row],[com_ghg_inventory]:[com_support_needed_and_received]])))</f>
        <v>0</v>
      </c>
      <c r="AN646" s="4" cm="1">
        <f t="array" ref="AN646">IF(Table1[[#This Row],[com_mitigation]]="",0,IF(Table1[[#This Row],[com_undefined]:[com_undefined]]=1,0,Table1[[#This Row],[o_co_financing]:[o_co_financing]]/SUM(Table1[[#This Row],[com_ghg_inventory]:[com_support_needed_and_received]])))</f>
        <v>150000</v>
      </c>
      <c r="AO646" s="4" cm="1">
        <f t="array" ref="AO646">IF(Table1[[#This Row],[com_climate_change_impacts_and_adaptation]]="",0,IF(Table1[[#This Row],[com_undefined]:[com_undefined]]=1,0,Table1[[#This Row],[o_co_financing]:[o_co_financing]]/SUM(Table1[[#This Row],[com_ghg_inventory]:[com_support_needed_and_received]])))</f>
        <v>0</v>
      </c>
      <c r="AP646" s="4" cm="1">
        <f t="array" ref="AP646">IF(Table1[[#This Row],[com_support_needed_and_received]]="",0,IF(Table1[[#This Row],[com_undefined]:[com_undefined]]=1,0,Table1[[#This Row],[o_co_financing]:[o_co_financing]]/SUM(Table1[[#This Row],[com_ghg_inventory]:[com_support_needed_and_received]])))</f>
        <v>0</v>
      </c>
      <c r="AQ646" s="4">
        <f>IF(Table1[[#This Row],[com_undefined]]=1,Table1[[#This Row],[o_co_financing]],0)</f>
        <v>0</v>
      </c>
      <c r="AR646" s="4" t="str">
        <f>IF(Table1[[#This Row],[o_gef_funding]]=SUM(Table1[[#This Row],[ghg_inventory_gef]:[undefined_gef]]),"Good", "Problem")</f>
        <v>Good</v>
      </c>
      <c r="AS646" s="4" t="str">
        <f>IF(Table1[[#This Row],[o_co_financing]]=SUM(Table1[[#This Row],[ghg_inventory_co_finance]:[undefined_co_finance]]),"Good", "Problem")</f>
        <v>Good</v>
      </c>
    </row>
    <row r="647" spans="1:45">
      <c r="A647" s="7">
        <v>63</v>
      </c>
      <c r="B647" s="8" t="s">
        <v>89</v>
      </c>
      <c r="C647" t="str">
        <f>VLOOKUP(Table1[[#This Row],[pif_id]], Table7[#All],2,FALSE)</f>
        <v>America</v>
      </c>
      <c r="D647" t="str">
        <f>VLOOKUP(Table1[[#This Row],[pif_id]], Table7[#All],3,FALSE)</f>
        <v>UNDP</v>
      </c>
      <c r="E647" t="str">
        <f>VLOOKUP(Table1[[#This Row],[pif_id]], Table7[#All],4,FALSE)</f>
        <v>2018</v>
      </c>
      <c r="F647" t="e">
        <f>VLOOKUP(Table1[[#This Row],[pif_id]], Table7[#All],5,FALSE)</f>
        <v>#REF!</v>
      </c>
      <c r="G647">
        <v>147</v>
      </c>
      <c r="H647" t="s">
        <v>912</v>
      </c>
      <c r="I647">
        <v>1</v>
      </c>
      <c r="M647" t="str">
        <f>IF(SUM(Table1[[#This Row],[c_ghg_inventory]:[c_support_needed_and_received]])=0,1,"")</f>
        <v/>
      </c>
      <c r="N647" s="6">
        <v>2630000</v>
      </c>
      <c r="O647" s="6">
        <v>750000</v>
      </c>
      <c r="P647" s="6">
        <f>N647/SUM(Table1[[#This Row],[c_ghg_inventory]:[c_undefined]])</f>
        <v>2630000</v>
      </c>
      <c r="Q647" s="6">
        <f>O647/SUM(Table1[[#This Row],[c_ghg_inventory]:[c_undefined]])</f>
        <v>750000</v>
      </c>
      <c r="R647">
        <v>644</v>
      </c>
      <c r="S647" t="s">
        <v>917</v>
      </c>
      <c r="U647">
        <v>1</v>
      </c>
      <c r="X647" t="str">
        <f>IF(SUM(Table1[[#This Row],[o_ghg_inventory ]:[o_support_needed_and_received]])=0,1,"")</f>
        <v/>
      </c>
      <c r="Y647" s="34">
        <v>526000</v>
      </c>
      <c r="Z647" s="34">
        <v>150000</v>
      </c>
      <c r="AA647" s="5">
        <f>Table1[[#This Row],[o_gef_funding]]/SUM(Table1[[#This Row],[o_ghg_inventory ]:[o_undefined]])</f>
        <v>526000</v>
      </c>
      <c r="AB647" s="5">
        <f>Table1[[#This Row],[o_co_financing]]/SUM(Table1[[#This Row],[o_ghg_inventory ]:[o_undefined]])</f>
        <v>150000</v>
      </c>
      <c r="AC647" s="4" t="str" cm="1">
        <f t="array" ref="AC647">IF(Table1[[#This Row],[o_ghg_inventory ]]="",IF(AND(Table1[[#This Row],[o_undefined]:[o_undefined]]=1,Table1[[#This Row],[c_ghg_inventory]]=1),1,""),1)</f>
        <v/>
      </c>
      <c r="AD647" s="4" cm="1">
        <f t="array" ref="AD647">IF(Table1[[#This Row],[o_mitigation ]]="",IF(AND(Table1[[#This Row],[o_undefined]:[o_undefined]]=1,Table1[[#This Row],[c_mitigation]]=1),1,""),1)</f>
        <v>1</v>
      </c>
      <c r="AE647" s="4" t="str" cm="1">
        <f t="array" ref="AE647">IF(Table1[[#This Row],[o_climate_change_impacts_and_adaptation ]]="",IF(AND(Table1[[#This Row],[o_undefined]:[o_undefined]]=1,Table1[[#This Row],[c_climate_change_impacts_and_adaptation]]=1),1,""),1)</f>
        <v/>
      </c>
      <c r="AF647" s="4" t="str" cm="1">
        <f t="array" ref="AF647">IF(Table1[[#This Row],[o_support_needed_and_received]]="",IF(AND(Table1[[#This Row],[o_undefined]:[o_undefined]]=1,Table1[[#This Row],[c_support_needed_and_received]]=1),1,""),1)</f>
        <v/>
      </c>
      <c r="AG647" s="4" t="str">
        <f>IF(SUM(Table1[[#This Row],[com_ghg_inventory]:[com_support_needed_and_received]])=0,1,"")</f>
        <v/>
      </c>
      <c r="AH647" s="4" cm="1">
        <f t="array" ref="AH647">IF(Table1[[#This Row],[com_ghg_inventory]]="",0,IF(Table1[[#This Row],[com_undefined]:[com_undefined]]=1,0,Table1[[#This Row],[o_gef_funding]:[o_gef_funding]]/SUM(Table1[[#This Row],[com_ghg_inventory]:[com_support_needed_and_received]])))</f>
        <v>0</v>
      </c>
      <c r="AI647" s="4" cm="1">
        <f t="array" ref="AI647">IF(Table1[[#This Row],[com_mitigation]]="",0,IF(Table1[[#This Row],[com_undefined]:[com_undefined]]=1,0,Table1[[#This Row],[o_gef_funding]:[o_gef_funding]]/SUM(Table1[[#This Row],[com_ghg_inventory]:[com_support_needed_and_received]])))</f>
        <v>526000</v>
      </c>
      <c r="AJ647" s="4" cm="1">
        <f t="array" ref="AJ647">IF(Table1[[#This Row],[com_climate_change_impacts_and_adaptation]]="",0,IF(Table1[[#This Row],[com_undefined]:[com_undefined]]=1,0,Table1[[#This Row],[o_gef_funding]:[o_gef_funding]]/SUM(Table1[[#This Row],[com_ghg_inventory]:[com_support_needed_and_received]])))</f>
        <v>0</v>
      </c>
      <c r="AK647" s="4" cm="1">
        <f t="array" ref="AK647">IF(Table1[[#This Row],[com_support_needed_and_received]]="",0,IF(Table1[[#This Row],[com_undefined]:[com_undefined]]=1,0,Table1[[#This Row],[o_gef_funding]:[o_gef_funding]]/SUM(Table1[[#This Row],[com_ghg_inventory]:[com_support_needed_and_received]])))</f>
        <v>0</v>
      </c>
      <c r="AL647" s="4">
        <f>IF(Table1[[#This Row],[com_undefined]]=1,Table1[[#This Row],[o_gef_funding]],0)</f>
        <v>0</v>
      </c>
      <c r="AM647" s="4" cm="1">
        <f t="array" ref="AM647">IF(Table1[[#This Row],[com_ghg_inventory]]="",0,IF(Table1[[#This Row],[com_undefined]:[com_undefined]]=1,0,Table1[[#This Row],[o_co_financing]:[o_co_financing]]/SUM(Table1[[#This Row],[com_ghg_inventory]:[com_support_needed_and_received]])))</f>
        <v>0</v>
      </c>
      <c r="AN647" s="4" cm="1">
        <f t="array" ref="AN647">IF(Table1[[#This Row],[com_mitigation]]="",0,IF(Table1[[#This Row],[com_undefined]:[com_undefined]]=1,0,Table1[[#This Row],[o_co_financing]:[o_co_financing]]/SUM(Table1[[#This Row],[com_ghg_inventory]:[com_support_needed_and_received]])))</f>
        <v>150000</v>
      </c>
      <c r="AO647" s="4" cm="1">
        <f t="array" ref="AO647">IF(Table1[[#This Row],[com_climate_change_impacts_and_adaptation]]="",0,IF(Table1[[#This Row],[com_undefined]:[com_undefined]]=1,0,Table1[[#This Row],[o_co_financing]:[o_co_financing]]/SUM(Table1[[#This Row],[com_ghg_inventory]:[com_support_needed_and_received]])))</f>
        <v>0</v>
      </c>
      <c r="AP647" s="4" cm="1">
        <f t="array" ref="AP647">IF(Table1[[#This Row],[com_support_needed_and_received]]="",0,IF(Table1[[#This Row],[com_undefined]:[com_undefined]]=1,0,Table1[[#This Row],[o_co_financing]:[o_co_financing]]/SUM(Table1[[#This Row],[com_ghg_inventory]:[com_support_needed_and_received]])))</f>
        <v>0</v>
      </c>
      <c r="AQ647" s="4">
        <f>IF(Table1[[#This Row],[com_undefined]]=1,Table1[[#This Row],[o_co_financing]],0)</f>
        <v>0</v>
      </c>
      <c r="AR647" s="4" t="str">
        <f>IF(Table1[[#This Row],[o_gef_funding]]=SUM(Table1[[#This Row],[ghg_inventory_gef]:[undefined_gef]]),"Good", "Problem")</f>
        <v>Good</v>
      </c>
      <c r="AS647" s="4" t="str">
        <f>IF(Table1[[#This Row],[o_co_financing]]=SUM(Table1[[#This Row],[ghg_inventory_co_finance]:[undefined_co_finance]]),"Good", "Problem")</f>
        <v>Good</v>
      </c>
    </row>
    <row r="648" spans="1:45">
      <c r="A648" s="7">
        <v>64</v>
      </c>
      <c r="B648" s="8" t="s">
        <v>90</v>
      </c>
      <c r="C648" t="str">
        <f>VLOOKUP(Table1[[#This Row],[pif_id]], Table7[#All],2,FALSE)</f>
        <v>Europe</v>
      </c>
      <c r="D648" t="str">
        <f>VLOOKUP(Table1[[#This Row],[pif_id]], Table7[#All],3,FALSE)</f>
        <v>UNDP</v>
      </c>
      <c r="E648" t="str">
        <f>VLOOKUP(Table1[[#This Row],[pif_id]], Table7[#All],4,FALSE)</f>
        <v>2018</v>
      </c>
      <c r="F648" t="e">
        <f>VLOOKUP(Table1[[#This Row],[pif_id]], Table7[#All],5,FALSE)</f>
        <v>#REF!</v>
      </c>
      <c r="G648">
        <v>148</v>
      </c>
      <c r="H648" t="s">
        <v>918</v>
      </c>
      <c r="M648">
        <f>IF(SUM(Table1[[#This Row],[c_ghg_inventory]:[c_support_needed_and_received]])=0,1,"")</f>
        <v>1</v>
      </c>
      <c r="N648" s="6">
        <v>740000</v>
      </c>
      <c r="O648" s="6">
        <v>100000</v>
      </c>
      <c r="P648" s="6">
        <f>N648/SUM(Table1[[#This Row],[c_ghg_inventory]:[c_undefined]])</f>
        <v>740000</v>
      </c>
      <c r="Q648" s="6">
        <f>O648/SUM(Table1[[#This Row],[c_ghg_inventory]:[c_undefined]])</f>
        <v>100000</v>
      </c>
      <c r="R648">
        <v>645</v>
      </c>
      <c r="S648" t="s">
        <v>919</v>
      </c>
      <c r="T648">
        <v>1</v>
      </c>
      <c r="X648" s="4" t="str">
        <f>IF(SUM(Table1[[#This Row],[o_ghg_inventory ]:[o_support_needed_and_received]])=0,1,"")</f>
        <v/>
      </c>
      <c r="Y648" s="34">
        <v>246666.66666666666</v>
      </c>
      <c r="Z648" s="34">
        <v>33333.333333333336</v>
      </c>
      <c r="AA648" s="5">
        <f>Table1[[#This Row],[o_gef_funding]]/SUM(Table1[[#This Row],[o_ghg_inventory ]:[o_undefined]])</f>
        <v>246666.66666666666</v>
      </c>
      <c r="AB648" s="5">
        <f>Table1[[#This Row],[o_co_financing]]/SUM(Table1[[#This Row],[o_ghg_inventory ]:[o_undefined]])</f>
        <v>33333.333333333336</v>
      </c>
      <c r="AC648" s="4" cm="1">
        <f t="array" ref="AC648">IF(Table1[[#This Row],[o_ghg_inventory ]]="",IF(AND(Table1[[#This Row],[o_undefined]:[o_undefined]]=1,Table1[[#This Row],[c_ghg_inventory]]=1),1,""),1)</f>
        <v>1</v>
      </c>
      <c r="AD648" s="4" t="str" cm="1">
        <f t="array" ref="AD648">IF(Table1[[#This Row],[o_mitigation ]]="",IF(AND(Table1[[#This Row],[o_undefined]:[o_undefined]]=1,Table1[[#This Row],[c_mitigation]]=1),1,""),1)</f>
        <v/>
      </c>
      <c r="AE648" s="4" t="str" cm="1">
        <f t="array" ref="AE648">IF(Table1[[#This Row],[o_climate_change_impacts_and_adaptation ]]="",IF(AND(Table1[[#This Row],[o_undefined]:[o_undefined]]=1,Table1[[#This Row],[c_climate_change_impacts_and_adaptation]]=1),1,""),1)</f>
        <v/>
      </c>
      <c r="AF648" s="4" t="str" cm="1">
        <f t="array" ref="AF648">IF(Table1[[#This Row],[o_support_needed_and_received]]="",IF(AND(Table1[[#This Row],[o_undefined]:[o_undefined]]=1,Table1[[#This Row],[c_support_needed_and_received]]=1),1,""),1)</f>
        <v/>
      </c>
      <c r="AG648" s="4" t="str">
        <f>IF(SUM(Table1[[#This Row],[com_ghg_inventory]:[com_support_needed_and_received]])=0,1,"")</f>
        <v/>
      </c>
      <c r="AH648" s="4" cm="1">
        <f t="array" ref="AH648">IF(Table1[[#This Row],[com_ghg_inventory]]="",0,IF(Table1[[#This Row],[com_undefined]:[com_undefined]]=1,0,Table1[[#This Row],[o_gef_funding]:[o_gef_funding]]/SUM(Table1[[#This Row],[com_ghg_inventory]:[com_support_needed_and_received]])))</f>
        <v>246666.66666666666</v>
      </c>
      <c r="AI648" s="4" cm="1">
        <f t="array" ref="AI648">IF(Table1[[#This Row],[com_mitigation]]="",0,IF(Table1[[#This Row],[com_undefined]:[com_undefined]]=1,0,Table1[[#This Row],[o_gef_funding]:[o_gef_funding]]/SUM(Table1[[#This Row],[com_ghg_inventory]:[com_support_needed_and_received]])))</f>
        <v>0</v>
      </c>
      <c r="AJ648" s="4" cm="1">
        <f t="array" ref="AJ648">IF(Table1[[#This Row],[com_climate_change_impacts_and_adaptation]]="",0,IF(Table1[[#This Row],[com_undefined]:[com_undefined]]=1,0,Table1[[#This Row],[o_gef_funding]:[o_gef_funding]]/SUM(Table1[[#This Row],[com_ghg_inventory]:[com_support_needed_and_received]])))</f>
        <v>0</v>
      </c>
      <c r="AK648" s="4" cm="1">
        <f t="array" ref="AK648">IF(Table1[[#This Row],[com_support_needed_and_received]]="",0,IF(Table1[[#This Row],[com_undefined]:[com_undefined]]=1,0,Table1[[#This Row],[o_gef_funding]:[o_gef_funding]]/SUM(Table1[[#This Row],[com_ghg_inventory]:[com_support_needed_and_received]])))</f>
        <v>0</v>
      </c>
      <c r="AL648" s="4">
        <f>IF(Table1[[#This Row],[com_undefined]]=1,Table1[[#This Row],[o_gef_funding]],0)</f>
        <v>0</v>
      </c>
      <c r="AM648" s="4" cm="1">
        <f t="array" ref="AM648">IF(Table1[[#This Row],[com_ghg_inventory]]="",0,IF(Table1[[#This Row],[com_undefined]:[com_undefined]]=1,0,Table1[[#This Row],[o_co_financing]:[o_co_financing]]/SUM(Table1[[#This Row],[com_ghg_inventory]:[com_support_needed_and_received]])))</f>
        <v>33333.333333333336</v>
      </c>
      <c r="AN648" s="4" cm="1">
        <f t="array" ref="AN648">IF(Table1[[#This Row],[com_mitigation]]="",0,IF(Table1[[#This Row],[com_undefined]:[com_undefined]]=1,0,Table1[[#This Row],[o_co_financing]:[o_co_financing]]/SUM(Table1[[#This Row],[com_ghg_inventory]:[com_support_needed_and_received]])))</f>
        <v>0</v>
      </c>
      <c r="AO648" s="4" cm="1">
        <f t="array" ref="AO648">IF(Table1[[#This Row],[com_climate_change_impacts_and_adaptation]]="",0,IF(Table1[[#This Row],[com_undefined]:[com_undefined]]=1,0,Table1[[#This Row],[o_co_financing]:[o_co_financing]]/SUM(Table1[[#This Row],[com_ghg_inventory]:[com_support_needed_and_received]])))</f>
        <v>0</v>
      </c>
      <c r="AP648" s="4" cm="1">
        <f t="array" ref="AP648">IF(Table1[[#This Row],[com_support_needed_and_received]]="",0,IF(Table1[[#This Row],[com_undefined]:[com_undefined]]=1,0,Table1[[#This Row],[o_co_financing]:[o_co_financing]]/SUM(Table1[[#This Row],[com_ghg_inventory]:[com_support_needed_and_received]])))</f>
        <v>0</v>
      </c>
      <c r="AQ648" s="4">
        <f>IF(Table1[[#This Row],[com_undefined]]=1,Table1[[#This Row],[o_co_financing]],0)</f>
        <v>0</v>
      </c>
      <c r="AR648" s="4" t="str">
        <f>IF(Table1[[#This Row],[o_gef_funding]]=SUM(Table1[[#This Row],[ghg_inventory_gef]:[undefined_gef]]),"Good", "Problem")</f>
        <v>Good</v>
      </c>
      <c r="AS648" s="4" t="str">
        <f>IF(Table1[[#This Row],[o_co_financing]]=SUM(Table1[[#This Row],[ghg_inventory_co_finance]:[undefined_co_finance]]),"Good", "Problem")</f>
        <v>Good</v>
      </c>
    </row>
    <row r="649" spans="1:45">
      <c r="A649" s="7">
        <v>64</v>
      </c>
      <c r="B649" s="8" t="s">
        <v>90</v>
      </c>
      <c r="C649" t="str">
        <f>VLOOKUP(Table1[[#This Row],[pif_id]], Table7[#All],2,FALSE)</f>
        <v>Europe</v>
      </c>
      <c r="D649" t="str">
        <f>VLOOKUP(Table1[[#This Row],[pif_id]], Table7[#All],3,FALSE)</f>
        <v>UNDP</v>
      </c>
      <c r="E649" t="str">
        <f>VLOOKUP(Table1[[#This Row],[pif_id]], Table7[#All],4,FALSE)</f>
        <v>2018</v>
      </c>
      <c r="F649" t="e">
        <f>VLOOKUP(Table1[[#This Row],[pif_id]], Table7[#All],5,FALSE)</f>
        <v>#REF!</v>
      </c>
      <c r="G649">
        <v>148</v>
      </c>
      <c r="H649" t="s">
        <v>918</v>
      </c>
      <c r="M649">
        <f>IF(SUM(Table1[[#This Row],[c_ghg_inventory]:[c_support_needed_and_received]])=0,1,"")</f>
        <v>1</v>
      </c>
      <c r="N649" s="6">
        <v>740000</v>
      </c>
      <c r="O649" s="6">
        <v>100000</v>
      </c>
      <c r="P649" s="6">
        <f>N649/SUM(Table1[[#This Row],[c_ghg_inventory]:[c_undefined]])</f>
        <v>740000</v>
      </c>
      <c r="Q649" s="6">
        <f>O649/SUM(Table1[[#This Row],[c_ghg_inventory]:[c_undefined]])</f>
        <v>100000</v>
      </c>
      <c r="R649">
        <v>646</v>
      </c>
      <c r="S649" t="s">
        <v>920</v>
      </c>
      <c r="X649" s="4">
        <f>IF(SUM(Table1[[#This Row],[o_ghg_inventory ]:[o_support_needed_and_received]])=0,1,"")</f>
        <v>1</v>
      </c>
      <c r="Y649" s="34">
        <v>246666.66666666666</v>
      </c>
      <c r="Z649" s="34">
        <v>33333.333333333336</v>
      </c>
      <c r="AA649" s="5">
        <f>Table1[[#This Row],[o_gef_funding]]/SUM(Table1[[#This Row],[o_ghg_inventory ]:[o_undefined]])</f>
        <v>246666.66666666666</v>
      </c>
      <c r="AB649" s="5">
        <f>Table1[[#This Row],[o_co_financing]]/SUM(Table1[[#This Row],[o_ghg_inventory ]:[o_undefined]])</f>
        <v>33333.333333333336</v>
      </c>
      <c r="AC649" s="4" t="str" cm="1">
        <f t="array" ref="AC649">IF(Table1[[#This Row],[o_ghg_inventory ]]="",IF(AND(Table1[[#This Row],[o_undefined]:[o_undefined]]=1,Table1[[#This Row],[c_ghg_inventory]]=1),1,""),1)</f>
        <v/>
      </c>
      <c r="AD649" s="4" t="str" cm="1">
        <f t="array" ref="AD649">IF(Table1[[#This Row],[o_mitigation ]]="",IF(AND(Table1[[#This Row],[o_undefined]:[o_undefined]]=1,Table1[[#This Row],[c_mitigation]]=1),1,""),1)</f>
        <v/>
      </c>
      <c r="AE649" s="4" t="str" cm="1">
        <f t="array" ref="AE649">IF(Table1[[#This Row],[o_climate_change_impacts_and_adaptation ]]="",IF(AND(Table1[[#This Row],[o_undefined]:[o_undefined]]=1,Table1[[#This Row],[c_climate_change_impacts_and_adaptation]]=1),1,""),1)</f>
        <v/>
      </c>
      <c r="AF649" s="4" t="str" cm="1">
        <f t="array" ref="AF649">IF(Table1[[#This Row],[o_support_needed_and_received]]="",IF(AND(Table1[[#This Row],[o_undefined]:[o_undefined]]=1,Table1[[#This Row],[c_support_needed_and_received]]=1),1,""),1)</f>
        <v/>
      </c>
      <c r="AG649" s="4">
        <f>IF(SUM(Table1[[#This Row],[com_ghg_inventory]:[com_support_needed_and_received]])=0,1,"")</f>
        <v>1</v>
      </c>
      <c r="AH649" s="4" cm="1">
        <f t="array" ref="AH649">IF(Table1[[#This Row],[com_ghg_inventory]]="",0,IF(Table1[[#This Row],[com_undefined]:[com_undefined]]=1,0,Table1[[#This Row],[o_gef_funding]:[o_gef_funding]]/SUM(Table1[[#This Row],[com_ghg_inventory]:[com_support_needed_and_received]])))</f>
        <v>0</v>
      </c>
      <c r="AI649" s="4" cm="1">
        <f t="array" ref="AI649">IF(Table1[[#This Row],[com_mitigation]]="",0,IF(Table1[[#This Row],[com_undefined]:[com_undefined]]=1,0,Table1[[#This Row],[o_gef_funding]:[o_gef_funding]]/SUM(Table1[[#This Row],[com_ghg_inventory]:[com_support_needed_and_received]])))</f>
        <v>0</v>
      </c>
      <c r="AJ649" s="4" cm="1">
        <f t="array" ref="AJ649">IF(Table1[[#This Row],[com_climate_change_impacts_and_adaptation]]="",0,IF(Table1[[#This Row],[com_undefined]:[com_undefined]]=1,0,Table1[[#This Row],[o_gef_funding]:[o_gef_funding]]/SUM(Table1[[#This Row],[com_ghg_inventory]:[com_support_needed_and_received]])))</f>
        <v>0</v>
      </c>
      <c r="AK649" s="4" cm="1">
        <f t="array" ref="AK649">IF(Table1[[#This Row],[com_support_needed_and_received]]="",0,IF(Table1[[#This Row],[com_undefined]:[com_undefined]]=1,0,Table1[[#This Row],[o_gef_funding]:[o_gef_funding]]/SUM(Table1[[#This Row],[com_ghg_inventory]:[com_support_needed_and_received]])))</f>
        <v>0</v>
      </c>
      <c r="AL649" s="4">
        <f>IF(Table1[[#This Row],[com_undefined]]=1,Table1[[#This Row],[o_gef_funding]],0)</f>
        <v>246666.66666666666</v>
      </c>
      <c r="AM649" s="4" cm="1">
        <f t="array" ref="AM649">IF(Table1[[#This Row],[com_ghg_inventory]]="",0,IF(Table1[[#This Row],[com_undefined]:[com_undefined]]=1,0,Table1[[#This Row],[o_co_financing]:[o_co_financing]]/SUM(Table1[[#This Row],[com_ghg_inventory]:[com_support_needed_and_received]])))</f>
        <v>0</v>
      </c>
      <c r="AN649" s="4" cm="1">
        <f t="array" ref="AN649">IF(Table1[[#This Row],[com_mitigation]]="",0,IF(Table1[[#This Row],[com_undefined]:[com_undefined]]=1,0,Table1[[#This Row],[o_co_financing]:[o_co_financing]]/SUM(Table1[[#This Row],[com_ghg_inventory]:[com_support_needed_and_received]])))</f>
        <v>0</v>
      </c>
      <c r="AO649" s="4" cm="1">
        <f t="array" ref="AO649">IF(Table1[[#This Row],[com_climate_change_impacts_and_adaptation]]="",0,IF(Table1[[#This Row],[com_undefined]:[com_undefined]]=1,0,Table1[[#This Row],[o_co_financing]:[o_co_financing]]/SUM(Table1[[#This Row],[com_ghg_inventory]:[com_support_needed_and_received]])))</f>
        <v>0</v>
      </c>
      <c r="AP649" s="4" cm="1">
        <f t="array" ref="AP649">IF(Table1[[#This Row],[com_support_needed_and_received]]="",0,IF(Table1[[#This Row],[com_undefined]:[com_undefined]]=1,0,Table1[[#This Row],[o_co_financing]:[o_co_financing]]/SUM(Table1[[#This Row],[com_ghg_inventory]:[com_support_needed_and_received]])))</f>
        <v>0</v>
      </c>
      <c r="AQ649" s="4">
        <f>IF(Table1[[#This Row],[com_undefined]]=1,Table1[[#This Row],[o_co_financing]],0)</f>
        <v>33333.333333333336</v>
      </c>
      <c r="AR649" s="4" t="str">
        <f>IF(Table1[[#This Row],[o_gef_funding]]=SUM(Table1[[#This Row],[ghg_inventory_gef]:[undefined_gef]]),"Good", "Problem")</f>
        <v>Good</v>
      </c>
      <c r="AS649" s="4" t="str">
        <f>IF(Table1[[#This Row],[o_co_financing]]=SUM(Table1[[#This Row],[ghg_inventory_co_finance]:[undefined_co_finance]]),"Good", "Problem")</f>
        <v>Good</v>
      </c>
    </row>
    <row r="650" spans="1:45">
      <c r="A650" s="7">
        <v>64</v>
      </c>
      <c r="B650" s="8" t="s">
        <v>90</v>
      </c>
      <c r="C650" t="str">
        <f>VLOOKUP(Table1[[#This Row],[pif_id]], Table7[#All],2,FALSE)</f>
        <v>Europe</v>
      </c>
      <c r="D650" t="str">
        <f>VLOOKUP(Table1[[#This Row],[pif_id]], Table7[#All],3,FALSE)</f>
        <v>UNDP</v>
      </c>
      <c r="E650" t="str">
        <f>VLOOKUP(Table1[[#This Row],[pif_id]], Table7[#All],4,FALSE)</f>
        <v>2018</v>
      </c>
      <c r="F650" t="e">
        <f>VLOOKUP(Table1[[#This Row],[pif_id]], Table7[#All],5,FALSE)</f>
        <v>#REF!</v>
      </c>
      <c r="G650">
        <v>148</v>
      </c>
      <c r="H650" t="s">
        <v>918</v>
      </c>
      <c r="M650">
        <f>IF(SUM(Table1[[#This Row],[c_ghg_inventory]:[c_support_needed_and_received]])=0,1,"")</f>
        <v>1</v>
      </c>
      <c r="N650" s="6">
        <v>740000</v>
      </c>
      <c r="O650" s="6">
        <v>100000</v>
      </c>
      <c r="P650" s="6">
        <f>N650/SUM(Table1[[#This Row],[c_ghg_inventory]:[c_undefined]])</f>
        <v>740000</v>
      </c>
      <c r="Q650" s="6">
        <f>O650/SUM(Table1[[#This Row],[c_ghg_inventory]:[c_undefined]])</f>
        <v>100000</v>
      </c>
      <c r="R650">
        <v>647</v>
      </c>
      <c r="S650" t="s">
        <v>921</v>
      </c>
      <c r="U650">
        <v>1</v>
      </c>
      <c r="X650" s="4" t="str">
        <f>IF(SUM(Table1[[#This Row],[o_ghg_inventory ]:[o_support_needed_and_received]])=0,1,"")</f>
        <v/>
      </c>
      <c r="Y650" s="34">
        <v>246666.66666666666</v>
      </c>
      <c r="Z650" s="34">
        <v>33333.333333333336</v>
      </c>
      <c r="AA650" s="5">
        <f>Table1[[#This Row],[o_gef_funding]]/SUM(Table1[[#This Row],[o_ghg_inventory ]:[o_undefined]])</f>
        <v>246666.66666666666</v>
      </c>
      <c r="AB650" s="5">
        <f>Table1[[#This Row],[o_co_financing]]/SUM(Table1[[#This Row],[o_ghg_inventory ]:[o_undefined]])</f>
        <v>33333.333333333336</v>
      </c>
      <c r="AC650" s="4" t="str" cm="1">
        <f t="array" ref="AC650">IF(Table1[[#This Row],[o_ghg_inventory ]]="",IF(AND(Table1[[#This Row],[o_undefined]:[o_undefined]]=1,Table1[[#This Row],[c_ghg_inventory]]=1),1,""),1)</f>
        <v/>
      </c>
      <c r="AD650" s="4" cm="1">
        <f t="array" ref="AD650">IF(Table1[[#This Row],[o_mitigation ]]="",IF(AND(Table1[[#This Row],[o_undefined]:[o_undefined]]=1,Table1[[#This Row],[c_mitigation]]=1),1,""),1)</f>
        <v>1</v>
      </c>
      <c r="AE650" s="4" t="str" cm="1">
        <f t="array" ref="AE650">IF(Table1[[#This Row],[o_climate_change_impacts_and_adaptation ]]="",IF(AND(Table1[[#This Row],[o_undefined]:[o_undefined]]=1,Table1[[#This Row],[c_climate_change_impacts_and_adaptation]]=1),1,""),1)</f>
        <v/>
      </c>
      <c r="AF650" s="4" t="str" cm="1">
        <f t="array" ref="AF650">IF(Table1[[#This Row],[o_support_needed_and_received]]="",IF(AND(Table1[[#This Row],[o_undefined]:[o_undefined]]=1,Table1[[#This Row],[c_support_needed_and_received]]=1),1,""),1)</f>
        <v/>
      </c>
      <c r="AG650" s="4" t="str">
        <f>IF(SUM(Table1[[#This Row],[com_ghg_inventory]:[com_support_needed_and_received]])=0,1,"")</f>
        <v/>
      </c>
      <c r="AH650" s="4" cm="1">
        <f t="array" ref="AH650">IF(Table1[[#This Row],[com_ghg_inventory]]="",0,IF(Table1[[#This Row],[com_undefined]:[com_undefined]]=1,0,Table1[[#This Row],[o_gef_funding]:[o_gef_funding]]/SUM(Table1[[#This Row],[com_ghg_inventory]:[com_support_needed_and_received]])))</f>
        <v>0</v>
      </c>
      <c r="AI650" s="4" cm="1">
        <f t="array" ref="AI650">IF(Table1[[#This Row],[com_mitigation]]="",0,IF(Table1[[#This Row],[com_undefined]:[com_undefined]]=1,0,Table1[[#This Row],[o_gef_funding]:[o_gef_funding]]/SUM(Table1[[#This Row],[com_ghg_inventory]:[com_support_needed_and_received]])))</f>
        <v>246666.66666666666</v>
      </c>
      <c r="AJ650" s="4" cm="1">
        <f t="array" ref="AJ650">IF(Table1[[#This Row],[com_climate_change_impacts_and_adaptation]]="",0,IF(Table1[[#This Row],[com_undefined]:[com_undefined]]=1,0,Table1[[#This Row],[o_gef_funding]:[o_gef_funding]]/SUM(Table1[[#This Row],[com_ghg_inventory]:[com_support_needed_and_received]])))</f>
        <v>0</v>
      </c>
      <c r="AK650" s="4" cm="1">
        <f t="array" ref="AK650">IF(Table1[[#This Row],[com_support_needed_and_received]]="",0,IF(Table1[[#This Row],[com_undefined]:[com_undefined]]=1,0,Table1[[#This Row],[o_gef_funding]:[o_gef_funding]]/SUM(Table1[[#This Row],[com_ghg_inventory]:[com_support_needed_and_received]])))</f>
        <v>0</v>
      </c>
      <c r="AL650" s="4">
        <f>IF(Table1[[#This Row],[com_undefined]]=1,Table1[[#This Row],[o_gef_funding]],0)</f>
        <v>0</v>
      </c>
      <c r="AM650" s="4" cm="1">
        <f t="array" ref="AM650">IF(Table1[[#This Row],[com_ghg_inventory]]="",0,IF(Table1[[#This Row],[com_undefined]:[com_undefined]]=1,0,Table1[[#This Row],[o_co_financing]:[o_co_financing]]/SUM(Table1[[#This Row],[com_ghg_inventory]:[com_support_needed_and_received]])))</f>
        <v>0</v>
      </c>
      <c r="AN650" s="4" cm="1">
        <f t="array" ref="AN650">IF(Table1[[#This Row],[com_mitigation]]="",0,IF(Table1[[#This Row],[com_undefined]:[com_undefined]]=1,0,Table1[[#This Row],[o_co_financing]:[o_co_financing]]/SUM(Table1[[#This Row],[com_ghg_inventory]:[com_support_needed_and_received]])))</f>
        <v>33333.333333333336</v>
      </c>
      <c r="AO650" s="4" cm="1">
        <f t="array" ref="AO650">IF(Table1[[#This Row],[com_climate_change_impacts_and_adaptation]]="",0,IF(Table1[[#This Row],[com_undefined]:[com_undefined]]=1,0,Table1[[#This Row],[o_co_financing]:[o_co_financing]]/SUM(Table1[[#This Row],[com_ghg_inventory]:[com_support_needed_and_received]])))</f>
        <v>0</v>
      </c>
      <c r="AP650" s="4" cm="1">
        <f t="array" ref="AP650">IF(Table1[[#This Row],[com_support_needed_and_received]]="",0,IF(Table1[[#This Row],[com_undefined]:[com_undefined]]=1,0,Table1[[#This Row],[o_co_financing]:[o_co_financing]]/SUM(Table1[[#This Row],[com_ghg_inventory]:[com_support_needed_and_received]])))</f>
        <v>0</v>
      </c>
      <c r="AQ650" s="4">
        <f>IF(Table1[[#This Row],[com_undefined]]=1,Table1[[#This Row],[o_co_financing]],0)</f>
        <v>0</v>
      </c>
      <c r="AR650" s="4" t="str">
        <f>IF(Table1[[#This Row],[o_gef_funding]]=SUM(Table1[[#This Row],[ghg_inventory_gef]:[undefined_gef]]),"Good", "Problem")</f>
        <v>Good</v>
      </c>
      <c r="AS650" s="4" t="str">
        <f>IF(Table1[[#This Row],[o_co_financing]]=SUM(Table1[[#This Row],[ghg_inventory_co_finance]:[undefined_co_finance]]),"Good", "Problem")</f>
        <v>Good</v>
      </c>
    </row>
    <row r="651" spans="1:45">
      <c r="A651" s="7">
        <v>64</v>
      </c>
      <c r="B651" s="8" t="s">
        <v>90</v>
      </c>
      <c r="C651" t="str">
        <f>VLOOKUP(Table1[[#This Row],[pif_id]], Table7[#All],2,FALSE)</f>
        <v>Europe</v>
      </c>
      <c r="D651" t="str">
        <f>VLOOKUP(Table1[[#This Row],[pif_id]], Table7[#All],3,FALSE)</f>
        <v>UNDP</v>
      </c>
      <c r="E651" t="str">
        <f>VLOOKUP(Table1[[#This Row],[pif_id]], Table7[#All],4,FALSE)</f>
        <v>2018</v>
      </c>
      <c r="F651" t="e">
        <f>VLOOKUP(Table1[[#This Row],[pif_id]], Table7[#All],5,FALSE)</f>
        <v>#REF!</v>
      </c>
      <c r="G651">
        <v>149</v>
      </c>
      <c r="H651" t="s">
        <v>394</v>
      </c>
      <c r="M651">
        <f>IF(SUM(Table1[[#This Row],[c_ghg_inventory]:[c_support_needed_and_received]])=0,1,"")</f>
        <v>1</v>
      </c>
      <c r="N651" s="6">
        <v>360000</v>
      </c>
      <c r="O651" s="6">
        <v>50000</v>
      </c>
      <c r="P651" s="6">
        <f>N651/SUM(Table1[[#This Row],[c_ghg_inventory]:[c_undefined]])</f>
        <v>360000</v>
      </c>
      <c r="Q651" s="6">
        <f>O651/SUM(Table1[[#This Row],[c_ghg_inventory]:[c_undefined]])</f>
        <v>50000</v>
      </c>
      <c r="R651">
        <v>648</v>
      </c>
      <c r="S651" t="s">
        <v>922</v>
      </c>
      <c r="T651">
        <v>1</v>
      </c>
      <c r="X651" s="4" t="str">
        <f>IF(SUM(Table1[[#This Row],[o_ghg_inventory ]:[o_support_needed_and_received]])=0,1,"")</f>
        <v/>
      </c>
      <c r="Y651" s="34">
        <v>90000</v>
      </c>
      <c r="Z651" s="34">
        <v>12500</v>
      </c>
      <c r="AA651" s="5">
        <f>Table1[[#This Row],[o_gef_funding]]/SUM(Table1[[#This Row],[o_ghg_inventory ]:[o_undefined]])</f>
        <v>90000</v>
      </c>
      <c r="AB651" s="5">
        <f>Table1[[#This Row],[o_co_financing]]/SUM(Table1[[#This Row],[o_ghg_inventory ]:[o_undefined]])</f>
        <v>12500</v>
      </c>
      <c r="AC651" s="4" cm="1">
        <f t="array" ref="AC651">IF(Table1[[#This Row],[o_ghg_inventory ]]="",IF(AND(Table1[[#This Row],[o_undefined]:[o_undefined]]=1,Table1[[#This Row],[c_ghg_inventory]]=1),1,""),1)</f>
        <v>1</v>
      </c>
      <c r="AD651" s="4" t="str" cm="1">
        <f t="array" ref="AD651">IF(Table1[[#This Row],[o_mitigation ]]="",IF(AND(Table1[[#This Row],[o_undefined]:[o_undefined]]=1,Table1[[#This Row],[c_mitigation]]=1),1,""),1)</f>
        <v/>
      </c>
      <c r="AE651" s="4" t="str" cm="1">
        <f t="array" ref="AE651">IF(Table1[[#This Row],[o_climate_change_impacts_and_adaptation ]]="",IF(AND(Table1[[#This Row],[o_undefined]:[o_undefined]]=1,Table1[[#This Row],[c_climate_change_impacts_and_adaptation]]=1),1,""),1)</f>
        <v/>
      </c>
      <c r="AF651" s="4" t="str" cm="1">
        <f t="array" ref="AF651">IF(Table1[[#This Row],[o_support_needed_and_received]]="",IF(AND(Table1[[#This Row],[o_undefined]:[o_undefined]]=1,Table1[[#This Row],[c_support_needed_and_received]]=1),1,""),1)</f>
        <v/>
      </c>
      <c r="AG651" s="4" t="str">
        <f>IF(SUM(Table1[[#This Row],[com_ghg_inventory]:[com_support_needed_and_received]])=0,1,"")</f>
        <v/>
      </c>
      <c r="AH651" s="4" cm="1">
        <f t="array" ref="AH651">IF(Table1[[#This Row],[com_ghg_inventory]]="",0,IF(Table1[[#This Row],[com_undefined]:[com_undefined]]=1,0,Table1[[#This Row],[o_gef_funding]:[o_gef_funding]]/SUM(Table1[[#This Row],[com_ghg_inventory]:[com_support_needed_and_received]])))</f>
        <v>90000</v>
      </c>
      <c r="AI651" s="4" cm="1">
        <f t="array" ref="AI651">IF(Table1[[#This Row],[com_mitigation]]="",0,IF(Table1[[#This Row],[com_undefined]:[com_undefined]]=1,0,Table1[[#This Row],[o_gef_funding]:[o_gef_funding]]/SUM(Table1[[#This Row],[com_ghg_inventory]:[com_support_needed_and_received]])))</f>
        <v>0</v>
      </c>
      <c r="AJ651" s="4" cm="1">
        <f t="array" ref="AJ651">IF(Table1[[#This Row],[com_climate_change_impacts_and_adaptation]]="",0,IF(Table1[[#This Row],[com_undefined]:[com_undefined]]=1,0,Table1[[#This Row],[o_gef_funding]:[o_gef_funding]]/SUM(Table1[[#This Row],[com_ghg_inventory]:[com_support_needed_and_received]])))</f>
        <v>0</v>
      </c>
      <c r="AK651" s="4" cm="1">
        <f t="array" ref="AK651">IF(Table1[[#This Row],[com_support_needed_and_received]]="",0,IF(Table1[[#This Row],[com_undefined]:[com_undefined]]=1,0,Table1[[#This Row],[o_gef_funding]:[o_gef_funding]]/SUM(Table1[[#This Row],[com_ghg_inventory]:[com_support_needed_and_received]])))</f>
        <v>0</v>
      </c>
      <c r="AL651" s="4">
        <f>IF(Table1[[#This Row],[com_undefined]]=1,Table1[[#This Row],[o_gef_funding]],0)</f>
        <v>0</v>
      </c>
      <c r="AM651" s="4" cm="1">
        <f t="array" ref="AM651">IF(Table1[[#This Row],[com_ghg_inventory]]="",0,IF(Table1[[#This Row],[com_undefined]:[com_undefined]]=1,0,Table1[[#This Row],[o_co_financing]:[o_co_financing]]/SUM(Table1[[#This Row],[com_ghg_inventory]:[com_support_needed_and_received]])))</f>
        <v>12500</v>
      </c>
      <c r="AN651" s="4" cm="1">
        <f t="array" ref="AN651">IF(Table1[[#This Row],[com_mitigation]]="",0,IF(Table1[[#This Row],[com_undefined]:[com_undefined]]=1,0,Table1[[#This Row],[o_co_financing]:[o_co_financing]]/SUM(Table1[[#This Row],[com_ghg_inventory]:[com_support_needed_and_received]])))</f>
        <v>0</v>
      </c>
      <c r="AO651" s="4" cm="1">
        <f t="array" ref="AO651">IF(Table1[[#This Row],[com_climate_change_impacts_and_adaptation]]="",0,IF(Table1[[#This Row],[com_undefined]:[com_undefined]]=1,0,Table1[[#This Row],[o_co_financing]:[o_co_financing]]/SUM(Table1[[#This Row],[com_ghg_inventory]:[com_support_needed_and_received]])))</f>
        <v>0</v>
      </c>
      <c r="AP651" s="4" cm="1">
        <f t="array" ref="AP651">IF(Table1[[#This Row],[com_support_needed_and_received]]="",0,IF(Table1[[#This Row],[com_undefined]:[com_undefined]]=1,0,Table1[[#This Row],[o_co_financing]:[o_co_financing]]/SUM(Table1[[#This Row],[com_ghg_inventory]:[com_support_needed_and_received]])))</f>
        <v>0</v>
      </c>
      <c r="AQ651" s="4">
        <f>IF(Table1[[#This Row],[com_undefined]]=1,Table1[[#This Row],[o_co_financing]],0)</f>
        <v>0</v>
      </c>
      <c r="AR651" s="4" t="str">
        <f>IF(Table1[[#This Row],[o_gef_funding]]=SUM(Table1[[#This Row],[ghg_inventory_gef]:[undefined_gef]]),"Good", "Problem")</f>
        <v>Good</v>
      </c>
      <c r="AS651" s="4" t="str">
        <f>IF(Table1[[#This Row],[o_co_financing]]=SUM(Table1[[#This Row],[ghg_inventory_co_finance]:[undefined_co_finance]]),"Good", "Problem")</f>
        <v>Good</v>
      </c>
    </row>
    <row r="652" spans="1:45">
      <c r="A652" s="7">
        <v>64</v>
      </c>
      <c r="B652" s="8" t="s">
        <v>90</v>
      </c>
      <c r="C652" t="str">
        <f>VLOOKUP(Table1[[#This Row],[pif_id]], Table7[#All],2,FALSE)</f>
        <v>Europe</v>
      </c>
      <c r="D652" t="str">
        <f>VLOOKUP(Table1[[#This Row],[pif_id]], Table7[#All],3,FALSE)</f>
        <v>UNDP</v>
      </c>
      <c r="E652" t="str">
        <f>VLOOKUP(Table1[[#This Row],[pif_id]], Table7[#All],4,FALSE)</f>
        <v>2018</v>
      </c>
      <c r="F652" t="e">
        <f>VLOOKUP(Table1[[#This Row],[pif_id]], Table7[#All],5,FALSE)</f>
        <v>#REF!</v>
      </c>
      <c r="G652">
        <v>149</v>
      </c>
      <c r="H652" t="s">
        <v>394</v>
      </c>
      <c r="M652">
        <f>IF(SUM(Table1[[#This Row],[c_ghg_inventory]:[c_support_needed_and_received]])=0,1,"")</f>
        <v>1</v>
      </c>
      <c r="N652" s="6">
        <v>360000</v>
      </c>
      <c r="O652" s="6">
        <v>50000</v>
      </c>
      <c r="P652" s="6">
        <f>N652/SUM(Table1[[#This Row],[c_ghg_inventory]:[c_undefined]])</f>
        <v>360000</v>
      </c>
      <c r="Q652" s="6">
        <f>O652/SUM(Table1[[#This Row],[c_ghg_inventory]:[c_undefined]])</f>
        <v>50000</v>
      </c>
      <c r="R652">
        <v>649</v>
      </c>
      <c r="S652" t="s">
        <v>923</v>
      </c>
      <c r="U652">
        <v>1</v>
      </c>
      <c r="X652" s="4" t="str">
        <f>IF(SUM(Table1[[#This Row],[o_ghg_inventory ]:[o_support_needed_and_received]])=0,1,"")</f>
        <v/>
      </c>
      <c r="Y652" s="34">
        <v>90000</v>
      </c>
      <c r="Z652" s="34">
        <v>12500</v>
      </c>
      <c r="AA652" s="5">
        <f>Table1[[#This Row],[o_gef_funding]]/SUM(Table1[[#This Row],[o_ghg_inventory ]:[o_undefined]])</f>
        <v>90000</v>
      </c>
      <c r="AB652" s="5">
        <f>Table1[[#This Row],[o_co_financing]]/SUM(Table1[[#This Row],[o_ghg_inventory ]:[o_undefined]])</f>
        <v>12500</v>
      </c>
      <c r="AC652" s="4" t="str" cm="1">
        <f t="array" ref="AC652">IF(Table1[[#This Row],[o_ghg_inventory ]]="",IF(AND(Table1[[#This Row],[o_undefined]:[o_undefined]]=1,Table1[[#This Row],[c_ghg_inventory]]=1),1,""),1)</f>
        <v/>
      </c>
      <c r="AD652" s="4" cm="1">
        <f t="array" ref="AD652">IF(Table1[[#This Row],[o_mitigation ]]="",IF(AND(Table1[[#This Row],[o_undefined]:[o_undefined]]=1,Table1[[#This Row],[c_mitigation]]=1),1,""),1)</f>
        <v>1</v>
      </c>
      <c r="AE652" s="4" t="str" cm="1">
        <f t="array" ref="AE652">IF(Table1[[#This Row],[o_climate_change_impacts_and_adaptation ]]="",IF(AND(Table1[[#This Row],[o_undefined]:[o_undefined]]=1,Table1[[#This Row],[c_climate_change_impacts_and_adaptation]]=1),1,""),1)</f>
        <v/>
      </c>
      <c r="AF652" s="4" t="str" cm="1">
        <f t="array" ref="AF652">IF(Table1[[#This Row],[o_support_needed_and_received]]="",IF(AND(Table1[[#This Row],[o_undefined]:[o_undefined]]=1,Table1[[#This Row],[c_support_needed_and_received]]=1),1,""),1)</f>
        <v/>
      </c>
      <c r="AG652" s="4" t="str">
        <f>IF(SUM(Table1[[#This Row],[com_ghg_inventory]:[com_support_needed_and_received]])=0,1,"")</f>
        <v/>
      </c>
      <c r="AH652" s="4" cm="1">
        <f t="array" ref="AH652">IF(Table1[[#This Row],[com_ghg_inventory]]="",0,IF(Table1[[#This Row],[com_undefined]:[com_undefined]]=1,0,Table1[[#This Row],[o_gef_funding]:[o_gef_funding]]/SUM(Table1[[#This Row],[com_ghg_inventory]:[com_support_needed_and_received]])))</f>
        <v>0</v>
      </c>
      <c r="AI652" s="4" cm="1">
        <f t="array" ref="AI652">IF(Table1[[#This Row],[com_mitigation]]="",0,IF(Table1[[#This Row],[com_undefined]:[com_undefined]]=1,0,Table1[[#This Row],[o_gef_funding]:[o_gef_funding]]/SUM(Table1[[#This Row],[com_ghg_inventory]:[com_support_needed_and_received]])))</f>
        <v>90000</v>
      </c>
      <c r="AJ652" s="4" cm="1">
        <f t="array" ref="AJ652">IF(Table1[[#This Row],[com_climate_change_impacts_and_adaptation]]="",0,IF(Table1[[#This Row],[com_undefined]:[com_undefined]]=1,0,Table1[[#This Row],[o_gef_funding]:[o_gef_funding]]/SUM(Table1[[#This Row],[com_ghg_inventory]:[com_support_needed_and_received]])))</f>
        <v>0</v>
      </c>
      <c r="AK652" s="4" cm="1">
        <f t="array" ref="AK652">IF(Table1[[#This Row],[com_support_needed_and_received]]="",0,IF(Table1[[#This Row],[com_undefined]:[com_undefined]]=1,0,Table1[[#This Row],[o_gef_funding]:[o_gef_funding]]/SUM(Table1[[#This Row],[com_ghg_inventory]:[com_support_needed_and_received]])))</f>
        <v>0</v>
      </c>
      <c r="AL652" s="4">
        <f>IF(Table1[[#This Row],[com_undefined]]=1,Table1[[#This Row],[o_gef_funding]],0)</f>
        <v>0</v>
      </c>
      <c r="AM652" s="4" cm="1">
        <f t="array" ref="AM652">IF(Table1[[#This Row],[com_ghg_inventory]]="",0,IF(Table1[[#This Row],[com_undefined]:[com_undefined]]=1,0,Table1[[#This Row],[o_co_financing]:[o_co_financing]]/SUM(Table1[[#This Row],[com_ghg_inventory]:[com_support_needed_and_received]])))</f>
        <v>0</v>
      </c>
      <c r="AN652" s="4" cm="1">
        <f t="array" ref="AN652">IF(Table1[[#This Row],[com_mitigation]]="",0,IF(Table1[[#This Row],[com_undefined]:[com_undefined]]=1,0,Table1[[#This Row],[o_co_financing]:[o_co_financing]]/SUM(Table1[[#This Row],[com_ghg_inventory]:[com_support_needed_and_received]])))</f>
        <v>12500</v>
      </c>
      <c r="AO652" s="4" cm="1">
        <f t="array" ref="AO652">IF(Table1[[#This Row],[com_climate_change_impacts_and_adaptation]]="",0,IF(Table1[[#This Row],[com_undefined]:[com_undefined]]=1,0,Table1[[#This Row],[o_co_financing]:[o_co_financing]]/SUM(Table1[[#This Row],[com_ghg_inventory]:[com_support_needed_and_received]])))</f>
        <v>0</v>
      </c>
      <c r="AP652" s="4" cm="1">
        <f t="array" ref="AP652">IF(Table1[[#This Row],[com_support_needed_and_received]]="",0,IF(Table1[[#This Row],[com_undefined]:[com_undefined]]=1,0,Table1[[#This Row],[o_co_financing]:[o_co_financing]]/SUM(Table1[[#This Row],[com_ghg_inventory]:[com_support_needed_and_received]])))</f>
        <v>0</v>
      </c>
      <c r="AQ652" s="4">
        <f>IF(Table1[[#This Row],[com_undefined]]=1,Table1[[#This Row],[o_co_financing]],0)</f>
        <v>0</v>
      </c>
      <c r="AR652" s="4" t="str">
        <f>IF(Table1[[#This Row],[o_gef_funding]]=SUM(Table1[[#This Row],[ghg_inventory_gef]:[undefined_gef]]),"Good", "Problem")</f>
        <v>Good</v>
      </c>
      <c r="AS652" s="4" t="str">
        <f>IF(Table1[[#This Row],[o_co_financing]]=SUM(Table1[[#This Row],[ghg_inventory_co_finance]:[undefined_co_finance]]),"Good", "Problem")</f>
        <v>Good</v>
      </c>
    </row>
    <row r="653" spans="1:45">
      <c r="A653" s="7">
        <v>64</v>
      </c>
      <c r="B653" s="8" t="s">
        <v>90</v>
      </c>
      <c r="C653" t="str">
        <f>VLOOKUP(Table1[[#This Row],[pif_id]], Table7[#All],2,FALSE)</f>
        <v>Europe</v>
      </c>
      <c r="D653" t="str">
        <f>VLOOKUP(Table1[[#This Row],[pif_id]], Table7[#All],3,FALSE)</f>
        <v>UNDP</v>
      </c>
      <c r="E653" t="str">
        <f>VLOOKUP(Table1[[#This Row],[pif_id]], Table7[#All],4,FALSE)</f>
        <v>2018</v>
      </c>
      <c r="F653" t="e">
        <f>VLOOKUP(Table1[[#This Row],[pif_id]], Table7[#All],5,FALSE)</f>
        <v>#REF!</v>
      </c>
      <c r="G653">
        <v>149</v>
      </c>
      <c r="H653" t="s">
        <v>394</v>
      </c>
      <c r="M653">
        <f>IF(SUM(Table1[[#This Row],[c_ghg_inventory]:[c_support_needed_and_received]])=0,1,"")</f>
        <v>1</v>
      </c>
      <c r="N653" s="6">
        <v>360000</v>
      </c>
      <c r="O653" s="6">
        <v>50000</v>
      </c>
      <c r="P653" s="6">
        <f>N653/SUM(Table1[[#This Row],[c_ghg_inventory]:[c_undefined]])</f>
        <v>360000</v>
      </c>
      <c r="Q653" s="6">
        <f>O653/SUM(Table1[[#This Row],[c_ghg_inventory]:[c_undefined]])</f>
        <v>50000</v>
      </c>
      <c r="R653">
        <v>650</v>
      </c>
      <c r="S653" t="s">
        <v>924</v>
      </c>
      <c r="U653">
        <v>1</v>
      </c>
      <c r="X653" s="4" t="str">
        <f>IF(SUM(Table1[[#This Row],[o_ghg_inventory ]:[o_support_needed_and_received]])=0,1,"")</f>
        <v/>
      </c>
      <c r="Y653" s="34">
        <v>90000</v>
      </c>
      <c r="Z653" s="34">
        <v>12500</v>
      </c>
      <c r="AA653" s="5">
        <f>Table1[[#This Row],[o_gef_funding]]/SUM(Table1[[#This Row],[o_ghg_inventory ]:[o_undefined]])</f>
        <v>90000</v>
      </c>
      <c r="AB653" s="5">
        <f>Table1[[#This Row],[o_co_financing]]/SUM(Table1[[#This Row],[o_ghg_inventory ]:[o_undefined]])</f>
        <v>12500</v>
      </c>
      <c r="AC653" s="4" t="str" cm="1">
        <f t="array" ref="AC653">IF(Table1[[#This Row],[o_ghg_inventory ]]="",IF(AND(Table1[[#This Row],[o_undefined]:[o_undefined]]=1,Table1[[#This Row],[c_ghg_inventory]]=1),1,""),1)</f>
        <v/>
      </c>
      <c r="AD653" s="4" cm="1">
        <f t="array" ref="AD653">IF(Table1[[#This Row],[o_mitigation ]]="",IF(AND(Table1[[#This Row],[o_undefined]:[o_undefined]]=1,Table1[[#This Row],[c_mitigation]]=1),1,""),1)</f>
        <v>1</v>
      </c>
      <c r="AE653" s="4" t="str" cm="1">
        <f t="array" ref="AE653">IF(Table1[[#This Row],[o_climate_change_impacts_and_adaptation ]]="",IF(AND(Table1[[#This Row],[o_undefined]:[o_undefined]]=1,Table1[[#This Row],[c_climate_change_impacts_and_adaptation]]=1),1,""),1)</f>
        <v/>
      </c>
      <c r="AF653" s="4" t="str" cm="1">
        <f t="array" ref="AF653">IF(Table1[[#This Row],[o_support_needed_and_received]]="",IF(AND(Table1[[#This Row],[o_undefined]:[o_undefined]]=1,Table1[[#This Row],[c_support_needed_and_received]]=1),1,""),1)</f>
        <v/>
      </c>
      <c r="AG653" s="4" t="str">
        <f>IF(SUM(Table1[[#This Row],[com_ghg_inventory]:[com_support_needed_and_received]])=0,1,"")</f>
        <v/>
      </c>
      <c r="AH653" s="4" cm="1">
        <f t="array" ref="AH653">IF(Table1[[#This Row],[com_ghg_inventory]]="",0,IF(Table1[[#This Row],[com_undefined]:[com_undefined]]=1,0,Table1[[#This Row],[o_gef_funding]:[o_gef_funding]]/SUM(Table1[[#This Row],[com_ghg_inventory]:[com_support_needed_and_received]])))</f>
        <v>0</v>
      </c>
      <c r="AI653" s="4" cm="1">
        <f t="array" ref="AI653">IF(Table1[[#This Row],[com_mitigation]]="",0,IF(Table1[[#This Row],[com_undefined]:[com_undefined]]=1,0,Table1[[#This Row],[o_gef_funding]:[o_gef_funding]]/SUM(Table1[[#This Row],[com_ghg_inventory]:[com_support_needed_and_received]])))</f>
        <v>90000</v>
      </c>
      <c r="AJ653" s="4" cm="1">
        <f t="array" ref="AJ653">IF(Table1[[#This Row],[com_climate_change_impacts_and_adaptation]]="",0,IF(Table1[[#This Row],[com_undefined]:[com_undefined]]=1,0,Table1[[#This Row],[o_gef_funding]:[o_gef_funding]]/SUM(Table1[[#This Row],[com_ghg_inventory]:[com_support_needed_and_received]])))</f>
        <v>0</v>
      </c>
      <c r="AK653" s="4" cm="1">
        <f t="array" ref="AK653">IF(Table1[[#This Row],[com_support_needed_and_received]]="",0,IF(Table1[[#This Row],[com_undefined]:[com_undefined]]=1,0,Table1[[#This Row],[o_gef_funding]:[o_gef_funding]]/SUM(Table1[[#This Row],[com_ghg_inventory]:[com_support_needed_and_received]])))</f>
        <v>0</v>
      </c>
      <c r="AL653" s="4">
        <f>IF(Table1[[#This Row],[com_undefined]]=1,Table1[[#This Row],[o_gef_funding]],0)</f>
        <v>0</v>
      </c>
      <c r="AM653" s="4" cm="1">
        <f t="array" ref="AM653">IF(Table1[[#This Row],[com_ghg_inventory]]="",0,IF(Table1[[#This Row],[com_undefined]:[com_undefined]]=1,0,Table1[[#This Row],[o_co_financing]:[o_co_financing]]/SUM(Table1[[#This Row],[com_ghg_inventory]:[com_support_needed_and_received]])))</f>
        <v>0</v>
      </c>
      <c r="AN653" s="4" cm="1">
        <f t="array" ref="AN653">IF(Table1[[#This Row],[com_mitigation]]="",0,IF(Table1[[#This Row],[com_undefined]:[com_undefined]]=1,0,Table1[[#This Row],[o_co_financing]:[o_co_financing]]/SUM(Table1[[#This Row],[com_ghg_inventory]:[com_support_needed_and_received]])))</f>
        <v>12500</v>
      </c>
      <c r="AO653" s="4" cm="1">
        <f t="array" ref="AO653">IF(Table1[[#This Row],[com_climate_change_impacts_and_adaptation]]="",0,IF(Table1[[#This Row],[com_undefined]:[com_undefined]]=1,0,Table1[[#This Row],[o_co_financing]:[o_co_financing]]/SUM(Table1[[#This Row],[com_ghg_inventory]:[com_support_needed_and_received]])))</f>
        <v>0</v>
      </c>
      <c r="AP653" s="4" cm="1">
        <f t="array" ref="AP653">IF(Table1[[#This Row],[com_support_needed_and_received]]="",0,IF(Table1[[#This Row],[com_undefined]:[com_undefined]]=1,0,Table1[[#This Row],[o_co_financing]:[o_co_financing]]/SUM(Table1[[#This Row],[com_ghg_inventory]:[com_support_needed_and_received]])))</f>
        <v>0</v>
      </c>
      <c r="AQ653" s="4">
        <f>IF(Table1[[#This Row],[com_undefined]]=1,Table1[[#This Row],[o_co_financing]],0)</f>
        <v>0</v>
      </c>
      <c r="AR653" s="4" t="str">
        <f>IF(Table1[[#This Row],[o_gef_funding]]=SUM(Table1[[#This Row],[ghg_inventory_gef]:[undefined_gef]]),"Good", "Problem")</f>
        <v>Good</v>
      </c>
      <c r="AS653" s="4" t="str">
        <f>IF(Table1[[#This Row],[o_co_financing]]=SUM(Table1[[#This Row],[ghg_inventory_co_finance]:[undefined_co_finance]]),"Good", "Problem")</f>
        <v>Good</v>
      </c>
    </row>
    <row r="654" spans="1:45">
      <c r="A654" s="7">
        <v>64</v>
      </c>
      <c r="B654" s="8" t="s">
        <v>90</v>
      </c>
      <c r="C654" t="str">
        <f>VLOOKUP(Table1[[#This Row],[pif_id]], Table7[#All],2,FALSE)</f>
        <v>Europe</v>
      </c>
      <c r="D654" t="str">
        <f>VLOOKUP(Table1[[#This Row],[pif_id]], Table7[#All],3,FALSE)</f>
        <v>UNDP</v>
      </c>
      <c r="E654" t="str">
        <f>VLOOKUP(Table1[[#This Row],[pif_id]], Table7[#All],4,FALSE)</f>
        <v>2018</v>
      </c>
      <c r="F654" t="e">
        <f>VLOOKUP(Table1[[#This Row],[pif_id]], Table7[#All],5,FALSE)</f>
        <v>#REF!</v>
      </c>
      <c r="G654">
        <v>149</v>
      </c>
      <c r="H654" t="s">
        <v>394</v>
      </c>
      <c r="M654">
        <f>IF(SUM(Table1[[#This Row],[c_ghg_inventory]:[c_support_needed_and_received]])=0,1,"")</f>
        <v>1</v>
      </c>
      <c r="N654" s="6">
        <v>360000</v>
      </c>
      <c r="O654" s="6">
        <v>50000</v>
      </c>
      <c r="P654" s="6">
        <f>N654/SUM(Table1[[#This Row],[c_ghg_inventory]:[c_undefined]])</f>
        <v>360000</v>
      </c>
      <c r="Q654" s="6">
        <f>O654/SUM(Table1[[#This Row],[c_ghg_inventory]:[c_undefined]])</f>
        <v>50000</v>
      </c>
      <c r="R654">
        <v>651</v>
      </c>
      <c r="S654" t="s">
        <v>925</v>
      </c>
      <c r="X654" s="4">
        <f>IF(SUM(Table1[[#This Row],[o_ghg_inventory ]:[o_support_needed_and_received]])=0,1,"")</f>
        <v>1</v>
      </c>
      <c r="Y654" s="34">
        <v>90000</v>
      </c>
      <c r="Z654" s="34">
        <v>12500</v>
      </c>
      <c r="AA654" s="5">
        <f>Table1[[#This Row],[o_gef_funding]]/SUM(Table1[[#This Row],[o_ghg_inventory ]:[o_undefined]])</f>
        <v>90000</v>
      </c>
      <c r="AB654" s="5">
        <f>Table1[[#This Row],[o_co_financing]]/SUM(Table1[[#This Row],[o_ghg_inventory ]:[o_undefined]])</f>
        <v>12500</v>
      </c>
      <c r="AC654" s="4" t="str" cm="1">
        <f t="array" ref="AC654">IF(Table1[[#This Row],[o_ghg_inventory ]]="",IF(AND(Table1[[#This Row],[o_undefined]:[o_undefined]]=1,Table1[[#This Row],[c_ghg_inventory]]=1),1,""),1)</f>
        <v/>
      </c>
      <c r="AD654" s="4" t="str" cm="1">
        <f t="array" ref="AD654">IF(Table1[[#This Row],[o_mitigation ]]="",IF(AND(Table1[[#This Row],[o_undefined]:[o_undefined]]=1,Table1[[#This Row],[c_mitigation]]=1),1,""),1)</f>
        <v/>
      </c>
      <c r="AE654" s="4" t="str" cm="1">
        <f t="array" ref="AE654">IF(Table1[[#This Row],[o_climate_change_impacts_and_adaptation ]]="",IF(AND(Table1[[#This Row],[o_undefined]:[o_undefined]]=1,Table1[[#This Row],[c_climate_change_impacts_and_adaptation]]=1),1,""),1)</f>
        <v/>
      </c>
      <c r="AF654" s="4" t="str" cm="1">
        <f t="array" ref="AF654">IF(Table1[[#This Row],[o_support_needed_and_received]]="",IF(AND(Table1[[#This Row],[o_undefined]:[o_undefined]]=1,Table1[[#This Row],[c_support_needed_and_received]]=1),1,""),1)</f>
        <v/>
      </c>
      <c r="AG654" s="4">
        <f>IF(SUM(Table1[[#This Row],[com_ghg_inventory]:[com_support_needed_and_received]])=0,1,"")</f>
        <v>1</v>
      </c>
      <c r="AH654" s="4" cm="1">
        <f t="array" ref="AH654">IF(Table1[[#This Row],[com_ghg_inventory]]="",0,IF(Table1[[#This Row],[com_undefined]:[com_undefined]]=1,0,Table1[[#This Row],[o_gef_funding]:[o_gef_funding]]/SUM(Table1[[#This Row],[com_ghg_inventory]:[com_support_needed_and_received]])))</f>
        <v>0</v>
      </c>
      <c r="AI654" s="4" cm="1">
        <f t="array" ref="AI654">IF(Table1[[#This Row],[com_mitigation]]="",0,IF(Table1[[#This Row],[com_undefined]:[com_undefined]]=1,0,Table1[[#This Row],[o_gef_funding]:[o_gef_funding]]/SUM(Table1[[#This Row],[com_ghg_inventory]:[com_support_needed_and_received]])))</f>
        <v>0</v>
      </c>
      <c r="AJ654" s="4" cm="1">
        <f t="array" ref="AJ654">IF(Table1[[#This Row],[com_climate_change_impacts_and_adaptation]]="",0,IF(Table1[[#This Row],[com_undefined]:[com_undefined]]=1,0,Table1[[#This Row],[o_gef_funding]:[o_gef_funding]]/SUM(Table1[[#This Row],[com_ghg_inventory]:[com_support_needed_and_received]])))</f>
        <v>0</v>
      </c>
      <c r="AK654" s="4" cm="1">
        <f t="array" ref="AK654">IF(Table1[[#This Row],[com_support_needed_and_received]]="",0,IF(Table1[[#This Row],[com_undefined]:[com_undefined]]=1,0,Table1[[#This Row],[o_gef_funding]:[o_gef_funding]]/SUM(Table1[[#This Row],[com_ghg_inventory]:[com_support_needed_and_received]])))</f>
        <v>0</v>
      </c>
      <c r="AL654" s="4">
        <f>IF(Table1[[#This Row],[com_undefined]]=1,Table1[[#This Row],[o_gef_funding]],0)</f>
        <v>90000</v>
      </c>
      <c r="AM654" s="4" cm="1">
        <f t="array" ref="AM654">IF(Table1[[#This Row],[com_ghg_inventory]]="",0,IF(Table1[[#This Row],[com_undefined]:[com_undefined]]=1,0,Table1[[#This Row],[o_co_financing]:[o_co_financing]]/SUM(Table1[[#This Row],[com_ghg_inventory]:[com_support_needed_and_received]])))</f>
        <v>0</v>
      </c>
      <c r="AN654" s="4" cm="1">
        <f t="array" ref="AN654">IF(Table1[[#This Row],[com_mitigation]]="",0,IF(Table1[[#This Row],[com_undefined]:[com_undefined]]=1,0,Table1[[#This Row],[o_co_financing]:[o_co_financing]]/SUM(Table1[[#This Row],[com_ghg_inventory]:[com_support_needed_and_received]])))</f>
        <v>0</v>
      </c>
      <c r="AO654" s="4" cm="1">
        <f t="array" ref="AO654">IF(Table1[[#This Row],[com_climate_change_impacts_and_adaptation]]="",0,IF(Table1[[#This Row],[com_undefined]:[com_undefined]]=1,0,Table1[[#This Row],[o_co_financing]:[o_co_financing]]/SUM(Table1[[#This Row],[com_ghg_inventory]:[com_support_needed_and_received]])))</f>
        <v>0</v>
      </c>
      <c r="AP654" s="4" cm="1">
        <f t="array" ref="AP654">IF(Table1[[#This Row],[com_support_needed_and_received]]="",0,IF(Table1[[#This Row],[com_undefined]:[com_undefined]]=1,0,Table1[[#This Row],[o_co_financing]:[o_co_financing]]/SUM(Table1[[#This Row],[com_ghg_inventory]:[com_support_needed_and_received]])))</f>
        <v>0</v>
      </c>
      <c r="AQ654" s="4">
        <f>IF(Table1[[#This Row],[com_undefined]]=1,Table1[[#This Row],[o_co_financing]],0)</f>
        <v>12500</v>
      </c>
      <c r="AR654" s="4" t="str">
        <f>IF(Table1[[#This Row],[o_gef_funding]]=SUM(Table1[[#This Row],[ghg_inventory_gef]:[undefined_gef]]),"Good", "Problem")</f>
        <v>Good</v>
      </c>
      <c r="AS654" s="4" t="str">
        <f>IF(Table1[[#This Row],[o_co_financing]]=SUM(Table1[[#This Row],[ghg_inventory_co_finance]:[undefined_co_finance]]),"Good", "Problem")</f>
        <v>Good</v>
      </c>
    </row>
    <row r="655" spans="1:45">
      <c r="A655" s="2">
        <v>65</v>
      </c>
      <c r="B655" s="3" t="s">
        <v>91</v>
      </c>
      <c r="C655" s="4" t="str">
        <f>VLOOKUP(Table1[[#This Row],[pif_id]], Table7[#All],2,FALSE)</f>
        <v>Asia</v>
      </c>
      <c r="D655" s="4" t="str">
        <f>VLOOKUP(Table1[[#This Row],[pif_id]], Table7[#All],3,FALSE)</f>
        <v>UNDP</v>
      </c>
      <c r="E655" s="4" t="str">
        <f>VLOOKUP(Table1[[#This Row],[pif_id]], Table7[#All],4,FALSE)</f>
        <v>2019</v>
      </c>
      <c r="F655" s="4" t="e">
        <f>VLOOKUP(Table1[[#This Row],[pif_id]], Table7[#All],5,FALSE)</f>
        <v>#REF!</v>
      </c>
      <c r="G655">
        <v>150</v>
      </c>
      <c r="H655" t="s">
        <v>926</v>
      </c>
      <c r="M655">
        <f>IF(SUM(Table1[[#This Row],[c_ghg_inventory]:[c_support_needed_and_received]])=0,1,"")</f>
        <v>1</v>
      </c>
      <c r="N655" s="6">
        <v>130000</v>
      </c>
      <c r="O655" s="6">
        <v>140000</v>
      </c>
      <c r="P655" s="6">
        <f>N655/SUM(Table1[[#This Row],[c_ghg_inventory]:[c_undefined]])</f>
        <v>130000</v>
      </c>
      <c r="Q655" s="6">
        <f>O655/SUM(Table1[[#This Row],[c_ghg_inventory]:[c_undefined]])</f>
        <v>140000</v>
      </c>
      <c r="R655">
        <v>652</v>
      </c>
      <c r="S655" s="4" t="s">
        <v>927</v>
      </c>
      <c r="T655" s="4"/>
      <c r="U655" s="4">
        <v>1</v>
      </c>
      <c r="V655" s="4"/>
      <c r="W655" s="4"/>
      <c r="X655" s="4" t="str">
        <f>IF(SUM(Table1[[#This Row],[o_ghg_inventory ]:[o_support_needed_and_received]])=0,1,"")</f>
        <v/>
      </c>
      <c r="Y655" s="34">
        <v>65000</v>
      </c>
      <c r="Z655" s="34">
        <v>70000</v>
      </c>
      <c r="AA655" s="5">
        <f>Table1[[#This Row],[o_gef_funding]]/SUM(Table1[[#This Row],[o_ghg_inventory ]:[o_undefined]])</f>
        <v>65000</v>
      </c>
      <c r="AB655" s="5">
        <f>Table1[[#This Row],[o_co_financing]]/SUM(Table1[[#This Row],[o_ghg_inventory ]:[o_undefined]])</f>
        <v>70000</v>
      </c>
      <c r="AC655" s="4" t="str" cm="1">
        <f t="array" ref="AC655">IF(Table1[[#This Row],[o_ghg_inventory ]]="",IF(AND(Table1[[#This Row],[o_undefined]:[o_undefined]]=1,Table1[[#This Row],[c_ghg_inventory]]=1),1,""),1)</f>
        <v/>
      </c>
      <c r="AD655" s="4" cm="1">
        <f t="array" ref="AD655">IF(Table1[[#This Row],[o_mitigation ]]="",IF(AND(Table1[[#This Row],[o_undefined]:[o_undefined]]=1,Table1[[#This Row],[c_mitigation]]=1),1,""),1)</f>
        <v>1</v>
      </c>
      <c r="AE655" s="4" t="str" cm="1">
        <f t="array" ref="AE655">IF(Table1[[#This Row],[o_climate_change_impacts_and_adaptation ]]="",IF(AND(Table1[[#This Row],[o_undefined]:[o_undefined]]=1,Table1[[#This Row],[c_climate_change_impacts_and_adaptation]]=1),1,""),1)</f>
        <v/>
      </c>
      <c r="AF655" s="4" t="str" cm="1">
        <f t="array" ref="AF655">IF(Table1[[#This Row],[o_support_needed_and_received]]="",IF(AND(Table1[[#This Row],[o_undefined]:[o_undefined]]=1,Table1[[#This Row],[c_support_needed_and_received]]=1),1,""),1)</f>
        <v/>
      </c>
      <c r="AG655" s="4" t="str">
        <f>IF(SUM(Table1[[#This Row],[com_ghg_inventory]:[com_support_needed_and_received]])=0,1,"")</f>
        <v/>
      </c>
      <c r="AH655" s="4" cm="1">
        <f t="array" ref="AH655">IF(Table1[[#This Row],[com_ghg_inventory]]="",0,IF(Table1[[#This Row],[com_undefined]:[com_undefined]]=1,0,Table1[[#This Row],[o_gef_funding]:[o_gef_funding]]/SUM(Table1[[#This Row],[com_ghg_inventory]:[com_support_needed_and_received]])))</f>
        <v>0</v>
      </c>
      <c r="AI655" s="4" cm="1">
        <f t="array" ref="AI655">IF(Table1[[#This Row],[com_mitigation]]="",0,IF(Table1[[#This Row],[com_undefined]:[com_undefined]]=1,0,Table1[[#This Row],[o_gef_funding]:[o_gef_funding]]/SUM(Table1[[#This Row],[com_ghg_inventory]:[com_support_needed_and_received]])))</f>
        <v>65000</v>
      </c>
      <c r="AJ655" s="4" cm="1">
        <f t="array" ref="AJ655">IF(Table1[[#This Row],[com_climate_change_impacts_and_adaptation]]="",0,IF(Table1[[#This Row],[com_undefined]:[com_undefined]]=1,0,Table1[[#This Row],[o_gef_funding]:[o_gef_funding]]/SUM(Table1[[#This Row],[com_ghg_inventory]:[com_support_needed_and_received]])))</f>
        <v>0</v>
      </c>
      <c r="AK655" s="4" cm="1">
        <f t="array" ref="AK655">IF(Table1[[#This Row],[com_support_needed_and_received]]="",0,IF(Table1[[#This Row],[com_undefined]:[com_undefined]]=1,0,Table1[[#This Row],[o_gef_funding]:[o_gef_funding]]/SUM(Table1[[#This Row],[com_ghg_inventory]:[com_support_needed_and_received]])))</f>
        <v>0</v>
      </c>
      <c r="AL655" s="4">
        <f>IF(Table1[[#This Row],[com_undefined]]=1,Table1[[#This Row],[o_gef_funding]],0)</f>
        <v>0</v>
      </c>
      <c r="AM655" s="4" cm="1">
        <f t="array" ref="AM655">IF(Table1[[#This Row],[com_ghg_inventory]]="",0,IF(Table1[[#This Row],[com_undefined]:[com_undefined]]=1,0,Table1[[#This Row],[o_co_financing]:[o_co_financing]]/SUM(Table1[[#This Row],[com_ghg_inventory]:[com_support_needed_and_received]])))</f>
        <v>0</v>
      </c>
      <c r="AN655" s="4" cm="1">
        <f t="array" ref="AN655">IF(Table1[[#This Row],[com_mitigation]]="",0,IF(Table1[[#This Row],[com_undefined]:[com_undefined]]=1,0,Table1[[#This Row],[o_co_financing]:[o_co_financing]]/SUM(Table1[[#This Row],[com_ghg_inventory]:[com_support_needed_and_received]])))</f>
        <v>70000</v>
      </c>
      <c r="AO655" s="4" cm="1">
        <f t="array" ref="AO655">IF(Table1[[#This Row],[com_climate_change_impacts_and_adaptation]]="",0,IF(Table1[[#This Row],[com_undefined]:[com_undefined]]=1,0,Table1[[#This Row],[o_co_financing]:[o_co_financing]]/SUM(Table1[[#This Row],[com_ghg_inventory]:[com_support_needed_and_received]])))</f>
        <v>0</v>
      </c>
      <c r="AP655" s="4" cm="1">
        <f t="array" ref="AP655">IF(Table1[[#This Row],[com_support_needed_and_received]]="",0,IF(Table1[[#This Row],[com_undefined]:[com_undefined]]=1,0,Table1[[#This Row],[o_co_financing]:[o_co_financing]]/SUM(Table1[[#This Row],[com_ghg_inventory]:[com_support_needed_and_received]])))</f>
        <v>0</v>
      </c>
      <c r="AQ655" s="4">
        <f>IF(Table1[[#This Row],[com_undefined]]=1,Table1[[#This Row],[o_co_financing]],0)</f>
        <v>0</v>
      </c>
      <c r="AR655" s="4" t="str">
        <f>IF(Table1[[#This Row],[o_gef_funding]]=SUM(Table1[[#This Row],[ghg_inventory_gef]:[undefined_gef]]),"Good", "Problem")</f>
        <v>Good</v>
      </c>
      <c r="AS655" s="4" t="str">
        <f>IF(Table1[[#This Row],[o_co_financing]]=SUM(Table1[[#This Row],[ghg_inventory_co_finance]:[undefined_co_finance]]),"Good", "Problem")</f>
        <v>Good</v>
      </c>
    </row>
    <row r="656" spans="1:45">
      <c r="A656" s="2">
        <v>65</v>
      </c>
      <c r="B656" s="3" t="s">
        <v>91</v>
      </c>
      <c r="C656" s="4" t="str">
        <f>VLOOKUP(Table1[[#This Row],[pif_id]], Table7[#All],2,FALSE)</f>
        <v>Asia</v>
      </c>
      <c r="D656" s="4" t="str">
        <f>VLOOKUP(Table1[[#This Row],[pif_id]], Table7[#All],3,FALSE)</f>
        <v>UNDP</v>
      </c>
      <c r="E656" s="4" t="str">
        <f>VLOOKUP(Table1[[#This Row],[pif_id]], Table7[#All],4,FALSE)</f>
        <v>2019</v>
      </c>
      <c r="F656" s="4" t="e">
        <f>VLOOKUP(Table1[[#This Row],[pif_id]], Table7[#All],5,FALSE)</f>
        <v>#REF!</v>
      </c>
      <c r="G656">
        <v>150</v>
      </c>
      <c r="H656" t="s">
        <v>926</v>
      </c>
      <c r="M656">
        <f>IF(SUM(Table1[[#This Row],[c_ghg_inventory]:[c_support_needed_and_received]])=0,1,"")</f>
        <v>1</v>
      </c>
      <c r="N656" s="6">
        <v>130000</v>
      </c>
      <c r="O656" s="6">
        <v>140000</v>
      </c>
      <c r="P656" s="6">
        <f>N656/SUM(Table1[[#This Row],[c_ghg_inventory]:[c_undefined]])</f>
        <v>130000</v>
      </c>
      <c r="Q656" s="6">
        <f>O656/SUM(Table1[[#This Row],[c_ghg_inventory]:[c_undefined]])</f>
        <v>140000</v>
      </c>
      <c r="R656">
        <v>653</v>
      </c>
      <c r="S656" s="4" t="s">
        <v>683</v>
      </c>
      <c r="T656" s="4"/>
      <c r="U656" s="4"/>
      <c r="V656" s="4"/>
      <c r="W656" s="4"/>
      <c r="X656" s="4">
        <f>IF(SUM(Table1[[#This Row],[o_ghg_inventory ]:[o_support_needed_and_received]])=0,1,"")</f>
        <v>1</v>
      </c>
      <c r="Y656" s="34">
        <v>65000</v>
      </c>
      <c r="Z656" s="34">
        <v>70000</v>
      </c>
      <c r="AA656" s="5">
        <f>Table1[[#This Row],[o_gef_funding]]/SUM(Table1[[#This Row],[o_ghg_inventory ]:[o_undefined]])</f>
        <v>65000</v>
      </c>
      <c r="AB656" s="5">
        <f>Table1[[#This Row],[o_co_financing]]/SUM(Table1[[#This Row],[o_ghg_inventory ]:[o_undefined]])</f>
        <v>70000</v>
      </c>
      <c r="AC656" s="4" t="str" cm="1">
        <f t="array" ref="AC656">IF(Table1[[#This Row],[o_ghg_inventory ]]="",IF(AND(Table1[[#This Row],[o_undefined]:[o_undefined]]=1,Table1[[#This Row],[c_ghg_inventory]]=1),1,""),1)</f>
        <v/>
      </c>
      <c r="AD656" s="4" t="str" cm="1">
        <f t="array" ref="AD656">IF(Table1[[#This Row],[o_mitigation ]]="",IF(AND(Table1[[#This Row],[o_undefined]:[o_undefined]]=1,Table1[[#This Row],[c_mitigation]]=1),1,""),1)</f>
        <v/>
      </c>
      <c r="AE656" s="4" t="str" cm="1">
        <f t="array" ref="AE656">IF(Table1[[#This Row],[o_climate_change_impacts_and_adaptation ]]="",IF(AND(Table1[[#This Row],[o_undefined]:[o_undefined]]=1,Table1[[#This Row],[c_climate_change_impacts_and_adaptation]]=1),1,""),1)</f>
        <v/>
      </c>
      <c r="AF656" s="4" t="str" cm="1">
        <f t="array" ref="AF656">IF(Table1[[#This Row],[o_support_needed_and_received]]="",IF(AND(Table1[[#This Row],[o_undefined]:[o_undefined]]=1,Table1[[#This Row],[c_support_needed_and_received]]=1),1,""),1)</f>
        <v/>
      </c>
      <c r="AG656" s="4">
        <f>IF(SUM(Table1[[#This Row],[com_ghg_inventory]:[com_support_needed_and_received]])=0,1,"")</f>
        <v>1</v>
      </c>
      <c r="AH656" s="4" cm="1">
        <f t="array" ref="AH656">IF(Table1[[#This Row],[com_ghg_inventory]]="",0,IF(Table1[[#This Row],[com_undefined]:[com_undefined]]=1,0,Table1[[#This Row],[o_gef_funding]:[o_gef_funding]]/SUM(Table1[[#This Row],[com_ghg_inventory]:[com_support_needed_and_received]])))</f>
        <v>0</v>
      </c>
      <c r="AI656" s="4" cm="1">
        <f t="array" ref="AI656">IF(Table1[[#This Row],[com_mitigation]]="",0,IF(Table1[[#This Row],[com_undefined]:[com_undefined]]=1,0,Table1[[#This Row],[o_gef_funding]:[o_gef_funding]]/SUM(Table1[[#This Row],[com_ghg_inventory]:[com_support_needed_and_received]])))</f>
        <v>0</v>
      </c>
      <c r="AJ656" s="4" cm="1">
        <f t="array" ref="AJ656">IF(Table1[[#This Row],[com_climate_change_impacts_and_adaptation]]="",0,IF(Table1[[#This Row],[com_undefined]:[com_undefined]]=1,0,Table1[[#This Row],[o_gef_funding]:[o_gef_funding]]/SUM(Table1[[#This Row],[com_ghg_inventory]:[com_support_needed_and_received]])))</f>
        <v>0</v>
      </c>
      <c r="AK656" s="4" cm="1">
        <f t="array" ref="AK656">IF(Table1[[#This Row],[com_support_needed_and_received]]="",0,IF(Table1[[#This Row],[com_undefined]:[com_undefined]]=1,0,Table1[[#This Row],[o_gef_funding]:[o_gef_funding]]/SUM(Table1[[#This Row],[com_ghg_inventory]:[com_support_needed_and_received]])))</f>
        <v>0</v>
      </c>
      <c r="AL656" s="4">
        <f>IF(Table1[[#This Row],[com_undefined]]=1,Table1[[#This Row],[o_gef_funding]],0)</f>
        <v>65000</v>
      </c>
      <c r="AM656" s="4" cm="1">
        <f t="array" ref="AM656">IF(Table1[[#This Row],[com_ghg_inventory]]="",0,IF(Table1[[#This Row],[com_undefined]:[com_undefined]]=1,0,Table1[[#This Row],[o_co_financing]:[o_co_financing]]/SUM(Table1[[#This Row],[com_ghg_inventory]:[com_support_needed_and_received]])))</f>
        <v>0</v>
      </c>
      <c r="AN656" s="4" cm="1">
        <f t="array" ref="AN656">IF(Table1[[#This Row],[com_mitigation]]="",0,IF(Table1[[#This Row],[com_undefined]:[com_undefined]]=1,0,Table1[[#This Row],[o_co_financing]:[o_co_financing]]/SUM(Table1[[#This Row],[com_ghg_inventory]:[com_support_needed_and_received]])))</f>
        <v>0</v>
      </c>
      <c r="AO656" s="4" cm="1">
        <f t="array" ref="AO656">IF(Table1[[#This Row],[com_climate_change_impacts_and_adaptation]]="",0,IF(Table1[[#This Row],[com_undefined]:[com_undefined]]=1,0,Table1[[#This Row],[o_co_financing]:[o_co_financing]]/SUM(Table1[[#This Row],[com_ghg_inventory]:[com_support_needed_and_received]])))</f>
        <v>0</v>
      </c>
      <c r="AP656" s="4" cm="1">
        <f t="array" ref="AP656">IF(Table1[[#This Row],[com_support_needed_and_received]]="",0,IF(Table1[[#This Row],[com_undefined]:[com_undefined]]=1,0,Table1[[#This Row],[o_co_financing]:[o_co_financing]]/SUM(Table1[[#This Row],[com_ghg_inventory]:[com_support_needed_and_received]])))</f>
        <v>0</v>
      </c>
      <c r="AQ656" s="4">
        <f>IF(Table1[[#This Row],[com_undefined]]=1,Table1[[#This Row],[o_co_financing]],0)</f>
        <v>70000</v>
      </c>
      <c r="AR656" s="4" t="str">
        <f>IF(Table1[[#This Row],[o_gef_funding]]=SUM(Table1[[#This Row],[ghg_inventory_gef]:[undefined_gef]]),"Good", "Problem")</f>
        <v>Good</v>
      </c>
      <c r="AS656" s="4" t="str">
        <f>IF(Table1[[#This Row],[o_co_financing]]=SUM(Table1[[#This Row],[ghg_inventory_co_finance]:[undefined_co_finance]]),"Good", "Problem")</f>
        <v>Good</v>
      </c>
    </row>
    <row r="657" spans="1:45">
      <c r="A657" s="2">
        <v>65</v>
      </c>
      <c r="B657" s="3" t="s">
        <v>91</v>
      </c>
      <c r="C657" s="4" t="str">
        <f>VLOOKUP(Table1[[#This Row],[pif_id]], Table7[#All],2,FALSE)</f>
        <v>Asia</v>
      </c>
      <c r="D657" s="4" t="str">
        <f>VLOOKUP(Table1[[#This Row],[pif_id]], Table7[#All],3,FALSE)</f>
        <v>UNDP</v>
      </c>
      <c r="E657" s="4" t="str">
        <f>VLOOKUP(Table1[[#This Row],[pif_id]], Table7[#All],4,FALSE)</f>
        <v>2019</v>
      </c>
      <c r="F657" s="4" t="e">
        <f>VLOOKUP(Table1[[#This Row],[pif_id]], Table7[#All],5,FALSE)</f>
        <v>#REF!</v>
      </c>
      <c r="G657">
        <v>151</v>
      </c>
      <c r="H657" t="s">
        <v>928</v>
      </c>
      <c r="M657">
        <f>IF(SUM(Table1[[#This Row],[c_ghg_inventory]:[c_support_needed_and_received]])=0,1,"")</f>
        <v>1</v>
      </c>
      <c r="N657" s="6">
        <v>210000</v>
      </c>
      <c r="O657" s="6">
        <v>80000</v>
      </c>
      <c r="P657" s="6">
        <f>N657/SUM(Table1[[#This Row],[c_ghg_inventory]:[c_undefined]])</f>
        <v>210000</v>
      </c>
      <c r="Q657" s="6">
        <f>O657/SUM(Table1[[#This Row],[c_ghg_inventory]:[c_undefined]])</f>
        <v>80000</v>
      </c>
      <c r="R657">
        <v>654</v>
      </c>
      <c r="S657" s="4" t="s">
        <v>929</v>
      </c>
      <c r="T657" s="4"/>
      <c r="U657" s="4">
        <v>1</v>
      </c>
      <c r="V657" s="4"/>
      <c r="W657" s="4"/>
      <c r="X657" s="4" t="str">
        <f>IF(SUM(Table1[[#This Row],[o_ghg_inventory ]:[o_support_needed_and_received]])=0,1,"")</f>
        <v/>
      </c>
      <c r="Y657" s="34">
        <v>105000</v>
      </c>
      <c r="Z657" s="34">
        <v>40000</v>
      </c>
      <c r="AA657" s="5">
        <f>Table1[[#This Row],[o_gef_funding]]/SUM(Table1[[#This Row],[o_ghg_inventory ]:[o_undefined]])</f>
        <v>105000</v>
      </c>
      <c r="AB657" s="5">
        <f>Table1[[#This Row],[o_co_financing]]/SUM(Table1[[#This Row],[o_ghg_inventory ]:[o_undefined]])</f>
        <v>40000</v>
      </c>
      <c r="AC657" s="4" t="str" cm="1">
        <f t="array" ref="AC657">IF(Table1[[#This Row],[o_ghg_inventory ]]="",IF(AND(Table1[[#This Row],[o_undefined]:[o_undefined]]=1,Table1[[#This Row],[c_ghg_inventory]]=1),1,""),1)</f>
        <v/>
      </c>
      <c r="AD657" s="4" cm="1">
        <f t="array" ref="AD657">IF(Table1[[#This Row],[o_mitigation ]]="",IF(AND(Table1[[#This Row],[o_undefined]:[o_undefined]]=1,Table1[[#This Row],[c_mitigation]]=1),1,""),1)</f>
        <v>1</v>
      </c>
      <c r="AE657" s="4" t="str" cm="1">
        <f t="array" ref="AE657">IF(Table1[[#This Row],[o_climate_change_impacts_and_adaptation ]]="",IF(AND(Table1[[#This Row],[o_undefined]:[o_undefined]]=1,Table1[[#This Row],[c_climate_change_impacts_and_adaptation]]=1),1,""),1)</f>
        <v/>
      </c>
      <c r="AF657" s="4" t="str" cm="1">
        <f t="array" ref="AF657">IF(Table1[[#This Row],[o_support_needed_and_received]]="",IF(AND(Table1[[#This Row],[o_undefined]:[o_undefined]]=1,Table1[[#This Row],[c_support_needed_and_received]]=1),1,""),1)</f>
        <v/>
      </c>
      <c r="AG657" s="4" t="str">
        <f>IF(SUM(Table1[[#This Row],[com_ghg_inventory]:[com_support_needed_and_received]])=0,1,"")</f>
        <v/>
      </c>
      <c r="AH657" s="4" cm="1">
        <f t="array" ref="AH657">IF(Table1[[#This Row],[com_ghg_inventory]]="",0,IF(Table1[[#This Row],[com_undefined]:[com_undefined]]=1,0,Table1[[#This Row],[o_gef_funding]:[o_gef_funding]]/SUM(Table1[[#This Row],[com_ghg_inventory]:[com_support_needed_and_received]])))</f>
        <v>0</v>
      </c>
      <c r="AI657" s="4" cm="1">
        <f t="array" ref="AI657">IF(Table1[[#This Row],[com_mitigation]]="",0,IF(Table1[[#This Row],[com_undefined]:[com_undefined]]=1,0,Table1[[#This Row],[o_gef_funding]:[o_gef_funding]]/SUM(Table1[[#This Row],[com_ghg_inventory]:[com_support_needed_and_received]])))</f>
        <v>105000</v>
      </c>
      <c r="AJ657" s="4" cm="1">
        <f t="array" ref="AJ657">IF(Table1[[#This Row],[com_climate_change_impacts_and_adaptation]]="",0,IF(Table1[[#This Row],[com_undefined]:[com_undefined]]=1,0,Table1[[#This Row],[o_gef_funding]:[o_gef_funding]]/SUM(Table1[[#This Row],[com_ghg_inventory]:[com_support_needed_and_received]])))</f>
        <v>0</v>
      </c>
      <c r="AK657" s="4" cm="1">
        <f t="array" ref="AK657">IF(Table1[[#This Row],[com_support_needed_and_received]]="",0,IF(Table1[[#This Row],[com_undefined]:[com_undefined]]=1,0,Table1[[#This Row],[o_gef_funding]:[o_gef_funding]]/SUM(Table1[[#This Row],[com_ghg_inventory]:[com_support_needed_and_received]])))</f>
        <v>0</v>
      </c>
      <c r="AL657" s="4">
        <f>IF(Table1[[#This Row],[com_undefined]]=1,Table1[[#This Row],[o_gef_funding]],0)</f>
        <v>0</v>
      </c>
      <c r="AM657" s="4" cm="1">
        <f t="array" ref="AM657">IF(Table1[[#This Row],[com_ghg_inventory]]="",0,IF(Table1[[#This Row],[com_undefined]:[com_undefined]]=1,0,Table1[[#This Row],[o_co_financing]:[o_co_financing]]/SUM(Table1[[#This Row],[com_ghg_inventory]:[com_support_needed_and_received]])))</f>
        <v>0</v>
      </c>
      <c r="AN657" s="4" cm="1">
        <f t="array" ref="AN657">IF(Table1[[#This Row],[com_mitigation]]="",0,IF(Table1[[#This Row],[com_undefined]:[com_undefined]]=1,0,Table1[[#This Row],[o_co_financing]:[o_co_financing]]/SUM(Table1[[#This Row],[com_ghg_inventory]:[com_support_needed_and_received]])))</f>
        <v>40000</v>
      </c>
      <c r="AO657" s="4" cm="1">
        <f t="array" ref="AO657">IF(Table1[[#This Row],[com_climate_change_impacts_and_adaptation]]="",0,IF(Table1[[#This Row],[com_undefined]:[com_undefined]]=1,0,Table1[[#This Row],[o_co_financing]:[o_co_financing]]/SUM(Table1[[#This Row],[com_ghg_inventory]:[com_support_needed_and_received]])))</f>
        <v>0</v>
      </c>
      <c r="AP657" s="4" cm="1">
        <f t="array" ref="AP657">IF(Table1[[#This Row],[com_support_needed_and_received]]="",0,IF(Table1[[#This Row],[com_undefined]:[com_undefined]]=1,0,Table1[[#This Row],[o_co_financing]:[o_co_financing]]/SUM(Table1[[#This Row],[com_ghg_inventory]:[com_support_needed_and_received]])))</f>
        <v>0</v>
      </c>
      <c r="AQ657" s="4">
        <f>IF(Table1[[#This Row],[com_undefined]]=1,Table1[[#This Row],[o_co_financing]],0)</f>
        <v>0</v>
      </c>
      <c r="AR657" s="4" t="str">
        <f>IF(Table1[[#This Row],[o_gef_funding]]=SUM(Table1[[#This Row],[ghg_inventory_gef]:[undefined_gef]]),"Good", "Problem")</f>
        <v>Good</v>
      </c>
      <c r="AS657" s="4" t="str">
        <f>IF(Table1[[#This Row],[o_co_financing]]=SUM(Table1[[#This Row],[ghg_inventory_co_finance]:[undefined_co_finance]]),"Good", "Problem")</f>
        <v>Good</v>
      </c>
    </row>
    <row r="658" spans="1:45">
      <c r="A658" s="2">
        <v>65</v>
      </c>
      <c r="B658" s="3" t="s">
        <v>91</v>
      </c>
      <c r="C658" s="4" t="str">
        <f>VLOOKUP(Table1[[#This Row],[pif_id]], Table7[#All],2,FALSE)</f>
        <v>Asia</v>
      </c>
      <c r="D658" s="4" t="str">
        <f>VLOOKUP(Table1[[#This Row],[pif_id]], Table7[#All],3,FALSE)</f>
        <v>UNDP</v>
      </c>
      <c r="E658" s="4" t="str">
        <f>VLOOKUP(Table1[[#This Row],[pif_id]], Table7[#All],4,FALSE)</f>
        <v>2019</v>
      </c>
      <c r="F658" s="4" t="e">
        <f>VLOOKUP(Table1[[#This Row],[pif_id]], Table7[#All],5,FALSE)</f>
        <v>#REF!</v>
      </c>
      <c r="G658">
        <v>151</v>
      </c>
      <c r="H658" t="s">
        <v>928</v>
      </c>
      <c r="M658">
        <f>IF(SUM(Table1[[#This Row],[c_ghg_inventory]:[c_support_needed_and_received]])=0,1,"")</f>
        <v>1</v>
      </c>
      <c r="N658" s="6">
        <v>210000</v>
      </c>
      <c r="O658" s="6">
        <v>80000</v>
      </c>
      <c r="P658" s="6">
        <f>N658/SUM(Table1[[#This Row],[c_ghg_inventory]:[c_undefined]])</f>
        <v>210000</v>
      </c>
      <c r="Q658" s="6">
        <f>O658/SUM(Table1[[#This Row],[c_ghg_inventory]:[c_undefined]])</f>
        <v>80000</v>
      </c>
      <c r="R658">
        <v>655</v>
      </c>
      <c r="S658" s="4" t="s">
        <v>930</v>
      </c>
      <c r="T658" s="4"/>
      <c r="U658" s="4"/>
      <c r="V658" s="4"/>
      <c r="W658" s="4"/>
      <c r="X658" s="4">
        <f>IF(SUM(Table1[[#This Row],[o_ghg_inventory ]:[o_support_needed_and_received]])=0,1,"")</f>
        <v>1</v>
      </c>
      <c r="Y658" s="34">
        <v>105000</v>
      </c>
      <c r="Z658" s="34">
        <v>40000</v>
      </c>
      <c r="AA658" s="5">
        <f>Table1[[#This Row],[o_gef_funding]]/SUM(Table1[[#This Row],[o_ghg_inventory ]:[o_undefined]])</f>
        <v>105000</v>
      </c>
      <c r="AB658" s="5">
        <f>Table1[[#This Row],[o_co_financing]]/SUM(Table1[[#This Row],[o_ghg_inventory ]:[o_undefined]])</f>
        <v>40000</v>
      </c>
      <c r="AC658" s="4" t="str" cm="1">
        <f t="array" ref="AC658">IF(Table1[[#This Row],[o_ghg_inventory ]]="",IF(AND(Table1[[#This Row],[o_undefined]:[o_undefined]]=1,Table1[[#This Row],[c_ghg_inventory]]=1),1,""),1)</f>
        <v/>
      </c>
      <c r="AD658" s="4" t="str" cm="1">
        <f t="array" ref="AD658">IF(Table1[[#This Row],[o_mitigation ]]="",IF(AND(Table1[[#This Row],[o_undefined]:[o_undefined]]=1,Table1[[#This Row],[c_mitigation]]=1),1,""),1)</f>
        <v/>
      </c>
      <c r="AE658" s="4" t="str" cm="1">
        <f t="array" ref="AE658">IF(Table1[[#This Row],[o_climate_change_impacts_and_adaptation ]]="",IF(AND(Table1[[#This Row],[o_undefined]:[o_undefined]]=1,Table1[[#This Row],[c_climate_change_impacts_and_adaptation]]=1),1,""),1)</f>
        <v/>
      </c>
      <c r="AF658" s="4" t="str" cm="1">
        <f t="array" ref="AF658">IF(Table1[[#This Row],[o_support_needed_and_received]]="",IF(AND(Table1[[#This Row],[o_undefined]:[o_undefined]]=1,Table1[[#This Row],[c_support_needed_and_received]]=1),1,""),1)</f>
        <v/>
      </c>
      <c r="AG658" s="4">
        <f>IF(SUM(Table1[[#This Row],[com_ghg_inventory]:[com_support_needed_and_received]])=0,1,"")</f>
        <v>1</v>
      </c>
      <c r="AH658" s="4" cm="1">
        <f t="array" ref="AH658">IF(Table1[[#This Row],[com_ghg_inventory]]="",0,IF(Table1[[#This Row],[com_undefined]:[com_undefined]]=1,0,Table1[[#This Row],[o_gef_funding]:[o_gef_funding]]/SUM(Table1[[#This Row],[com_ghg_inventory]:[com_support_needed_and_received]])))</f>
        <v>0</v>
      </c>
      <c r="AI658" s="4" cm="1">
        <f t="array" ref="AI658">IF(Table1[[#This Row],[com_mitigation]]="",0,IF(Table1[[#This Row],[com_undefined]:[com_undefined]]=1,0,Table1[[#This Row],[o_gef_funding]:[o_gef_funding]]/SUM(Table1[[#This Row],[com_ghg_inventory]:[com_support_needed_and_received]])))</f>
        <v>0</v>
      </c>
      <c r="AJ658" s="4" cm="1">
        <f t="array" ref="AJ658">IF(Table1[[#This Row],[com_climate_change_impacts_and_adaptation]]="",0,IF(Table1[[#This Row],[com_undefined]:[com_undefined]]=1,0,Table1[[#This Row],[o_gef_funding]:[o_gef_funding]]/SUM(Table1[[#This Row],[com_ghg_inventory]:[com_support_needed_and_received]])))</f>
        <v>0</v>
      </c>
      <c r="AK658" s="4" cm="1">
        <f t="array" ref="AK658">IF(Table1[[#This Row],[com_support_needed_and_received]]="",0,IF(Table1[[#This Row],[com_undefined]:[com_undefined]]=1,0,Table1[[#This Row],[o_gef_funding]:[o_gef_funding]]/SUM(Table1[[#This Row],[com_ghg_inventory]:[com_support_needed_and_received]])))</f>
        <v>0</v>
      </c>
      <c r="AL658" s="4">
        <f>IF(Table1[[#This Row],[com_undefined]]=1,Table1[[#This Row],[o_gef_funding]],0)</f>
        <v>105000</v>
      </c>
      <c r="AM658" s="4" cm="1">
        <f t="array" ref="AM658">IF(Table1[[#This Row],[com_ghg_inventory]]="",0,IF(Table1[[#This Row],[com_undefined]:[com_undefined]]=1,0,Table1[[#This Row],[o_co_financing]:[o_co_financing]]/SUM(Table1[[#This Row],[com_ghg_inventory]:[com_support_needed_and_received]])))</f>
        <v>0</v>
      </c>
      <c r="AN658" s="4" cm="1">
        <f t="array" ref="AN658">IF(Table1[[#This Row],[com_mitigation]]="",0,IF(Table1[[#This Row],[com_undefined]:[com_undefined]]=1,0,Table1[[#This Row],[o_co_financing]:[o_co_financing]]/SUM(Table1[[#This Row],[com_ghg_inventory]:[com_support_needed_and_received]])))</f>
        <v>0</v>
      </c>
      <c r="AO658" s="4" cm="1">
        <f t="array" ref="AO658">IF(Table1[[#This Row],[com_climate_change_impacts_and_adaptation]]="",0,IF(Table1[[#This Row],[com_undefined]:[com_undefined]]=1,0,Table1[[#This Row],[o_co_financing]:[o_co_financing]]/SUM(Table1[[#This Row],[com_ghg_inventory]:[com_support_needed_and_received]])))</f>
        <v>0</v>
      </c>
      <c r="AP658" s="4" cm="1">
        <f t="array" ref="AP658">IF(Table1[[#This Row],[com_support_needed_and_received]]="",0,IF(Table1[[#This Row],[com_undefined]:[com_undefined]]=1,0,Table1[[#This Row],[o_co_financing]:[o_co_financing]]/SUM(Table1[[#This Row],[com_ghg_inventory]:[com_support_needed_and_received]])))</f>
        <v>0</v>
      </c>
      <c r="AQ658" s="4">
        <f>IF(Table1[[#This Row],[com_undefined]]=1,Table1[[#This Row],[o_co_financing]],0)</f>
        <v>40000</v>
      </c>
      <c r="AR658" s="4" t="str">
        <f>IF(Table1[[#This Row],[o_gef_funding]]=SUM(Table1[[#This Row],[ghg_inventory_gef]:[undefined_gef]]),"Good", "Problem")</f>
        <v>Good</v>
      </c>
      <c r="AS658" s="4" t="str">
        <f>IF(Table1[[#This Row],[o_co_financing]]=SUM(Table1[[#This Row],[ghg_inventory_co_finance]:[undefined_co_finance]]),"Good", "Problem")</f>
        <v>Good</v>
      </c>
    </row>
    <row r="659" spans="1:45">
      <c r="A659" s="2">
        <v>65</v>
      </c>
      <c r="B659" s="3" t="s">
        <v>91</v>
      </c>
      <c r="C659" s="4" t="str">
        <f>VLOOKUP(Table1[[#This Row],[pif_id]], Table7[#All],2,FALSE)</f>
        <v>Asia</v>
      </c>
      <c r="D659" s="4" t="str">
        <f>VLOOKUP(Table1[[#This Row],[pif_id]], Table7[#All],3,FALSE)</f>
        <v>UNDP</v>
      </c>
      <c r="E659" s="4" t="str">
        <f>VLOOKUP(Table1[[#This Row],[pif_id]], Table7[#All],4,FALSE)</f>
        <v>2019</v>
      </c>
      <c r="F659" s="4" t="e">
        <f>VLOOKUP(Table1[[#This Row],[pif_id]], Table7[#All],5,FALSE)</f>
        <v>#REF!</v>
      </c>
      <c r="G659">
        <v>152</v>
      </c>
      <c r="H659" t="s">
        <v>931</v>
      </c>
      <c r="M659">
        <f>IF(SUM(Table1[[#This Row],[c_ghg_inventory]:[c_support_needed_and_received]])=0,1,"")</f>
        <v>1</v>
      </c>
      <c r="N659" s="6">
        <v>560000</v>
      </c>
      <c r="O659" s="6">
        <v>280000</v>
      </c>
      <c r="P659" s="6">
        <f>N659/SUM(Table1[[#This Row],[c_ghg_inventory]:[c_undefined]])</f>
        <v>560000</v>
      </c>
      <c r="Q659" s="6">
        <f>O659/SUM(Table1[[#This Row],[c_ghg_inventory]:[c_undefined]])</f>
        <v>280000</v>
      </c>
      <c r="R659">
        <v>656</v>
      </c>
      <c r="S659" s="4" t="s">
        <v>932</v>
      </c>
      <c r="T659" s="4">
        <v>1</v>
      </c>
      <c r="U659" s="4"/>
      <c r="V659" s="4"/>
      <c r="W659" s="4"/>
      <c r="X659" s="4" t="str">
        <f>IF(SUM(Table1[[#This Row],[o_ghg_inventory ]:[o_support_needed_and_received]])=0,1,"")</f>
        <v/>
      </c>
      <c r="Y659" s="34">
        <v>56000</v>
      </c>
      <c r="Z659" s="34">
        <v>28000</v>
      </c>
      <c r="AA659" s="5">
        <f>Table1[[#This Row],[o_gef_funding]]/SUM(Table1[[#This Row],[o_ghg_inventory ]:[o_undefined]])</f>
        <v>56000</v>
      </c>
      <c r="AB659" s="5">
        <f>Table1[[#This Row],[o_co_financing]]/SUM(Table1[[#This Row],[o_ghg_inventory ]:[o_undefined]])</f>
        <v>28000</v>
      </c>
      <c r="AC659" s="4" cm="1">
        <f t="array" ref="AC659">IF(Table1[[#This Row],[o_ghg_inventory ]]="",IF(AND(Table1[[#This Row],[o_undefined]:[o_undefined]]=1,Table1[[#This Row],[c_ghg_inventory]]=1),1,""),1)</f>
        <v>1</v>
      </c>
      <c r="AD659" s="4" t="str" cm="1">
        <f t="array" ref="AD659">IF(Table1[[#This Row],[o_mitigation ]]="",IF(AND(Table1[[#This Row],[o_undefined]:[o_undefined]]=1,Table1[[#This Row],[c_mitigation]]=1),1,""),1)</f>
        <v/>
      </c>
      <c r="AE659" s="4" t="str" cm="1">
        <f t="array" ref="AE659">IF(Table1[[#This Row],[o_climate_change_impacts_and_adaptation ]]="",IF(AND(Table1[[#This Row],[o_undefined]:[o_undefined]]=1,Table1[[#This Row],[c_climate_change_impacts_and_adaptation]]=1),1,""),1)</f>
        <v/>
      </c>
      <c r="AF659" s="4" t="str" cm="1">
        <f t="array" ref="AF659">IF(Table1[[#This Row],[o_support_needed_and_received]]="",IF(AND(Table1[[#This Row],[o_undefined]:[o_undefined]]=1,Table1[[#This Row],[c_support_needed_and_received]]=1),1,""),1)</f>
        <v/>
      </c>
      <c r="AG659" s="4" t="str">
        <f>IF(SUM(Table1[[#This Row],[com_ghg_inventory]:[com_support_needed_and_received]])=0,1,"")</f>
        <v/>
      </c>
      <c r="AH659" s="4" cm="1">
        <f t="array" ref="AH659">IF(Table1[[#This Row],[com_ghg_inventory]]="",0,IF(Table1[[#This Row],[com_undefined]:[com_undefined]]=1,0,Table1[[#This Row],[o_gef_funding]:[o_gef_funding]]/SUM(Table1[[#This Row],[com_ghg_inventory]:[com_support_needed_and_received]])))</f>
        <v>56000</v>
      </c>
      <c r="AI659" s="4" cm="1">
        <f t="array" ref="AI659">IF(Table1[[#This Row],[com_mitigation]]="",0,IF(Table1[[#This Row],[com_undefined]:[com_undefined]]=1,0,Table1[[#This Row],[o_gef_funding]:[o_gef_funding]]/SUM(Table1[[#This Row],[com_ghg_inventory]:[com_support_needed_and_received]])))</f>
        <v>0</v>
      </c>
      <c r="AJ659" s="4" cm="1">
        <f t="array" ref="AJ659">IF(Table1[[#This Row],[com_climate_change_impacts_and_adaptation]]="",0,IF(Table1[[#This Row],[com_undefined]:[com_undefined]]=1,0,Table1[[#This Row],[o_gef_funding]:[o_gef_funding]]/SUM(Table1[[#This Row],[com_ghg_inventory]:[com_support_needed_and_received]])))</f>
        <v>0</v>
      </c>
      <c r="AK659" s="4" cm="1">
        <f t="array" ref="AK659">IF(Table1[[#This Row],[com_support_needed_and_received]]="",0,IF(Table1[[#This Row],[com_undefined]:[com_undefined]]=1,0,Table1[[#This Row],[o_gef_funding]:[o_gef_funding]]/SUM(Table1[[#This Row],[com_ghg_inventory]:[com_support_needed_and_received]])))</f>
        <v>0</v>
      </c>
      <c r="AL659" s="4">
        <f>IF(Table1[[#This Row],[com_undefined]]=1,Table1[[#This Row],[o_gef_funding]],0)</f>
        <v>0</v>
      </c>
      <c r="AM659" s="4" cm="1">
        <f t="array" ref="AM659">IF(Table1[[#This Row],[com_ghg_inventory]]="",0,IF(Table1[[#This Row],[com_undefined]:[com_undefined]]=1,0,Table1[[#This Row],[o_co_financing]:[o_co_financing]]/SUM(Table1[[#This Row],[com_ghg_inventory]:[com_support_needed_and_received]])))</f>
        <v>28000</v>
      </c>
      <c r="AN659" s="4" cm="1">
        <f t="array" ref="AN659">IF(Table1[[#This Row],[com_mitigation]]="",0,IF(Table1[[#This Row],[com_undefined]:[com_undefined]]=1,0,Table1[[#This Row],[o_co_financing]:[o_co_financing]]/SUM(Table1[[#This Row],[com_ghg_inventory]:[com_support_needed_and_received]])))</f>
        <v>0</v>
      </c>
      <c r="AO659" s="4" cm="1">
        <f t="array" ref="AO659">IF(Table1[[#This Row],[com_climate_change_impacts_and_adaptation]]="",0,IF(Table1[[#This Row],[com_undefined]:[com_undefined]]=1,0,Table1[[#This Row],[o_co_financing]:[o_co_financing]]/SUM(Table1[[#This Row],[com_ghg_inventory]:[com_support_needed_and_received]])))</f>
        <v>0</v>
      </c>
      <c r="AP659" s="4" cm="1">
        <f t="array" ref="AP659">IF(Table1[[#This Row],[com_support_needed_and_received]]="",0,IF(Table1[[#This Row],[com_undefined]:[com_undefined]]=1,0,Table1[[#This Row],[o_co_financing]:[o_co_financing]]/SUM(Table1[[#This Row],[com_ghg_inventory]:[com_support_needed_and_received]])))</f>
        <v>0</v>
      </c>
      <c r="AQ659" s="4">
        <f>IF(Table1[[#This Row],[com_undefined]]=1,Table1[[#This Row],[o_co_financing]],0)</f>
        <v>0</v>
      </c>
      <c r="AR659" s="4" t="str">
        <f>IF(Table1[[#This Row],[o_gef_funding]]=SUM(Table1[[#This Row],[ghg_inventory_gef]:[undefined_gef]]),"Good", "Problem")</f>
        <v>Good</v>
      </c>
      <c r="AS659" s="4" t="str">
        <f>IF(Table1[[#This Row],[o_co_financing]]=SUM(Table1[[#This Row],[ghg_inventory_co_finance]:[undefined_co_finance]]),"Good", "Problem")</f>
        <v>Good</v>
      </c>
    </row>
    <row r="660" spans="1:45">
      <c r="A660" s="2">
        <v>65</v>
      </c>
      <c r="B660" s="3" t="s">
        <v>91</v>
      </c>
      <c r="C660" s="4" t="str">
        <f>VLOOKUP(Table1[[#This Row],[pif_id]], Table7[#All],2,FALSE)</f>
        <v>Asia</v>
      </c>
      <c r="D660" s="4" t="str">
        <f>VLOOKUP(Table1[[#This Row],[pif_id]], Table7[#All],3,FALSE)</f>
        <v>UNDP</v>
      </c>
      <c r="E660" s="4" t="str">
        <f>VLOOKUP(Table1[[#This Row],[pif_id]], Table7[#All],4,FALSE)</f>
        <v>2019</v>
      </c>
      <c r="F660" s="4" t="e">
        <f>VLOOKUP(Table1[[#This Row],[pif_id]], Table7[#All],5,FALSE)</f>
        <v>#REF!</v>
      </c>
      <c r="G660">
        <v>152</v>
      </c>
      <c r="H660" t="s">
        <v>931</v>
      </c>
      <c r="M660">
        <f>IF(SUM(Table1[[#This Row],[c_ghg_inventory]:[c_support_needed_and_received]])=0,1,"")</f>
        <v>1</v>
      </c>
      <c r="N660" s="6">
        <v>560000</v>
      </c>
      <c r="O660" s="6">
        <v>280000</v>
      </c>
      <c r="P660" s="6">
        <f>N660/SUM(Table1[[#This Row],[c_ghg_inventory]:[c_undefined]])</f>
        <v>560000</v>
      </c>
      <c r="Q660" s="6">
        <f>O660/SUM(Table1[[#This Row],[c_ghg_inventory]:[c_undefined]])</f>
        <v>280000</v>
      </c>
      <c r="R660">
        <v>657</v>
      </c>
      <c r="S660" s="4" t="s">
        <v>933</v>
      </c>
      <c r="T660" s="4">
        <v>1</v>
      </c>
      <c r="U660" s="4"/>
      <c r="V660" s="4"/>
      <c r="W660" s="4"/>
      <c r="X660" s="4" t="str">
        <f>IF(SUM(Table1[[#This Row],[o_ghg_inventory ]:[o_support_needed_and_received]])=0,1,"")</f>
        <v/>
      </c>
      <c r="Y660" s="34">
        <v>56000</v>
      </c>
      <c r="Z660" s="34">
        <v>28000</v>
      </c>
      <c r="AA660" s="5">
        <f>Table1[[#This Row],[o_gef_funding]]/SUM(Table1[[#This Row],[o_ghg_inventory ]:[o_undefined]])</f>
        <v>56000</v>
      </c>
      <c r="AB660" s="5">
        <f>Table1[[#This Row],[o_co_financing]]/SUM(Table1[[#This Row],[o_ghg_inventory ]:[o_undefined]])</f>
        <v>28000</v>
      </c>
      <c r="AC660" s="4" cm="1">
        <f t="array" ref="AC660">IF(Table1[[#This Row],[o_ghg_inventory ]]="",IF(AND(Table1[[#This Row],[o_undefined]:[o_undefined]]=1,Table1[[#This Row],[c_ghg_inventory]]=1),1,""),1)</f>
        <v>1</v>
      </c>
      <c r="AD660" s="4" t="str" cm="1">
        <f t="array" ref="AD660">IF(Table1[[#This Row],[o_mitigation ]]="",IF(AND(Table1[[#This Row],[o_undefined]:[o_undefined]]=1,Table1[[#This Row],[c_mitigation]]=1),1,""),1)</f>
        <v/>
      </c>
      <c r="AE660" s="4" t="str" cm="1">
        <f t="array" ref="AE660">IF(Table1[[#This Row],[o_climate_change_impacts_and_adaptation ]]="",IF(AND(Table1[[#This Row],[o_undefined]:[o_undefined]]=1,Table1[[#This Row],[c_climate_change_impacts_and_adaptation]]=1),1,""),1)</f>
        <v/>
      </c>
      <c r="AF660" s="4" t="str" cm="1">
        <f t="array" ref="AF660">IF(Table1[[#This Row],[o_support_needed_and_received]]="",IF(AND(Table1[[#This Row],[o_undefined]:[o_undefined]]=1,Table1[[#This Row],[c_support_needed_and_received]]=1),1,""),1)</f>
        <v/>
      </c>
      <c r="AG660" s="4" t="str">
        <f>IF(SUM(Table1[[#This Row],[com_ghg_inventory]:[com_support_needed_and_received]])=0,1,"")</f>
        <v/>
      </c>
      <c r="AH660" s="4" cm="1">
        <f t="array" ref="AH660">IF(Table1[[#This Row],[com_ghg_inventory]]="",0,IF(Table1[[#This Row],[com_undefined]:[com_undefined]]=1,0,Table1[[#This Row],[o_gef_funding]:[o_gef_funding]]/SUM(Table1[[#This Row],[com_ghg_inventory]:[com_support_needed_and_received]])))</f>
        <v>56000</v>
      </c>
      <c r="AI660" s="4" cm="1">
        <f t="array" ref="AI660">IF(Table1[[#This Row],[com_mitigation]]="",0,IF(Table1[[#This Row],[com_undefined]:[com_undefined]]=1,0,Table1[[#This Row],[o_gef_funding]:[o_gef_funding]]/SUM(Table1[[#This Row],[com_ghg_inventory]:[com_support_needed_and_received]])))</f>
        <v>0</v>
      </c>
      <c r="AJ660" s="4" cm="1">
        <f t="array" ref="AJ660">IF(Table1[[#This Row],[com_climate_change_impacts_and_adaptation]]="",0,IF(Table1[[#This Row],[com_undefined]:[com_undefined]]=1,0,Table1[[#This Row],[o_gef_funding]:[o_gef_funding]]/SUM(Table1[[#This Row],[com_ghg_inventory]:[com_support_needed_and_received]])))</f>
        <v>0</v>
      </c>
      <c r="AK660" s="4" cm="1">
        <f t="array" ref="AK660">IF(Table1[[#This Row],[com_support_needed_and_received]]="",0,IF(Table1[[#This Row],[com_undefined]:[com_undefined]]=1,0,Table1[[#This Row],[o_gef_funding]:[o_gef_funding]]/SUM(Table1[[#This Row],[com_ghg_inventory]:[com_support_needed_and_received]])))</f>
        <v>0</v>
      </c>
      <c r="AL660" s="4">
        <f>IF(Table1[[#This Row],[com_undefined]]=1,Table1[[#This Row],[o_gef_funding]],0)</f>
        <v>0</v>
      </c>
      <c r="AM660" s="4" cm="1">
        <f t="array" ref="AM660">IF(Table1[[#This Row],[com_ghg_inventory]]="",0,IF(Table1[[#This Row],[com_undefined]:[com_undefined]]=1,0,Table1[[#This Row],[o_co_financing]:[o_co_financing]]/SUM(Table1[[#This Row],[com_ghg_inventory]:[com_support_needed_and_received]])))</f>
        <v>28000</v>
      </c>
      <c r="AN660" s="4" cm="1">
        <f t="array" ref="AN660">IF(Table1[[#This Row],[com_mitigation]]="",0,IF(Table1[[#This Row],[com_undefined]:[com_undefined]]=1,0,Table1[[#This Row],[o_co_financing]:[o_co_financing]]/SUM(Table1[[#This Row],[com_ghg_inventory]:[com_support_needed_and_received]])))</f>
        <v>0</v>
      </c>
      <c r="AO660" s="4" cm="1">
        <f t="array" ref="AO660">IF(Table1[[#This Row],[com_climate_change_impacts_and_adaptation]]="",0,IF(Table1[[#This Row],[com_undefined]:[com_undefined]]=1,0,Table1[[#This Row],[o_co_financing]:[o_co_financing]]/SUM(Table1[[#This Row],[com_ghg_inventory]:[com_support_needed_and_received]])))</f>
        <v>0</v>
      </c>
      <c r="AP660" s="4" cm="1">
        <f t="array" ref="AP660">IF(Table1[[#This Row],[com_support_needed_and_received]]="",0,IF(Table1[[#This Row],[com_undefined]:[com_undefined]]=1,0,Table1[[#This Row],[o_co_financing]:[o_co_financing]]/SUM(Table1[[#This Row],[com_ghg_inventory]:[com_support_needed_and_received]])))</f>
        <v>0</v>
      </c>
      <c r="AQ660" s="4">
        <f>IF(Table1[[#This Row],[com_undefined]]=1,Table1[[#This Row],[o_co_financing]],0)</f>
        <v>0</v>
      </c>
      <c r="AR660" s="4" t="str">
        <f>IF(Table1[[#This Row],[o_gef_funding]]=SUM(Table1[[#This Row],[ghg_inventory_gef]:[undefined_gef]]),"Good", "Problem")</f>
        <v>Good</v>
      </c>
      <c r="AS660" s="4" t="str">
        <f>IF(Table1[[#This Row],[o_co_financing]]=SUM(Table1[[#This Row],[ghg_inventory_co_finance]:[undefined_co_finance]]),"Good", "Problem")</f>
        <v>Good</v>
      </c>
    </row>
    <row r="661" spans="1:45">
      <c r="A661" s="2">
        <v>65</v>
      </c>
      <c r="B661" s="3" t="s">
        <v>91</v>
      </c>
      <c r="C661" s="4" t="str">
        <f>VLOOKUP(Table1[[#This Row],[pif_id]], Table7[#All],2,FALSE)</f>
        <v>Asia</v>
      </c>
      <c r="D661" s="4" t="str">
        <f>VLOOKUP(Table1[[#This Row],[pif_id]], Table7[#All],3,FALSE)</f>
        <v>UNDP</v>
      </c>
      <c r="E661" s="4" t="str">
        <f>VLOOKUP(Table1[[#This Row],[pif_id]], Table7[#All],4,FALSE)</f>
        <v>2019</v>
      </c>
      <c r="F661" s="4" t="e">
        <f>VLOOKUP(Table1[[#This Row],[pif_id]], Table7[#All],5,FALSE)</f>
        <v>#REF!</v>
      </c>
      <c r="G661">
        <v>152</v>
      </c>
      <c r="H661" t="s">
        <v>931</v>
      </c>
      <c r="M661">
        <f>IF(SUM(Table1[[#This Row],[c_ghg_inventory]:[c_support_needed_and_received]])=0,1,"")</f>
        <v>1</v>
      </c>
      <c r="N661" s="6">
        <v>560000</v>
      </c>
      <c r="O661" s="6">
        <v>280000</v>
      </c>
      <c r="P661" s="6">
        <f>N661/SUM(Table1[[#This Row],[c_ghg_inventory]:[c_undefined]])</f>
        <v>560000</v>
      </c>
      <c r="Q661" s="6">
        <f>O661/SUM(Table1[[#This Row],[c_ghg_inventory]:[c_undefined]])</f>
        <v>280000</v>
      </c>
      <c r="R661">
        <v>658</v>
      </c>
      <c r="S661" s="4" t="s">
        <v>934</v>
      </c>
      <c r="T661" s="4">
        <v>1</v>
      </c>
      <c r="U661" s="4"/>
      <c r="V661" s="4"/>
      <c r="W661" s="4"/>
      <c r="X661" s="4" t="str">
        <f>IF(SUM(Table1[[#This Row],[o_ghg_inventory ]:[o_support_needed_and_received]])=0,1,"")</f>
        <v/>
      </c>
      <c r="Y661" s="34">
        <v>56000</v>
      </c>
      <c r="Z661" s="34">
        <v>28000</v>
      </c>
      <c r="AA661" s="5">
        <f>Table1[[#This Row],[o_gef_funding]]/SUM(Table1[[#This Row],[o_ghg_inventory ]:[o_undefined]])</f>
        <v>56000</v>
      </c>
      <c r="AB661" s="5">
        <f>Table1[[#This Row],[o_co_financing]]/SUM(Table1[[#This Row],[o_ghg_inventory ]:[o_undefined]])</f>
        <v>28000</v>
      </c>
      <c r="AC661" s="4" cm="1">
        <f t="array" ref="AC661">IF(Table1[[#This Row],[o_ghg_inventory ]]="",IF(AND(Table1[[#This Row],[o_undefined]:[o_undefined]]=1,Table1[[#This Row],[c_ghg_inventory]]=1),1,""),1)</f>
        <v>1</v>
      </c>
      <c r="AD661" s="4" t="str" cm="1">
        <f t="array" ref="AD661">IF(Table1[[#This Row],[o_mitigation ]]="",IF(AND(Table1[[#This Row],[o_undefined]:[o_undefined]]=1,Table1[[#This Row],[c_mitigation]]=1),1,""),1)</f>
        <v/>
      </c>
      <c r="AE661" s="4" t="str" cm="1">
        <f t="array" ref="AE661">IF(Table1[[#This Row],[o_climate_change_impacts_and_adaptation ]]="",IF(AND(Table1[[#This Row],[o_undefined]:[o_undefined]]=1,Table1[[#This Row],[c_climate_change_impacts_and_adaptation]]=1),1,""),1)</f>
        <v/>
      </c>
      <c r="AF661" s="4" t="str" cm="1">
        <f t="array" ref="AF661">IF(Table1[[#This Row],[o_support_needed_and_received]]="",IF(AND(Table1[[#This Row],[o_undefined]:[o_undefined]]=1,Table1[[#This Row],[c_support_needed_and_received]]=1),1,""),1)</f>
        <v/>
      </c>
      <c r="AG661" s="4" t="str">
        <f>IF(SUM(Table1[[#This Row],[com_ghg_inventory]:[com_support_needed_and_received]])=0,1,"")</f>
        <v/>
      </c>
      <c r="AH661" s="4" cm="1">
        <f t="array" ref="AH661">IF(Table1[[#This Row],[com_ghg_inventory]]="",0,IF(Table1[[#This Row],[com_undefined]:[com_undefined]]=1,0,Table1[[#This Row],[o_gef_funding]:[o_gef_funding]]/SUM(Table1[[#This Row],[com_ghg_inventory]:[com_support_needed_and_received]])))</f>
        <v>56000</v>
      </c>
      <c r="AI661" s="4" cm="1">
        <f t="array" ref="AI661">IF(Table1[[#This Row],[com_mitigation]]="",0,IF(Table1[[#This Row],[com_undefined]:[com_undefined]]=1,0,Table1[[#This Row],[o_gef_funding]:[o_gef_funding]]/SUM(Table1[[#This Row],[com_ghg_inventory]:[com_support_needed_and_received]])))</f>
        <v>0</v>
      </c>
      <c r="AJ661" s="4" cm="1">
        <f t="array" ref="AJ661">IF(Table1[[#This Row],[com_climate_change_impacts_and_adaptation]]="",0,IF(Table1[[#This Row],[com_undefined]:[com_undefined]]=1,0,Table1[[#This Row],[o_gef_funding]:[o_gef_funding]]/SUM(Table1[[#This Row],[com_ghg_inventory]:[com_support_needed_and_received]])))</f>
        <v>0</v>
      </c>
      <c r="AK661" s="4" cm="1">
        <f t="array" ref="AK661">IF(Table1[[#This Row],[com_support_needed_and_received]]="",0,IF(Table1[[#This Row],[com_undefined]:[com_undefined]]=1,0,Table1[[#This Row],[o_gef_funding]:[o_gef_funding]]/SUM(Table1[[#This Row],[com_ghg_inventory]:[com_support_needed_and_received]])))</f>
        <v>0</v>
      </c>
      <c r="AL661" s="4">
        <f>IF(Table1[[#This Row],[com_undefined]]=1,Table1[[#This Row],[o_gef_funding]],0)</f>
        <v>0</v>
      </c>
      <c r="AM661" s="4" cm="1">
        <f t="array" ref="AM661">IF(Table1[[#This Row],[com_ghg_inventory]]="",0,IF(Table1[[#This Row],[com_undefined]:[com_undefined]]=1,0,Table1[[#This Row],[o_co_financing]:[o_co_financing]]/SUM(Table1[[#This Row],[com_ghg_inventory]:[com_support_needed_and_received]])))</f>
        <v>28000</v>
      </c>
      <c r="AN661" s="4" cm="1">
        <f t="array" ref="AN661">IF(Table1[[#This Row],[com_mitigation]]="",0,IF(Table1[[#This Row],[com_undefined]:[com_undefined]]=1,0,Table1[[#This Row],[o_co_financing]:[o_co_financing]]/SUM(Table1[[#This Row],[com_ghg_inventory]:[com_support_needed_and_received]])))</f>
        <v>0</v>
      </c>
      <c r="AO661" s="4" cm="1">
        <f t="array" ref="AO661">IF(Table1[[#This Row],[com_climate_change_impacts_and_adaptation]]="",0,IF(Table1[[#This Row],[com_undefined]:[com_undefined]]=1,0,Table1[[#This Row],[o_co_financing]:[o_co_financing]]/SUM(Table1[[#This Row],[com_ghg_inventory]:[com_support_needed_and_received]])))</f>
        <v>0</v>
      </c>
      <c r="AP661" s="4" cm="1">
        <f t="array" ref="AP661">IF(Table1[[#This Row],[com_support_needed_and_received]]="",0,IF(Table1[[#This Row],[com_undefined]:[com_undefined]]=1,0,Table1[[#This Row],[o_co_financing]:[o_co_financing]]/SUM(Table1[[#This Row],[com_ghg_inventory]:[com_support_needed_and_received]])))</f>
        <v>0</v>
      </c>
      <c r="AQ661" s="4">
        <f>IF(Table1[[#This Row],[com_undefined]]=1,Table1[[#This Row],[o_co_financing]],0)</f>
        <v>0</v>
      </c>
      <c r="AR661" s="4" t="str">
        <f>IF(Table1[[#This Row],[o_gef_funding]]=SUM(Table1[[#This Row],[ghg_inventory_gef]:[undefined_gef]]),"Good", "Problem")</f>
        <v>Good</v>
      </c>
      <c r="AS661" s="4" t="str">
        <f>IF(Table1[[#This Row],[o_co_financing]]=SUM(Table1[[#This Row],[ghg_inventory_co_finance]:[undefined_co_finance]]),"Good", "Problem")</f>
        <v>Good</v>
      </c>
    </row>
    <row r="662" spans="1:45">
      <c r="A662" s="2">
        <v>65</v>
      </c>
      <c r="B662" s="3" t="s">
        <v>91</v>
      </c>
      <c r="C662" s="4" t="str">
        <f>VLOOKUP(Table1[[#This Row],[pif_id]], Table7[#All],2,FALSE)</f>
        <v>Asia</v>
      </c>
      <c r="D662" s="4" t="str">
        <f>VLOOKUP(Table1[[#This Row],[pif_id]], Table7[#All],3,FALSE)</f>
        <v>UNDP</v>
      </c>
      <c r="E662" s="4" t="str">
        <f>VLOOKUP(Table1[[#This Row],[pif_id]], Table7[#All],4,FALSE)</f>
        <v>2019</v>
      </c>
      <c r="F662" s="4" t="e">
        <f>VLOOKUP(Table1[[#This Row],[pif_id]], Table7[#All],5,FALSE)</f>
        <v>#REF!</v>
      </c>
      <c r="G662">
        <v>152</v>
      </c>
      <c r="H662" t="s">
        <v>931</v>
      </c>
      <c r="M662">
        <f>IF(SUM(Table1[[#This Row],[c_ghg_inventory]:[c_support_needed_and_received]])=0,1,"")</f>
        <v>1</v>
      </c>
      <c r="N662" s="6">
        <v>560000</v>
      </c>
      <c r="O662" s="6">
        <v>280000</v>
      </c>
      <c r="P662" s="6">
        <f>N662/SUM(Table1[[#This Row],[c_ghg_inventory]:[c_undefined]])</f>
        <v>560000</v>
      </c>
      <c r="Q662" s="6">
        <f>O662/SUM(Table1[[#This Row],[c_ghg_inventory]:[c_undefined]])</f>
        <v>280000</v>
      </c>
      <c r="R662">
        <v>659</v>
      </c>
      <c r="S662" s="4" t="s">
        <v>935</v>
      </c>
      <c r="T662" s="4"/>
      <c r="U662" s="4">
        <v>1</v>
      </c>
      <c r="V662" s="4"/>
      <c r="W662" s="4"/>
      <c r="X662" s="4" t="str">
        <f>IF(SUM(Table1[[#This Row],[o_ghg_inventory ]:[o_support_needed_and_received]])=0,1,"")</f>
        <v/>
      </c>
      <c r="Y662" s="34">
        <v>56000</v>
      </c>
      <c r="Z662" s="34">
        <v>28000</v>
      </c>
      <c r="AA662" s="5">
        <f>Table1[[#This Row],[o_gef_funding]]/SUM(Table1[[#This Row],[o_ghg_inventory ]:[o_undefined]])</f>
        <v>56000</v>
      </c>
      <c r="AB662" s="5">
        <f>Table1[[#This Row],[o_co_financing]]/SUM(Table1[[#This Row],[o_ghg_inventory ]:[o_undefined]])</f>
        <v>28000</v>
      </c>
      <c r="AC662" s="4" t="str" cm="1">
        <f t="array" ref="AC662">IF(Table1[[#This Row],[o_ghg_inventory ]]="",IF(AND(Table1[[#This Row],[o_undefined]:[o_undefined]]=1,Table1[[#This Row],[c_ghg_inventory]]=1),1,""),1)</f>
        <v/>
      </c>
      <c r="AD662" s="4" cm="1">
        <f t="array" ref="AD662">IF(Table1[[#This Row],[o_mitigation ]]="",IF(AND(Table1[[#This Row],[o_undefined]:[o_undefined]]=1,Table1[[#This Row],[c_mitigation]]=1),1,""),1)</f>
        <v>1</v>
      </c>
      <c r="AE662" s="4" t="str" cm="1">
        <f t="array" ref="AE662">IF(Table1[[#This Row],[o_climate_change_impacts_and_adaptation ]]="",IF(AND(Table1[[#This Row],[o_undefined]:[o_undefined]]=1,Table1[[#This Row],[c_climate_change_impacts_and_adaptation]]=1),1,""),1)</f>
        <v/>
      </c>
      <c r="AF662" s="4" t="str" cm="1">
        <f t="array" ref="AF662">IF(Table1[[#This Row],[o_support_needed_and_received]]="",IF(AND(Table1[[#This Row],[o_undefined]:[o_undefined]]=1,Table1[[#This Row],[c_support_needed_and_received]]=1),1,""),1)</f>
        <v/>
      </c>
      <c r="AG662" s="4" t="str">
        <f>IF(SUM(Table1[[#This Row],[com_ghg_inventory]:[com_support_needed_and_received]])=0,1,"")</f>
        <v/>
      </c>
      <c r="AH662" s="4" cm="1">
        <f t="array" ref="AH662">IF(Table1[[#This Row],[com_ghg_inventory]]="",0,IF(Table1[[#This Row],[com_undefined]:[com_undefined]]=1,0,Table1[[#This Row],[o_gef_funding]:[o_gef_funding]]/SUM(Table1[[#This Row],[com_ghg_inventory]:[com_support_needed_and_received]])))</f>
        <v>0</v>
      </c>
      <c r="AI662" s="4" cm="1">
        <f t="array" ref="AI662">IF(Table1[[#This Row],[com_mitigation]]="",0,IF(Table1[[#This Row],[com_undefined]:[com_undefined]]=1,0,Table1[[#This Row],[o_gef_funding]:[o_gef_funding]]/SUM(Table1[[#This Row],[com_ghg_inventory]:[com_support_needed_and_received]])))</f>
        <v>56000</v>
      </c>
      <c r="AJ662" s="4" cm="1">
        <f t="array" ref="AJ662">IF(Table1[[#This Row],[com_climate_change_impacts_and_adaptation]]="",0,IF(Table1[[#This Row],[com_undefined]:[com_undefined]]=1,0,Table1[[#This Row],[o_gef_funding]:[o_gef_funding]]/SUM(Table1[[#This Row],[com_ghg_inventory]:[com_support_needed_and_received]])))</f>
        <v>0</v>
      </c>
      <c r="AK662" s="4" cm="1">
        <f t="array" ref="AK662">IF(Table1[[#This Row],[com_support_needed_and_received]]="",0,IF(Table1[[#This Row],[com_undefined]:[com_undefined]]=1,0,Table1[[#This Row],[o_gef_funding]:[o_gef_funding]]/SUM(Table1[[#This Row],[com_ghg_inventory]:[com_support_needed_and_received]])))</f>
        <v>0</v>
      </c>
      <c r="AL662" s="4">
        <f>IF(Table1[[#This Row],[com_undefined]]=1,Table1[[#This Row],[o_gef_funding]],0)</f>
        <v>0</v>
      </c>
      <c r="AM662" s="4" cm="1">
        <f t="array" ref="AM662">IF(Table1[[#This Row],[com_ghg_inventory]]="",0,IF(Table1[[#This Row],[com_undefined]:[com_undefined]]=1,0,Table1[[#This Row],[o_co_financing]:[o_co_financing]]/SUM(Table1[[#This Row],[com_ghg_inventory]:[com_support_needed_and_received]])))</f>
        <v>0</v>
      </c>
      <c r="AN662" s="4" cm="1">
        <f t="array" ref="AN662">IF(Table1[[#This Row],[com_mitigation]]="",0,IF(Table1[[#This Row],[com_undefined]:[com_undefined]]=1,0,Table1[[#This Row],[o_co_financing]:[o_co_financing]]/SUM(Table1[[#This Row],[com_ghg_inventory]:[com_support_needed_and_received]])))</f>
        <v>28000</v>
      </c>
      <c r="AO662" s="4" cm="1">
        <f t="array" ref="AO662">IF(Table1[[#This Row],[com_climate_change_impacts_and_adaptation]]="",0,IF(Table1[[#This Row],[com_undefined]:[com_undefined]]=1,0,Table1[[#This Row],[o_co_financing]:[o_co_financing]]/SUM(Table1[[#This Row],[com_ghg_inventory]:[com_support_needed_and_received]])))</f>
        <v>0</v>
      </c>
      <c r="AP662" s="4" cm="1">
        <f t="array" ref="AP662">IF(Table1[[#This Row],[com_support_needed_and_received]]="",0,IF(Table1[[#This Row],[com_undefined]:[com_undefined]]=1,0,Table1[[#This Row],[o_co_financing]:[o_co_financing]]/SUM(Table1[[#This Row],[com_ghg_inventory]:[com_support_needed_and_received]])))</f>
        <v>0</v>
      </c>
      <c r="AQ662" s="4">
        <f>IF(Table1[[#This Row],[com_undefined]]=1,Table1[[#This Row],[o_co_financing]],0)</f>
        <v>0</v>
      </c>
      <c r="AR662" s="4" t="str">
        <f>IF(Table1[[#This Row],[o_gef_funding]]=SUM(Table1[[#This Row],[ghg_inventory_gef]:[undefined_gef]]),"Good", "Problem")</f>
        <v>Good</v>
      </c>
      <c r="AS662" s="4" t="str">
        <f>IF(Table1[[#This Row],[o_co_financing]]=SUM(Table1[[#This Row],[ghg_inventory_co_finance]:[undefined_co_finance]]),"Good", "Problem")</f>
        <v>Good</v>
      </c>
    </row>
    <row r="663" spans="1:45">
      <c r="A663" s="2">
        <v>65</v>
      </c>
      <c r="B663" s="3" t="s">
        <v>91</v>
      </c>
      <c r="C663" s="4" t="str">
        <f>VLOOKUP(Table1[[#This Row],[pif_id]], Table7[#All],2,FALSE)</f>
        <v>Asia</v>
      </c>
      <c r="D663" s="4" t="str">
        <f>VLOOKUP(Table1[[#This Row],[pif_id]], Table7[#All],3,FALSE)</f>
        <v>UNDP</v>
      </c>
      <c r="E663" s="4" t="str">
        <f>VLOOKUP(Table1[[#This Row],[pif_id]], Table7[#All],4,FALSE)</f>
        <v>2019</v>
      </c>
      <c r="F663" s="4" t="e">
        <f>VLOOKUP(Table1[[#This Row],[pif_id]], Table7[#All],5,FALSE)</f>
        <v>#REF!</v>
      </c>
      <c r="G663">
        <v>152</v>
      </c>
      <c r="H663" t="s">
        <v>931</v>
      </c>
      <c r="M663">
        <f>IF(SUM(Table1[[#This Row],[c_ghg_inventory]:[c_support_needed_and_received]])=0,1,"")</f>
        <v>1</v>
      </c>
      <c r="N663" s="6">
        <v>560000</v>
      </c>
      <c r="O663" s="6">
        <v>280000</v>
      </c>
      <c r="P663" s="6">
        <f>N663/SUM(Table1[[#This Row],[c_ghg_inventory]:[c_undefined]])</f>
        <v>560000</v>
      </c>
      <c r="Q663" s="6">
        <f>O663/SUM(Table1[[#This Row],[c_ghg_inventory]:[c_undefined]])</f>
        <v>280000</v>
      </c>
      <c r="R663">
        <v>660</v>
      </c>
      <c r="S663" s="4" t="s">
        <v>936</v>
      </c>
      <c r="T663" s="4"/>
      <c r="U663" s="4"/>
      <c r="V663" s="4">
        <v>1</v>
      </c>
      <c r="W663" s="4"/>
      <c r="X663" s="4" t="str">
        <f>IF(SUM(Table1[[#This Row],[o_ghg_inventory ]:[o_support_needed_and_received]])=0,1,"")</f>
        <v/>
      </c>
      <c r="Y663" s="34">
        <v>56000</v>
      </c>
      <c r="Z663" s="34">
        <v>28000</v>
      </c>
      <c r="AA663" s="5">
        <f>Table1[[#This Row],[o_gef_funding]]/SUM(Table1[[#This Row],[o_ghg_inventory ]:[o_undefined]])</f>
        <v>56000</v>
      </c>
      <c r="AB663" s="5">
        <f>Table1[[#This Row],[o_co_financing]]/SUM(Table1[[#This Row],[o_ghg_inventory ]:[o_undefined]])</f>
        <v>28000</v>
      </c>
      <c r="AC663" s="4" t="str" cm="1">
        <f t="array" ref="AC663">IF(Table1[[#This Row],[o_ghg_inventory ]]="",IF(AND(Table1[[#This Row],[o_undefined]:[o_undefined]]=1,Table1[[#This Row],[c_ghg_inventory]]=1),1,""),1)</f>
        <v/>
      </c>
      <c r="AD663" s="4" t="str" cm="1">
        <f t="array" ref="AD663">IF(Table1[[#This Row],[o_mitigation ]]="",IF(AND(Table1[[#This Row],[o_undefined]:[o_undefined]]=1,Table1[[#This Row],[c_mitigation]]=1),1,""),1)</f>
        <v/>
      </c>
      <c r="AE663" s="4" cm="1">
        <f t="array" ref="AE663">IF(Table1[[#This Row],[o_climate_change_impacts_and_adaptation ]]="",IF(AND(Table1[[#This Row],[o_undefined]:[o_undefined]]=1,Table1[[#This Row],[c_climate_change_impacts_and_adaptation]]=1),1,""),1)</f>
        <v>1</v>
      </c>
      <c r="AF663" s="4" t="str" cm="1">
        <f t="array" ref="AF663">IF(Table1[[#This Row],[o_support_needed_and_received]]="",IF(AND(Table1[[#This Row],[o_undefined]:[o_undefined]]=1,Table1[[#This Row],[c_support_needed_and_received]]=1),1,""),1)</f>
        <v/>
      </c>
      <c r="AG663" s="4" t="str">
        <f>IF(SUM(Table1[[#This Row],[com_ghg_inventory]:[com_support_needed_and_received]])=0,1,"")</f>
        <v/>
      </c>
      <c r="AH663" s="4" cm="1">
        <f t="array" ref="AH663">IF(Table1[[#This Row],[com_ghg_inventory]]="",0,IF(Table1[[#This Row],[com_undefined]:[com_undefined]]=1,0,Table1[[#This Row],[o_gef_funding]:[o_gef_funding]]/SUM(Table1[[#This Row],[com_ghg_inventory]:[com_support_needed_and_received]])))</f>
        <v>0</v>
      </c>
      <c r="AI663" s="4" cm="1">
        <f t="array" ref="AI663">IF(Table1[[#This Row],[com_mitigation]]="",0,IF(Table1[[#This Row],[com_undefined]:[com_undefined]]=1,0,Table1[[#This Row],[o_gef_funding]:[o_gef_funding]]/SUM(Table1[[#This Row],[com_ghg_inventory]:[com_support_needed_and_received]])))</f>
        <v>0</v>
      </c>
      <c r="AJ663" s="4" cm="1">
        <f t="array" ref="AJ663">IF(Table1[[#This Row],[com_climate_change_impacts_and_adaptation]]="",0,IF(Table1[[#This Row],[com_undefined]:[com_undefined]]=1,0,Table1[[#This Row],[o_gef_funding]:[o_gef_funding]]/SUM(Table1[[#This Row],[com_ghg_inventory]:[com_support_needed_and_received]])))</f>
        <v>56000</v>
      </c>
      <c r="AK663" s="4" cm="1">
        <f t="array" ref="AK663">IF(Table1[[#This Row],[com_support_needed_and_received]]="",0,IF(Table1[[#This Row],[com_undefined]:[com_undefined]]=1,0,Table1[[#This Row],[o_gef_funding]:[o_gef_funding]]/SUM(Table1[[#This Row],[com_ghg_inventory]:[com_support_needed_and_received]])))</f>
        <v>0</v>
      </c>
      <c r="AL663" s="4">
        <f>IF(Table1[[#This Row],[com_undefined]]=1,Table1[[#This Row],[o_gef_funding]],0)</f>
        <v>0</v>
      </c>
      <c r="AM663" s="4" cm="1">
        <f t="array" ref="AM663">IF(Table1[[#This Row],[com_ghg_inventory]]="",0,IF(Table1[[#This Row],[com_undefined]:[com_undefined]]=1,0,Table1[[#This Row],[o_co_financing]:[o_co_financing]]/SUM(Table1[[#This Row],[com_ghg_inventory]:[com_support_needed_and_received]])))</f>
        <v>0</v>
      </c>
      <c r="AN663" s="4" cm="1">
        <f t="array" ref="AN663">IF(Table1[[#This Row],[com_mitigation]]="",0,IF(Table1[[#This Row],[com_undefined]:[com_undefined]]=1,0,Table1[[#This Row],[o_co_financing]:[o_co_financing]]/SUM(Table1[[#This Row],[com_ghg_inventory]:[com_support_needed_and_received]])))</f>
        <v>0</v>
      </c>
      <c r="AO663" s="4" cm="1">
        <f t="array" ref="AO663">IF(Table1[[#This Row],[com_climate_change_impacts_and_adaptation]]="",0,IF(Table1[[#This Row],[com_undefined]:[com_undefined]]=1,0,Table1[[#This Row],[o_co_financing]:[o_co_financing]]/SUM(Table1[[#This Row],[com_ghg_inventory]:[com_support_needed_and_received]])))</f>
        <v>28000</v>
      </c>
      <c r="AP663" s="4" cm="1">
        <f t="array" ref="AP663">IF(Table1[[#This Row],[com_support_needed_and_received]]="",0,IF(Table1[[#This Row],[com_undefined]:[com_undefined]]=1,0,Table1[[#This Row],[o_co_financing]:[o_co_financing]]/SUM(Table1[[#This Row],[com_ghg_inventory]:[com_support_needed_and_received]])))</f>
        <v>0</v>
      </c>
      <c r="AQ663" s="4">
        <f>IF(Table1[[#This Row],[com_undefined]]=1,Table1[[#This Row],[o_co_financing]],0)</f>
        <v>0</v>
      </c>
      <c r="AR663" s="4" t="str">
        <f>IF(Table1[[#This Row],[o_gef_funding]]=SUM(Table1[[#This Row],[ghg_inventory_gef]:[undefined_gef]]),"Good", "Problem")</f>
        <v>Good</v>
      </c>
      <c r="AS663" s="4" t="str">
        <f>IF(Table1[[#This Row],[o_co_financing]]=SUM(Table1[[#This Row],[ghg_inventory_co_finance]:[undefined_co_finance]]),"Good", "Problem")</f>
        <v>Good</v>
      </c>
    </row>
    <row r="664" spans="1:45">
      <c r="A664" s="2">
        <v>65</v>
      </c>
      <c r="B664" s="3" t="s">
        <v>91</v>
      </c>
      <c r="C664" s="4" t="str">
        <f>VLOOKUP(Table1[[#This Row],[pif_id]], Table7[#All],2,FALSE)</f>
        <v>Asia</v>
      </c>
      <c r="D664" s="4" t="str">
        <f>VLOOKUP(Table1[[#This Row],[pif_id]], Table7[#All],3,FALSE)</f>
        <v>UNDP</v>
      </c>
      <c r="E664" s="4" t="str">
        <f>VLOOKUP(Table1[[#This Row],[pif_id]], Table7[#All],4,FALSE)</f>
        <v>2019</v>
      </c>
      <c r="F664" s="4" t="e">
        <f>VLOOKUP(Table1[[#This Row],[pif_id]], Table7[#All],5,FALSE)</f>
        <v>#REF!</v>
      </c>
      <c r="G664">
        <v>152</v>
      </c>
      <c r="H664" t="s">
        <v>931</v>
      </c>
      <c r="M664">
        <f>IF(SUM(Table1[[#This Row],[c_ghg_inventory]:[c_support_needed_and_received]])=0,1,"")</f>
        <v>1</v>
      </c>
      <c r="N664" s="6">
        <v>560000</v>
      </c>
      <c r="O664" s="6">
        <v>280000</v>
      </c>
      <c r="P664" s="6">
        <f>N664/SUM(Table1[[#This Row],[c_ghg_inventory]:[c_undefined]])</f>
        <v>560000</v>
      </c>
      <c r="Q664" s="6">
        <f>O664/SUM(Table1[[#This Row],[c_ghg_inventory]:[c_undefined]])</f>
        <v>280000</v>
      </c>
      <c r="R664">
        <v>661</v>
      </c>
      <c r="S664" s="4" t="s">
        <v>937</v>
      </c>
      <c r="T664" s="4"/>
      <c r="U664" s="4"/>
      <c r="V664" s="4"/>
      <c r="W664" s="4">
        <v>1</v>
      </c>
      <c r="X664" s="4" t="str">
        <f>IF(SUM(Table1[[#This Row],[o_ghg_inventory ]:[o_support_needed_and_received]])=0,1,"")</f>
        <v/>
      </c>
      <c r="Y664" s="34">
        <v>56000</v>
      </c>
      <c r="Z664" s="34">
        <v>28000</v>
      </c>
      <c r="AA664" s="5">
        <f>Table1[[#This Row],[o_gef_funding]]/SUM(Table1[[#This Row],[o_ghg_inventory ]:[o_undefined]])</f>
        <v>56000</v>
      </c>
      <c r="AB664" s="5">
        <f>Table1[[#This Row],[o_co_financing]]/SUM(Table1[[#This Row],[o_ghg_inventory ]:[o_undefined]])</f>
        <v>28000</v>
      </c>
      <c r="AC664" s="4" t="str" cm="1">
        <f t="array" ref="AC664">IF(Table1[[#This Row],[o_ghg_inventory ]]="",IF(AND(Table1[[#This Row],[o_undefined]:[o_undefined]]=1,Table1[[#This Row],[c_ghg_inventory]]=1),1,""),1)</f>
        <v/>
      </c>
      <c r="AD664" s="4" t="str" cm="1">
        <f t="array" ref="AD664">IF(Table1[[#This Row],[o_mitigation ]]="",IF(AND(Table1[[#This Row],[o_undefined]:[o_undefined]]=1,Table1[[#This Row],[c_mitigation]]=1),1,""),1)</f>
        <v/>
      </c>
      <c r="AE664" s="4" t="str" cm="1">
        <f t="array" ref="AE664">IF(Table1[[#This Row],[o_climate_change_impacts_and_adaptation ]]="",IF(AND(Table1[[#This Row],[o_undefined]:[o_undefined]]=1,Table1[[#This Row],[c_climate_change_impacts_and_adaptation]]=1),1,""),1)</f>
        <v/>
      </c>
      <c r="AF664" s="4" cm="1">
        <f t="array" ref="AF664">IF(Table1[[#This Row],[o_support_needed_and_received]]="",IF(AND(Table1[[#This Row],[o_undefined]:[o_undefined]]=1,Table1[[#This Row],[c_support_needed_and_received]]=1),1,""),1)</f>
        <v>1</v>
      </c>
      <c r="AG664" s="4" t="str">
        <f>IF(SUM(Table1[[#This Row],[com_ghg_inventory]:[com_support_needed_and_received]])=0,1,"")</f>
        <v/>
      </c>
      <c r="AH664" s="4" cm="1">
        <f t="array" ref="AH664">IF(Table1[[#This Row],[com_ghg_inventory]]="",0,IF(Table1[[#This Row],[com_undefined]:[com_undefined]]=1,0,Table1[[#This Row],[o_gef_funding]:[o_gef_funding]]/SUM(Table1[[#This Row],[com_ghg_inventory]:[com_support_needed_and_received]])))</f>
        <v>0</v>
      </c>
      <c r="AI664" s="4" cm="1">
        <f t="array" ref="AI664">IF(Table1[[#This Row],[com_mitigation]]="",0,IF(Table1[[#This Row],[com_undefined]:[com_undefined]]=1,0,Table1[[#This Row],[o_gef_funding]:[o_gef_funding]]/SUM(Table1[[#This Row],[com_ghg_inventory]:[com_support_needed_and_received]])))</f>
        <v>0</v>
      </c>
      <c r="AJ664" s="4" cm="1">
        <f t="array" ref="AJ664">IF(Table1[[#This Row],[com_climate_change_impacts_and_adaptation]]="",0,IF(Table1[[#This Row],[com_undefined]:[com_undefined]]=1,0,Table1[[#This Row],[o_gef_funding]:[o_gef_funding]]/SUM(Table1[[#This Row],[com_ghg_inventory]:[com_support_needed_and_received]])))</f>
        <v>0</v>
      </c>
      <c r="AK664" s="4" cm="1">
        <f t="array" ref="AK664">IF(Table1[[#This Row],[com_support_needed_and_received]]="",0,IF(Table1[[#This Row],[com_undefined]:[com_undefined]]=1,0,Table1[[#This Row],[o_gef_funding]:[o_gef_funding]]/SUM(Table1[[#This Row],[com_ghg_inventory]:[com_support_needed_and_received]])))</f>
        <v>56000</v>
      </c>
      <c r="AL664" s="4">
        <f>IF(Table1[[#This Row],[com_undefined]]=1,Table1[[#This Row],[o_gef_funding]],0)</f>
        <v>0</v>
      </c>
      <c r="AM664" s="4" cm="1">
        <f t="array" ref="AM664">IF(Table1[[#This Row],[com_ghg_inventory]]="",0,IF(Table1[[#This Row],[com_undefined]:[com_undefined]]=1,0,Table1[[#This Row],[o_co_financing]:[o_co_financing]]/SUM(Table1[[#This Row],[com_ghg_inventory]:[com_support_needed_and_received]])))</f>
        <v>0</v>
      </c>
      <c r="AN664" s="4" cm="1">
        <f t="array" ref="AN664">IF(Table1[[#This Row],[com_mitigation]]="",0,IF(Table1[[#This Row],[com_undefined]:[com_undefined]]=1,0,Table1[[#This Row],[o_co_financing]:[o_co_financing]]/SUM(Table1[[#This Row],[com_ghg_inventory]:[com_support_needed_and_received]])))</f>
        <v>0</v>
      </c>
      <c r="AO664" s="4" cm="1">
        <f t="array" ref="AO664">IF(Table1[[#This Row],[com_climate_change_impacts_and_adaptation]]="",0,IF(Table1[[#This Row],[com_undefined]:[com_undefined]]=1,0,Table1[[#This Row],[o_co_financing]:[o_co_financing]]/SUM(Table1[[#This Row],[com_ghg_inventory]:[com_support_needed_and_received]])))</f>
        <v>0</v>
      </c>
      <c r="AP664" s="4" cm="1">
        <f t="array" ref="AP664">IF(Table1[[#This Row],[com_support_needed_and_received]]="",0,IF(Table1[[#This Row],[com_undefined]:[com_undefined]]=1,0,Table1[[#This Row],[o_co_financing]:[o_co_financing]]/SUM(Table1[[#This Row],[com_ghg_inventory]:[com_support_needed_and_received]])))</f>
        <v>28000</v>
      </c>
      <c r="AQ664" s="4">
        <f>IF(Table1[[#This Row],[com_undefined]]=1,Table1[[#This Row],[o_co_financing]],0)</f>
        <v>0</v>
      </c>
      <c r="AR664" s="4" t="str">
        <f>IF(Table1[[#This Row],[o_gef_funding]]=SUM(Table1[[#This Row],[ghg_inventory_gef]:[undefined_gef]]),"Good", "Problem")</f>
        <v>Good</v>
      </c>
      <c r="AS664" s="4" t="str">
        <f>IF(Table1[[#This Row],[o_co_financing]]=SUM(Table1[[#This Row],[ghg_inventory_co_finance]:[undefined_co_finance]]),"Good", "Problem")</f>
        <v>Good</v>
      </c>
    </row>
    <row r="665" spans="1:45">
      <c r="A665" s="2">
        <v>65</v>
      </c>
      <c r="B665" s="3" t="s">
        <v>91</v>
      </c>
      <c r="C665" s="4" t="str">
        <f>VLOOKUP(Table1[[#This Row],[pif_id]], Table7[#All],2,FALSE)</f>
        <v>Asia</v>
      </c>
      <c r="D665" s="4" t="str">
        <f>VLOOKUP(Table1[[#This Row],[pif_id]], Table7[#All],3,FALSE)</f>
        <v>UNDP</v>
      </c>
      <c r="E665" s="4" t="str">
        <f>VLOOKUP(Table1[[#This Row],[pif_id]], Table7[#All],4,FALSE)</f>
        <v>2019</v>
      </c>
      <c r="F665" s="4" t="e">
        <f>VLOOKUP(Table1[[#This Row],[pif_id]], Table7[#All],5,FALSE)</f>
        <v>#REF!</v>
      </c>
      <c r="G665">
        <v>152</v>
      </c>
      <c r="H665" t="s">
        <v>931</v>
      </c>
      <c r="M665">
        <f>IF(SUM(Table1[[#This Row],[c_ghg_inventory]:[c_support_needed_and_received]])=0,1,"")</f>
        <v>1</v>
      </c>
      <c r="N665" s="6">
        <v>560000</v>
      </c>
      <c r="O665" s="6">
        <v>280000</v>
      </c>
      <c r="P665" s="6">
        <f>N665/SUM(Table1[[#This Row],[c_ghg_inventory]:[c_undefined]])</f>
        <v>560000</v>
      </c>
      <c r="Q665" s="6">
        <f>O665/SUM(Table1[[#This Row],[c_ghg_inventory]:[c_undefined]])</f>
        <v>280000</v>
      </c>
      <c r="R665">
        <v>662</v>
      </c>
      <c r="S665" s="4" t="s">
        <v>685</v>
      </c>
      <c r="T665" s="4"/>
      <c r="U665" s="4"/>
      <c r="V665" s="4"/>
      <c r="W665" s="4"/>
      <c r="X665" s="4">
        <f>IF(SUM(Table1[[#This Row],[o_ghg_inventory ]:[o_support_needed_and_received]])=0,1,"")</f>
        <v>1</v>
      </c>
      <c r="Y665" s="34">
        <v>56000</v>
      </c>
      <c r="Z665" s="34">
        <v>28000</v>
      </c>
      <c r="AA665" s="5">
        <f>Table1[[#This Row],[o_gef_funding]]/SUM(Table1[[#This Row],[o_ghg_inventory ]:[o_undefined]])</f>
        <v>56000</v>
      </c>
      <c r="AB665" s="5">
        <f>Table1[[#This Row],[o_co_financing]]/SUM(Table1[[#This Row],[o_ghg_inventory ]:[o_undefined]])</f>
        <v>28000</v>
      </c>
      <c r="AC665" s="4" t="str" cm="1">
        <f t="array" ref="AC665">IF(Table1[[#This Row],[o_ghg_inventory ]]="",IF(AND(Table1[[#This Row],[o_undefined]:[o_undefined]]=1,Table1[[#This Row],[c_ghg_inventory]]=1),1,""),1)</f>
        <v/>
      </c>
      <c r="AD665" s="4" t="str" cm="1">
        <f t="array" ref="AD665">IF(Table1[[#This Row],[o_mitigation ]]="",IF(AND(Table1[[#This Row],[o_undefined]:[o_undefined]]=1,Table1[[#This Row],[c_mitigation]]=1),1,""),1)</f>
        <v/>
      </c>
      <c r="AE665" s="4" t="str" cm="1">
        <f t="array" ref="AE665">IF(Table1[[#This Row],[o_climate_change_impacts_and_adaptation ]]="",IF(AND(Table1[[#This Row],[o_undefined]:[o_undefined]]=1,Table1[[#This Row],[c_climate_change_impacts_and_adaptation]]=1),1,""),1)</f>
        <v/>
      </c>
      <c r="AF665" s="4" t="str" cm="1">
        <f t="array" ref="AF665">IF(Table1[[#This Row],[o_support_needed_and_received]]="",IF(AND(Table1[[#This Row],[o_undefined]:[o_undefined]]=1,Table1[[#This Row],[c_support_needed_and_received]]=1),1,""),1)</f>
        <v/>
      </c>
      <c r="AG665" s="4">
        <f>IF(SUM(Table1[[#This Row],[com_ghg_inventory]:[com_support_needed_and_received]])=0,1,"")</f>
        <v>1</v>
      </c>
      <c r="AH665" s="4" cm="1">
        <f t="array" ref="AH665">IF(Table1[[#This Row],[com_ghg_inventory]]="",0,IF(Table1[[#This Row],[com_undefined]:[com_undefined]]=1,0,Table1[[#This Row],[o_gef_funding]:[o_gef_funding]]/SUM(Table1[[#This Row],[com_ghg_inventory]:[com_support_needed_and_received]])))</f>
        <v>0</v>
      </c>
      <c r="AI665" s="4" cm="1">
        <f t="array" ref="AI665">IF(Table1[[#This Row],[com_mitigation]]="",0,IF(Table1[[#This Row],[com_undefined]:[com_undefined]]=1,0,Table1[[#This Row],[o_gef_funding]:[o_gef_funding]]/SUM(Table1[[#This Row],[com_ghg_inventory]:[com_support_needed_and_received]])))</f>
        <v>0</v>
      </c>
      <c r="AJ665" s="4" cm="1">
        <f t="array" ref="AJ665">IF(Table1[[#This Row],[com_climate_change_impacts_and_adaptation]]="",0,IF(Table1[[#This Row],[com_undefined]:[com_undefined]]=1,0,Table1[[#This Row],[o_gef_funding]:[o_gef_funding]]/SUM(Table1[[#This Row],[com_ghg_inventory]:[com_support_needed_and_received]])))</f>
        <v>0</v>
      </c>
      <c r="AK665" s="4" cm="1">
        <f t="array" ref="AK665">IF(Table1[[#This Row],[com_support_needed_and_received]]="",0,IF(Table1[[#This Row],[com_undefined]:[com_undefined]]=1,0,Table1[[#This Row],[o_gef_funding]:[o_gef_funding]]/SUM(Table1[[#This Row],[com_ghg_inventory]:[com_support_needed_and_received]])))</f>
        <v>0</v>
      </c>
      <c r="AL665" s="4">
        <f>IF(Table1[[#This Row],[com_undefined]]=1,Table1[[#This Row],[o_gef_funding]],0)</f>
        <v>56000</v>
      </c>
      <c r="AM665" s="4" cm="1">
        <f t="array" ref="AM665">IF(Table1[[#This Row],[com_ghg_inventory]]="",0,IF(Table1[[#This Row],[com_undefined]:[com_undefined]]=1,0,Table1[[#This Row],[o_co_financing]:[o_co_financing]]/SUM(Table1[[#This Row],[com_ghg_inventory]:[com_support_needed_and_received]])))</f>
        <v>0</v>
      </c>
      <c r="AN665" s="4" cm="1">
        <f t="array" ref="AN665">IF(Table1[[#This Row],[com_mitigation]]="",0,IF(Table1[[#This Row],[com_undefined]:[com_undefined]]=1,0,Table1[[#This Row],[o_co_financing]:[o_co_financing]]/SUM(Table1[[#This Row],[com_ghg_inventory]:[com_support_needed_and_received]])))</f>
        <v>0</v>
      </c>
      <c r="AO665" s="4" cm="1">
        <f t="array" ref="AO665">IF(Table1[[#This Row],[com_climate_change_impacts_and_adaptation]]="",0,IF(Table1[[#This Row],[com_undefined]:[com_undefined]]=1,0,Table1[[#This Row],[o_co_financing]:[o_co_financing]]/SUM(Table1[[#This Row],[com_ghg_inventory]:[com_support_needed_and_received]])))</f>
        <v>0</v>
      </c>
      <c r="AP665" s="4" cm="1">
        <f t="array" ref="AP665">IF(Table1[[#This Row],[com_support_needed_and_received]]="",0,IF(Table1[[#This Row],[com_undefined]:[com_undefined]]=1,0,Table1[[#This Row],[o_co_financing]:[o_co_financing]]/SUM(Table1[[#This Row],[com_ghg_inventory]:[com_support_needed_and_received]])))</f>
        <v>0</v>
      </c>
      <c r="AQ665" s="4">
        <f>IF(Table1[[#This Row],[com_undefined]]=1,Table1[[#This Row],[o_co_financing]],0)</f>
        <v>28000</v>
      </c>
      <c r="AR665" s="4" t="str">
        <f>IF(Table1[[#This Row],[o_gef_funding]]=SUM(Table1[[#This Row],[ghg_inventory_gef]:[undefined_gef]]),"Good", "Problem")</f>
        <v>Good</v>
      </c>
      <c r="AS665" s="4" t="str">
        <f>IF(Table1[[#This Row],[o_co_financing]]=SUM(Table1[[#This Row],[ghg_inventory_co_finance]:[undefined_co_finance]]),"Good", "Problem")</f>
        <v>Good</v>
      </c>
    </row>
    <row r="666" spans="1:45">
      <c r="A666" s="2">
        <v>65</v>
      </c>
      <c r="B666" s="3" t="s">
        <v>91</v>
      </c>
      <c r="C666" s="4" t="str">
        <f>VLOOKUP(Table1[[#This Row],[pif_id]], Table7[#All],2,FALSE)</f>
        <v>Asia</v>
      </c>
      <c r="D666" s="4" t="str">
        <f>VLOOKUP(Table1[[#This Row],[pif_id]], Table7[#All],3,FALSE)</f>
        <v>UNDP</v>
      </c>
      <c r="E666" s="4" t="str">
        <f>VLOOKUP(Table1[[#This Row],[pif_id]], Table7[#All],4,FALSE)</f>
        <v>2019</v>
      </c>
      <c r="F666" s="4" t="e">
        <f>VLOOKUP(Table1[[#This Row],[pif_id]], Table7[#All],5,FALSE)</f>
        <v>#REF!</v>
      </c>
      <c r="G666">
        <v>152</v>
      </c>
      <c r="H666" t="s">
        <v>931</v>
      </c>
      <c r="M666">
        <f>IF(SUM(Table1[[#This Row],[c_ghg_inventory]:[c_support_needed_and_received]])=0,1,"")</f>
        <v>1</v>
      </c>
      <c r="N666" s="6">
        <v>560000</v>
      </c>
      <c r="O666" s="6">
        <v>280000</v>
      </c>
      <c r="P666" s="6">
        <f>N666/SUM(Table1[[#This Row],[c_ghg_inventory]:[c_undefined]])</f>
        <v>560000</v>
      </c>
      <c r="Q666" s="6">
        <f>O666/SUM(Table1[[#This Row],[c_ghg_inventory]:[c_undefined]])</f>
        <v>280000</v>
      </c>
      <c r="R666">
        <v>663</v>
      </c>
      <c r="S666" s="4" t="s">
        <v>938</v>
      </c>
      <c r="T666" s="4"/>
      <c r="U666" s="4">
        <v>1</v>
      </c>
      <c r="V666" s="4"/>
      <c r="W666" s="4"/>
      <c r="X666" s="4" t="str">
        <f>IF(SUM(Table1[[#This Row],[o_ghg_inventory ]:[o_support_needed_and_received]])=0,1,"")</f>
        <v/>
      </c>
      <c r="Y666" s="34">
        <v>56000</v>
      </c>
      <c r="Z666" s="34">
        <v>28000</v>
      </c>
      <c r="AA666" s="5">
        <f>Table1[[#This Row],[o_gef_funding]]/SUM(Table1[[#This Row],[o_ghg_inventory ]:[o_undefined]])</f>
        <v>56000</v>
      </c>
      <c r="AB666" s="5">
        <f>Table1[[#This Row],[o_co_financing]]/SUM(Table1[[#This Row],[o_ghg_inventory ]:[o_undefined]])</f>
        <v>28000</v>
      </c>
      <c r="AC666" s="4" t="str" cm="1">
        <f t="array" ref="AC666">IF(Table1[[#This Row],[o_ghg_inventory ]]="",IF(AND(Table1[[#This Row],[o_undefined]:[o_undefined]]=1,Table1[[#This Row],[c_ghg_inventory]]=1),1,""),1)</f>
        <v/>
      </c>
      <c r="AD666" s="4" cm="1">
        <f t="array" ref="AD666">IF(Table1[[#This Row],[o_mitigation ]]="",IF(AND(Table1[[#This Row],[o_undefined]:[o_undefined]]=1,Table1[[#This Row],[c_mitigation]]=1),1,""),1)</f>
        <v>1</v>
      </c>
      <c r="AE666" s="4" t="str" cm="1">
        <f t="array" ref="AE666">IF(Table1[[#This Row],[o_climate_change_impacts_and_adaptation ]]="",IF(AND(Table1[[#This Row],[o_undefined]:[o_undefined]]=1,Table1[[#This Row],[c_climate_change_impacts_and_adaptation]]=1),1,""),1)</f>
        <v/>
      </c>
      <c r="AF666" s="4" t="str" cm="1">
        <f t="array" ref="AF666">IF(Table1[[#This Row],[o_support_needed_and_received]]="",IF(AND(Table1[[#This Row],[o_undefined]:[o_undefined]]=1,Table1[[#This Row],[c_support_needed_and_received]]=1),1,""),1)</f>
        <v/>
      </c>
      <c r="AG666" s="4" t="str">
        <f>IF(SUM(Table1[[#This Row],[com_ghg_inventory]:[com_support_needed_and_received]])=0,1,"")</f>
        <v/>
      </c>
      <c r="AH666" s="4" cm="1">
        <f t="array" ref="AH666">IF(Table1[[#This Row],[com_ghg_inventory]]="",0,IF(Table1[[#This Row],[com_undefined]:[com_undefined]]=1,0,Table1[[#This Row],[o_gef_funding]:[o_gef_funding]]/SUM(Table1[[#This Row],[com_ghg_inventory]:[com_support_needed_and_received]])))</f>
        <v>0</v>
      </c>
      <c r="AI666" s="4" cm="1">
        <f t="array" ref="AI666">IF(Table1[[#This Row],[com_mitigation]]="",0,IF(Table1[[#This Row],[com_undefined]:[com_undefined]]=1,0,Table1[[#This Row],[o_gef_funding]:[o_gef_funding]]/SUM(Table1[[#This Row],[com_ghg_inventory]:[com_support_needed_and_received]])))</f>
        <v>56000</v>
      </c>
      <c r="AJ666" s="4" cm="1">
        <f t="array" ref="AJ666">IF(Table1[[#This Row],[com_climate_change_impacts_and_adaptation]]="",0,IF(Table1[[#This Row],[com_undefined]:[com_undefined]]=1,0,Table1[[#This Row],[o_gef_funding]:[o_gef_funding]]/SUM(Table1[[#This Row],[com_ghg_inventory]:[com_support_needed_and_received]])))</f>
        <v>0</v>
      </c>
      <c r="AK666" s="4" cm="1">
        <f t="array" ref="AK666">IF(Table1[[#This Row],[com_support_needed_and_received]]="",0,IF(Table1[[#This Row],[com_undefined]:[com_undefined]]=1,0,Table1[[#This Row],[o_gef_funding]:[o_gef_funding]]/SUM(Table1[[#This Row],[com_ghg_inventory]:[com_support_needed_and_received]])))</f>
        <v>0</v>
      </c>
      <c r="AL666" s="4">
        <f>IF(Table1[[#This Row],[com_undefined]]=1,Table1[[#This Row],[o_gef_funding]],0)</f>
        <v>0</v>
      </c>
      <c r="AM666" s="4" cm="1">
        <f t="array" ref="AM666">IF(Table1[[#This Row],[com_ghg_inventory]]="",0,IF(Table1[[#This Row],[com_undefined]:[com_undefined]]=1,0,Table1[[#This Row],[o_co_financing]:[o_co_financing]]/SUM(Table1[[#This Row],[com_ghg_inventory]:[com_support_needed_and_received]])))</f>
        <v>0</v>
      </c>
      <c r="AN666" s="4" cm="1">
        <f t="array" ref="AN666">IF(Table1[[#This Row],[com_mitigation]]="",0,IF(Table1[[#This Row],[com_undefined]:[com_undefined]]=1,0,Table1[[#This Row],[o_co_financing]:[o_co_financing]]/SUM(Table1[[#This Row],[com_ghg_inventory]:[com_support_needed_and_received]])))</f>
        <v>28000</v>
      </c>
      <c r="AO666" s="4" cm="1">
        <f t="array" ref="AO666">IF(Table1[[#This Row],[com_climate_change_impacts_and_adaptation]]="",0,IF(Table1[[#This Row],[com_undefined]:[com_undefined]]=1,0,Table1[[#This Row],[o_co_financing]:[o_co_financing]]/SUM(Table1[[#This Row],[com_ghg_inventory]:[com_support_needed_and_received]])))</f>
        <v>0</v>
      </c>
      <c r="AP666" s="4" cm="1">
        <f t="array" ref="AP666">IF(Table1[[#This Row],[com_support_needed_and_received]]="",0,IF(Table1[[#This Row],[com_undefined]:[com_undefined]]=1,0,Table1[[#This Row],[o_co_financing]:[o_co_financing]]/SUM(Table1[[#This Row],[com_ghg_inventory]:[com_support_needed_and_received]])))</f>
        <v>0</v>
      </c>
      <c r="AQ666" s="4">
        <f>IF(Table1[[#This Row],[com_undefined]]=1,Table1[[#This Row],[o_co_financing]],0)</f>
        <v>0</v>
      </c>
      <c r="AR666" s="4" t="str">
        <f>IF(Table1[[#This Row],[o_gef_funding]]=SUM(Table1[[#This Row],[ghg_inventory_gef]:[undefined_gef]]),"Good", "Problem")</f>
        <v>Good</v>
      </c>
      <c r="AS666" s="4" t="str">
        <f>IF(Table1[[#This Row],[o_co_financing]]=SUM(Table1[[#This Row],[ghg_inventory_co_finance]:[undefined_co_finance]]),"Good", "Problem")</f>
        <v>Good</v>
      </c>
    </row>
    <row r="667" spans="1:45">
      <c r="A667" s="2">
        <v>65</v>
      </c>
      <c r="B667" s="3" t="s">
        <v>91</v>
      </c>
      <c r="C667" s="4" t="str">
        <f>VLOOKUP(Table1[[#This Row],[pif_id]], Table7[#All],2,FALSE)</f>
        <v>Asia</v>
      </c>
      <c r="D667" s="4" t="str">
        <f>VLOOKUP(Table1[[#This Row],[pif_id]], Table7[#All],3,FALSE)</f>
        <v>UNDP</v>
      </c>
      <c r="E667" s="4" t="str">
        <f>VLOOKUP(Table1[[#This Row],[pif_id]], Table7[#All],4,FALSE)</f>
        <v>2019</v>
      </c>
      <c r="F667" s="4" t="e">
        <f>VLOOKUP(Table1[[#This Row],[pif_id]], Table7[#All],5,FALSE)</f>
        <v>#REF!</v>
      </c>
      <c r="G667">
        <v>152</v>
      </c>
      <c r="H667" t="s">
        <v>931</v>
      </c>
      <c r="M667">
        <f>IF(SUM(Table1[[#This Row],[c_ghg_inventory]:[c_support_needed_and_received]])=0,1,"")</f>
        <v>1</v>
      </c>
      <c r="N667" s="6">
        <v>560000</v>
      </c>
      <c r="O667" s="6">
        <v>280000</v>
      </c>
      <c r="P667" s="6">
        <f>N667/SUM(Table1[[#This Row],[c_ghg_inventory]:[c_undefined]])</f>
        <v>560000</v>
      </c>
      <c r="Q667" s="6">
        <f>O667/SUM(Table1[[#This Row],[c_ghg_inventory]:[c_undefined]])</f>
        <v>280000</v>
      </c>
      <c r="R667">
        <v>664</v>
      </c>
      <c r="S667" s="4" t="s">
        <v>939</v>
      </c>
      <c r="T667" s="4"/>
      <c r="U667" s="4"/>
      <c r="V667" s="4"/>
      <c r="W667" s="4"/>
      <c r="X667" s="4">
        <f>IF(SUM(Table1[[#This Row],[o_ghg_inventory ]:[o_support_needed_and_received]])=0,1,"")</f>
        <v>1</v>
      </c>
      <c r="Y667" s="34">
        <v>56000</v>
      </c>
      <c r="Z667" s="34">
        <v>28000</v>
      </c>
      <c r="AA667" s="5">
        <f>Table1[[#This Row],[o_gef_funding]]/SUM(Table1[[#This Row],[o_ghg_inventory ]:[o_undefined]])</f>
        <v>56000</v>
      </c>
      <c r="AB667" s="5">
        <f>Table1[[#This Row],[o_co_financing]]/SUM(Table1[[#This Row],[o_ghg_inventory ]:[o_undefined]])</f>
        <v>28000</v>
      </c>
      <c r="AC667" s="4" t="str" cm="1">
        <f t="array" ref="AC667">IF(Table1[[#This Row],[o_ghg_inventory ]]="",IF(AND(Table1[[#This Row],[o_undefined]:[o_undefined]]=1,Table1[[#This Row],[c_ghg_inventory]]=1),1,""),1)</f>
        <v/>
      </c>
      <c r="AD667" s="4" t="str" cm="1">
        <f t="array" ref="AD667">IF(Table1[[#This Row],[o_mitigation ]]="",IF(AND(Table1[[#This Row],[o_undefined]:[o_undefined]]=1,Table1[[#This Row],[c_mitigation]]=1),1,""),1)</f>
        <v/>
      </c>
      <c r="AE667" s="4" t="str" cm="1">
        <f t="array" ref="AE667">IF(Table1[[#This Row],[o_climate_change_impacts_and_adaptation ]]="",IF(AND(Table1[[#This Row],[o_undefined]:[o_undefined]]=1,Table1[[#This Row],[c_climate_change_impacts_and_adaptation]]=1),1,""),1)</f>
        <v/>
      </c>
      <c r="AF667" s="4" t="str" cm="1">
        <f t="array" ref="AF667">IF(Table1[[#This Row],[o_support_needed_and_received]]="",IF(AND(Table1[[#This Row],[o_undefined]:[o_undefined]]=1,Table1[[#This Row],[c_support_needed_and_received]]=1),1,""),1)</f>
        <v/>
      </c>
      <c r="AG667" s="4">
        <f>IF(SUM(Table1[[#This Row],[com_ghg_inventory]:[com_support_needed_and_received]])=0,1,"")</f>
        <v>1</v>
      </c>
      <c r="AH667" s="4" cm="1">
        <f t="array" ref="AH667">IF(Table1[[#This Row],[com_ghg_inventory]]="",0,IF(Table1[[#This Row],[com_undefined]:[com_undefined]]=1,0,Table1[[#This Row],[o_gef_funding]:[o_gef_funding]]/SUM(Table1[[#This Row],[com_ghg_inventory]:[com_support_needed_and_received]])))</f>
        <v>0</v>
      </c>
      <c r="AI667" s="4" cm="1">
        <f t="array" ref="AI667">IF(Table1[[#This Row],[com_mitigation]]="",0,IF(Table1[[#This Row],[com_undefined]:[com_undefined]]=1,0,Table1[[#This Row],[o_gef_funding]:[o_gef_funding]]/SUM(Table1[[#This Row],[com_ghg_inventory]:[com_support_needed_and_received]])))</f>
        <v>0</v>
      </c>
      <c r="AJ667" s="4" cm="1">
        <f t="array" ref="AJ667">IF(Table1[[#This Row],[com_climate_change_impacts_and_adaptation]]="",0,IF(Table1[[#This Row],[com_undefined]:[com_undefined]]=1,0,Table1[[#This Row],[o_gef_funding]:[o_gef_funding]]/SUM(Table1[[#This Row],[com_ghg_inventory]:[com_support_needed_and_received]])))</f>
        <v>0</v>
      </c>
      <c r="AK667" s="4" cm="1">
        <f t="array" ref="AK667">IF(Table1[[#This Row],[com_support_needed_and_received]]="",0,IF(Table1[[#This Row],[com_undefined]:[com_undefined]]=1,0,Table1[[#This Row],[o_gef_funding]:[o_gef_funding]]/SUM(Table1[[#This Row],[com_ghg_inventory]:[com_support_needed_and_received]])))</f>
        <v>0</v>
      </c>
      <c r="AL667" s="4">
        <f>IF(Table1[[#This Row],[com_undefined]]=1,Table1[[#This Row],[o_gef_funding]],0)</f>
        <v>56000</v>
      </c>
      <c r="AM667" s="4" cm="1">
        <f t="array" ref="AM667">IF(Table1[[#This Row],[com_ghg_inventory]]="",0,IF(Table1[[#This Row],[com_undefined]:[com_undefined]]=1,0,Table1[[#This Row],[o_co_financing]:[o_co_financing]]/SUM(Table1[[#This Row],[com_ghg_inventory]:[com_support_needed_and_received]])))</f>
        <v>0</v>
      </c>
      <c r="AN667" s="4" cm="1">
        <f t="array" ref="AN667">IF(Table1[[#This Row],[com_mitigation]]="",0,IF(Table1[[#This Row],[com_undefined]:[com_undefined]]=1,0,Table1[[#This Row],[o_co_financing]:[o_co_financing]]/SUM(Table1[[#This Row],[com_ghg_inventory]:[com_support_needed_and_received]])))</f>
        <v>0</v>
      </c>
      <c r="AO667" s="4" cm="1">
        <f t="array" ref="AO667">IF(Table1[[#This Row],[com_climate_change_impacts_and_adaptation]]="",0,IF(Table1[[#This Row],[com_undefined]:[com_undefined]]=1,0,Table1[[#This Row],[o_co_financing]:[o_co_financing]]/SUM(Table1[[#This Row],[com_ghg_inventory]:[com_support_needed_and_received]])))</f>
        <v>0</v>
      </c>
      <c r="AP667" s="4" cm="1">
        <f t="array" ref="AP667">IF(Table1[[#This Row],[com_support_needed_and_received]]="",0,IF(Table1[[#This Row],[com_undefined]:[com_undefined]]=1,0,Table1[[#This Row],[o_co_financing]:[o_co_financing]]/SUM(Table1[[#This Row],[com_ghg_inventory]:[com_support_needed_and_received]])))</f>
        <v>0</v>
      </c>
      <c r="AQ667" s="4">
        <f>IF(Table1[[#This Row],[com_undefined]]=1,Table1[[#This Row],[o_co_financing]],0)</f>
        <v>28000</v>
      </c>
      <c r="AR667" s="4" t="str">
        <f>IF(Table1[[#This Row],[o_gef_funding]]=SUM(Table1[[#This Row],[ghg_inventory_gef]:[undefined_gef]]),"Good", "Problem")</f>
        <v>Good</v>
      </c>
      <c r="AS667" s="4" t="str">
        <f>IF(Table1[[#This Row],[o_co_financing]]=SUM(Table1[[#This Row],[ghg_inventory_co_finance]:[undefined_co_finance]]),"Good", "Problem")</f>
        <v>Good</v>
      </c>
    </row>
    <row r="668" spans="1:45">
      <c r="A668" s="2">
        <v>65</v>
      </c>
      <c r="B668" s="3" t="s">
        <v>91</v>
      </c>
      <c r="C668" s="4" t="str">
        <f>VLOOKUP(Table1[[#This Row],[pif_id]], Table7[#All],2,FALSE)</f>
        <v>Asia</v>
      </c>
      <c r="D668" s="4" t="str">
        <f>VLOOKUP(Table1[[#This Row],[pif_id]], Table7[#All],3,FALSE)</f>
        <v>UNDP</v>
      </c>
      <c r="E668" s="4" t="str">
        <f>VLOOKUP(Table1[[#This Row],[pif_id]], Table7[#All],4,FALSE)</f>
        <v>2019</v>
      </c>
      <c r="F668" s="4" t="e">
        <f>VLOOKUP(Table1[[#This Row],[pif_id]], Table7[#All],5,FALSE)</f>
        <v>#REF!</v>
      </c>
      <c r="G668">
        <v>152</v>
      </c>
      <c r="H668" t="s">
        <v>931</v>
      </c>
      <c r="M668">
        <f>IF(SUM(Table1[[#This Row],[c_ghg_inventory]:[c_support_needed_and_received]])=0,1,"")</f>
        <v>1</v>
      </c>
      <c r="N668" s="6">
        <v>560000</v>
      </c>
      <c r="O668" s="6">
        <v>280000</v>
      </c>
      <c r="P668" s="6">
        <f>N668/SUM(Table1[[#This Row],[c_ghg_inventory]:[c_undefined]])</f>
        <v>560000</v>
      </c>
      <c r="Q668" s="6">
        <f>O668/SUM(Table1[[#This Row],[c_ghg_inventory]:[c_undefined]])</f>
        <v>280000</v>
      </c>
      <c r="R668">
        <v>665</v>
      </c>
      <c r="S668" s="4" t="s">
        <v>940</v>
      </c>
      <c r="T668" s="4"/>
      <c r="U668" s="4"/>
      <c r="V668" s="4"/>
      <c r="W668" s="4"/>
      <c r="X668" s="4">
        <f>IF(SUM(Table1[[#This Row],[o_ghg_inventory ]:[o_support_needed_and_received]])=0,1,"")</f>
        <v>1</v>
      </c>
      <c r="Y668" s="34">
        <v>56000</v>
      </c>
      <c r="Z668" s="34">
        <v>28000</v>
      </c>
      <c r="AA668" s="5">
        <f>Table1[[#This Row],[o_gef_funding]]/SUM(Table1[[#This Row],[o_ghg_inventory ]:[o_undefined]])</f>
        <v>56000</v>
      </c>
      <c r="AB668" s="5">
        <f>Table1[[#This Row],[o_co_financing]]/SUM(Table1[[#This Row],[o_ghg_inventory ]:[o_undefined]])</f>
        <v>28000</v>
      </c>
      <c r="AC668" s="4" t="str" cm="1">
        <f t="array" ref="AC668">IF(Table1[[#This Row],[o_ghg_inventory ]]="",IF(AND(Table1[[#This Row],[o_undefined]:[o_undefined]]=1,Table1[[#This Row],[c_ghg_inventory]]=1),1,""),1)</f>
        <v/>
      </c>
      <c r="AD668" s="4" t="str" cm="1">
        <f t="array" ref="AD668">IF(Table1[[#This Row],[o_mitigation ]]="",IF(AND(Table1[[#This Row],[o_undefined]:[o_undefined]]=1,Table1[[#This Row],[c_mitigation]]=1),1,""),1)</f>
        <v/>
      </c>
      <c r="AE668" s="4" t="str" cm="1">
        <f t="array" ref="AE668">IF(Table1[[#This Row],[o_climate_change_impacts_and_adaptation ]]="",IF(AND(Table1[[#This Row],[o_undefined]:[o_undefined]]=1,Table1[[#This Row],[c_climate_change_impacts_and_adaptation]]=1),1,""),1)</f>
        <v/>
      </c>
      <c r="AF668" s="4" t="str" cm="1">
        <f t="array" ref="AF668">IF(Table1[[#This Row],[o_support_needed_and_received]]="",IF(AND(Table1[[#This Row],[o_undefined]:[o_undefined]]=1,Table1[[#This Row],[c_support_needed_and_received]]=1),1,""),1)</f>
        <v/>
      </c>
      <c r="AG668" s="4">
        <f>IF(SUM(Table1[[#This Row],[com_ghg_inventory]:[com_support_needed_and_received]])=0,1,"")</f>
        <v>1</v>
      </c>
      <c r="AH668" s="4" cm="1">
        <f t="array" ref="AH668">IF(Table1[[#This Row],[com_ghg_inventory]]="",0,IF(Table1[[#This Row],[com_undefined]:[com_undefined]]=1,0,Table1[[#This Row],[o_gef_funding]:[o_gef_funding]]/SUM(Table1[[#This Row],[com_ghg_inventory]:[com_support_needed_and_received]])))</f>
        <v>0</v>
      </c>
      <c r="AI668" s="4" cm="1">
        <f t="array" ref="AI668">IF(Table1[[#This Row],[com_mitigation]]="",0,IF(Table1[[#This Row],[com_undefined]:[com_undefined]]=1,0,Table1[[#This Row],[o_gef_funding]:[o_gef_funding]]/SUM(Table1[[#This Row],[com_ghg_inventory]:[com_support_needed_and_received]])))</f>
        <v>0</v>
      </c>
      <c r="AJ668" s="4" cm="1">
        <f t="array" ref="AJ668">IF(Table1[[#This Row],[com_climate_change_impacts_and_adaptation]]="",0,IF(Table1[[#This Row],[com_undefined]:[com_undefined]]=1,0,Table1[[#This Row],[o_gef_funding]:[o_gef_funding]]/SUM(Table1[[#This Row],[com_ghg_inventory]:[com_support_needed_and_received]])))</f>
        <v>0</v>
      </c>
      <c r="AK668" s="4" cm="1">
        <f t="array" ref="AK668">IF(Table1[[#This Row],[com_support_needed_and_received]]="",0,IF(Table1[[#This Row],[com_undefined]:[com_undefined]]=1,0,Table1[[#This Row],[o_gef_funding]:[o_gef_funding]]/SUM(Table1[[#This Row],[com_ghg_inventory]:[com_support_needed_and_received]])))</f>
        <v>0</v>
      </c>
      <c r="AL668" s="4">
        <f>IF(Table1[[#This Row],[com_undefined]]=1,Table1[[#This Row],[o_gef_funding]],0)</f>
        <v>56000</v>
      </c>
      <c r="AM668" s="4" cm="1">
        <f t="array" ref="AM668">IF(Table1[[#This Row],[com_ghg_inventory]]="",0,IF(Table1[[#This Row],[com_undefined]:[com_undefined]]=1,0,Table1[[#This Row],[o_co_financing]:[o_co_financing]]/SUM(Table1[[#This Row],[com_ghg_inventory]:[com_support_needed_and_received]])))</f>
        <v>0</v>
      </c>
      <c r="AN668" s="4" cm="1">
        <f t="array" ref="AN668">IF(Table1[[#This Row],[com_mitigation]]="",0,IF(Table1[[#This Row],[com_undefined]:[com_undefined]]=1,0,Table1[[#This Row],[o_co_financing]:[o_co_financing]]/SUM(Table1[[#This Row],[com_ghg_inventory]:[com_support_needed_and_received]])))</f>
        <v>0</v>
      </c>
      <c r="AO668" s="4" cm="1">
        <f t="array" ref="AO668">IF(Table1[[#This Row],[com_climate_change_impacts_and_adaptation]]="",0,IF(Table1[[#This Row],[com_undefined]:[com_undefined]]=1,0,Table1[[#This Row],[o_co_financing]:[o_co_financing]]/SUM(Table1[[#This Row],[com_ghg_inventory]:[com_support_needed_and_received]])))</f>
        <v>0</v>
      </c>
      <c r="AP668" s="4" cm="1">
        <f t="array" ref="AP668">IF(Table1[[#This Row],[com_support_needed_and_received]]="",0,IF(Table1[[#This Row],[com_undefined]:[com_undefined]]=1,0,Table1[[#This Row],[o_co_financing]:[o_co_financing]]/SUM(Table1[[#This Row],[com_ghg_inventory]:[com_support_needed_and_received]])))</f>
        <v>0</v>
      </c>
      <c r="AQ668" s="4">
        <f>IF(Table1[[#This Row],[com_undefined]]=1,Table1[[#This Row],[o_co_financing]],0)</f>
        <v>28000</v>
      </c>
      <c r="AR668" s="4" t="str">
        <f>IF(Table1[[#This Row],[o_gef_funding]]=SUM(Table1[[#This Row],[ghg_inventory_gef]:[undefined_gef]]),"Good", "Problem")</f>
        <v>Good</v>
      </c>
      <c r="AS668" s="4" t="str">
        <f>IF(Table1[[#This Row],[o_co_financing]]=SUM(Table1[[#This Row],[ghg_inventory_co_finance]:[undefined_co_finance]]),"Good", "Problem")</f>
        <v>Good</v>
      </c>
    </row>
    <row r="669" spans="1:45">
      <c r="A669" s="2">
        <v>66</v>
      </c>
      <c r="B669" s="8" t="s">
        <v>92</v>
      </c>
      <c r="C669" t="str">
        <f>VLOOKUP(Table1[[#This Row],[pif_id]], Table7[#All],2,FALSE)</f>
        <v>Asia</v>
      </c>
      <c r="D669" t="str">
        <f>VLOOKUP(Table1[[#This Row],[pif_id]], Table7[#All],3,FALSE)</f>
        <v>FAO</v>
      </c>
      <c r="E669" t="str">
        <f>VLOOKUP(Table1[[#This Row],[pif_id]], Table7[#All],4,FALSE)</f>
        <v>2019</v>
      </c>
      <c r="F669" t="e">
        <f>VLOOKUP(Table1[[#This Row],[pif_id]], Table7[#All],5,FALSE)</f>
        <v>#REF!</v>
      </c>
      <c r="G669">
        <v>153</v>
      </c>
      <c r="H669" s="12" t="s">
        <v>941</v>
      </c>
      <c r="M669">
        <f>IF(SUM(Table1[[#This Row],[c_ghg_inventory]:[c_support_needed_and_received]])=0,1,"")</f>
        <v>1</v>
      </c>
      <c r="N669" s="6">
        <v>340000</v>
      </c>
      <c r="O669" s="6">
        <v>500000</v>
      </c>
      <c r="P669" s="6">
        <f>N669/SUM(Table1[[#This Row],[c_ghg_inventory]:[c_undefined]])</f>
        <v>340000</v>
      </c>
      <c r="Q669" s="6">
        <f>O669/SUM(Table1[[#This Row],[c_ghg_inventory]:[c_undefined]])</f>
        <v>500000</v>
      </c>
      <c r="R669">
        <v>666</v>
      </c>
      <c r="S669" s="4" t="s">
        <v>942</v>
      </c>
      <c r="T669" s="4"/>
      <c r="U669" s="4"/>
      <c r="V669" s="4"/>
      <c r="W669" s="4"/>
      <c r="X669" s="4">
        <f>IF(SUM(Table1[[#This Row],[o_ghg_inventory ]:[o_support_needed_and_received]])=0,1,"")</f>
        <v>1</v>
      </c>
      <c r="Y669" s="34">
        <v>85000</v>
      </c>
      <c r="Z669" s="34">
        <v>125000</v>
      </c>
      <c r="AA669" s="5">
        <f>Table1[[#This Row],[o_gef_funding]]/SUM(Table1[[#This Row],[o_ghg_inventory ]:[o_undefined]])</f>
        <v>85000</v>
      </c>
      <c r="AB669" s="5">
        <f>Table1[[#This Row],[o_co_financing]]/SUM(Table1[[#This Row],[o_ghg_inventory ]:[o_undefined]])</f>
        <v>125000</v>
      </c>
      <c r="AC669" s="4" t="str" cm="1">
        <f t="array" ref="AC669">IF(Table1[[#This Row],[o_ghg_inventory ]]="",IF(AND(Table1[[#This Row],[o_undefined]:[o_undefined]]=1,Table1[[#This Row],[c_ghg_inventory]]=1),1,""),1)</f>
        <v/>
      </c>
      <c r="AD669" s="4" t="str" cm="1">
        <f t="array" ref="AD669">IF(Table1[[#This Row],[o_mitigation ]]="",IF(AND(Table1[[#This Row],[o_undefined]:[o_undefined]]=1,Table1[[#This Row],[c_mitigation]]=1),1,""),1)</f>
        <v/>
      </c>
      <c r="AE669" s="4" t="str" cm="1">
        <f t="array" ref="AE669">IF(Table1[[#This Row],[o_climate_change_impacts_and_adaptation ]]="",IF(AND(Table1[[#This Row],[o_undefined]:[o_undefined]]=1,Table1[[#This Row],[c_climate_change_impacts_and_adaptation]]=1),1,""),1)</f>
        <v/>
      </c>
      <c r="AF669" s="4" t="str" cm="1">
        <f t="array" ref="AF669">IF(Table1[[#This Row],[o_support_needed_and_received]]="",IF(AND(Table1[[#This Row],[o_undefined]:[o_undefined]]=1,Table1[[#This Row],[c_support_needed_and_received]]=1),1,""),1)</f>
        <v/>
      </c>
      <c r="AG669" s="4">
        <f>IF(SUM(Table1[[#This Row],[com_ghg_inventory]:[com_support_needed_and_received]])=0,1,"")</f>
        <v>1</v>
      </c>
      <c r="AH669" s="4" cm="1">
        <f t="array" ref="AH669">IF(Table1[[#This Row],[com_ghg_inventory]]="",0,IF(Table1[[#This Row],[com_undefined]:[com_undefined]]=1,0,Table1[[#This Row],[o_gef_funding]:[o_gef_funding]]/SUM(Table1[[#This Row],[com_ghg_inventory]:[com_support_needed_and_received]])))</f>
        <v>0</v>
      </c>
      <c r="AI669" s="4" cm="1">
        <f t="array" ref="AI669">IF(Table1[[#This Row],[com_mitigation]]="",0,IF(Table1[[#This Row],[com_undefined]:[com_undefined]]=1,0,Table1[[#This Row],[o_gef_funding]:[o_gef_funding]]/SUM(Table1[[#This Row],[com_ghg_inventory]:[com_support_needed_and_received]])))</f>
        <v>0</v>
      </c>
      <c r="AJ669" s="4" cm="1">
        <f t="array" ref="AJ669">IF(Table1[[#This Row],[com_climate_change_impacts_and_adaptation]]="",0,IF(Table1[[#This Row],[com_undefined]:[com_undefined]]=1,0,Table1[[#This Row],[o_gef_funding]:[o_gef_funding]]/SUM(Table1[[#This Row],[com_ghg_inventory]:[com_support_needed_and_received]])))</f>
        <v>0</v>
      </c>
      <c r="AK669" s="4" cm="1">
        <f t="array" ref="AK669">IF(Table1[[#This Row],[com_support_needed_and_received]]="",0,IF(Table1[[#This Row],[com_undefined]:[com_undefined]]=1,0,Table1[[#This Row],[o_gef_funding]:[o_gef_funding]]/SUM(Table1[[#This Row],[com_ghg_inventory]:[com_support_needed_and_received]])))</f>
        <v>0</v>
      </c>
      <c r="AL669" s="4">
        <f>IF(Table1[[#This Row],[com_undefined]]=1,Table1[[#This Row],[o_gef_funding]],0)</f>
        <v>85000</v>
      </c>
      <c r="AM669" s="4" cm="1">
        <f t="array" ref="AM669">IF(Table1[[#This Row],[com_ghg_inventory]]="",0,IF(Table1[[#This Row],[com_undefined]:[com_undefined]]=1,0,Table1[[#This Row],[o_co_financing]:[o_co_financing]]/SUM(Table1[[#This Row],[com_ghg_inventory]:[com_support_needed_and_received]])))</f>
        <v>0</v>
      </c>
      <c r="AN669" s="4" cm="1">
        <f t="array" ref="AN669">IF(Table1[[#This Row],[com_mitigation]]="",0,IF(Table1[[#This Row],[com_undefined]:[com_undefined]]=1,0,Table1[[#This Row],[o_co_financing]:[o_co_financing]]/SUM(Table1[[#This Row],[com_ghg_inventory]:[com_support_needed_and_received]])))</f>
        <v>0</v>
      </c>
      <c r="AO669" s="4" cm="1">
        <f t="array" ref="AO669">IF(Table1[[#This Row],[com_climate_change_impacts_and_adaptation]]="",0,IF(Table1[[#This Row],[com_undefined]:[com_undefined]]=1,0,Table1[[#This Row],[o_co_financing]:[o_co_financing]]/SUM(Table1[[#This Row],[com_ghg_inventory]:[com_support_needed_and_received]])))</f>
        <v>0</v>
      </c>
      <c r="AP669" s="4" cm="1">
        <f t="array" ref="AP669">IF(Table1[[#This Row],[com_support_needed_and_received]]="",0,IF(Table1[[#This Row],[com_undefined]:[com_undefined]]=1,0,Table1[[#This Row],[o_co_financing]:[o_co_financing]]/SUM(Table1[[#This Row],[com_ghg_inventory]:[com_support_needed_and_received]])))</f>
        <v>0</v>
      </c>
      <c r="AQ669" s="4">
        <f>IF(Table1[[#This Row],[com_undefined]]=1,Table1[[#This Row],[o_co_financing]],0)</f>
        <v>125000</v>
      </c>
      <c r="AR669" s="4" t="str">
        <f>IF(Table1[[#This Row],[o_gef_funding]]=SUM(Table1[[#This Row],[ghg_inventory_gef]:[undefined_gef]]),"Good", "Problem")</f>
        <v>Good</v>
      </c>
      <c r="AS669" s="4" t="str">
        <f>IF(Table1[[#This Row],[o_co_financing]]=SUM(Table1[[#This Row],[ghg_inventory_co_finance]:[undefined_co_finance]]),"Good", "Problem")</f>
        <v>Good</v>
      </c>
    </row>
    <row r="670" spans="1:45">
      <c r="A670" s="2">
        <v>66</v>
      </c>
      <c r="B670" s="8" t="s">
        <v>92</v>
      </c>
      <c r="C670" t="str">
        <f>VLOOKUP(Table1[[#This Row],[pif_id]], Table7[#All],2,FALSE)</f>
        <v>Asia</v>
      </c>
      <c r="D670" t="str">
        <f>VLOOKUP(Table1[[#This Row],[pif_id]], Table7[#All],3,FALSE)</f>
        <v>FAO</v>
      </c>
      <c r="E670" t="str">
        <f>VLOOKUP(Table1[[#This Row],[pif_id]], Table7[#All],4,FALSE)</f>
        <v>2019</v>
      </c>
      <c r="F670" t="e">
        <f>VLOOKUP(Table1[[#This Row],[pif_id]], Table7[#All],5,FALSE)</f>
        <v>#REF!</v>
      </c>
      <c r="G670">
        <v>153</v>
      </c>
      <c r="H670" s="12" t="s">
        <v>941</v>
      </c>
      <c r="M670">
        <f>IF(SUM(Table1[[#This Row],[c_ghg_inventory]:[c_support_needed_and_received]])=0,1,"")</f>
        <v>1</v>
      </c>
      <c r="N670" s="6">
        <v>340000</v>
      </c>
      <c r="O670" s="6">
        <v>500000</v>
      </c>
      <c r="P670" s="6">
        <f>N670/SUM(Table1[[#This Row],[c_ghg_inventory]:[c_undefined]])</f>
        <v>340000</v>
      </c>
      <c r="Q670" s="6">
        <f>O670/SUM(Table1[[#This Row],[c_ghg_inventory]:[c_undefined]])</f>
        <v>500000</v>
      </c>
      <c r="R670">
        <v>667</v>
      </c>
      <c r="S670" s="4" t="s">
        <v>943</v>
      </c>
      <c r="T670" s="4"/>
      <c r="U670" s="4"/>
      <c r="V670" s="4"/>
      <c r="W670" s="4"/>
      <c r="X670" s="4">
        <f>IF(SUM(Table1[[#This Row],[o_ghg_inventory ]:[o_support_needed_and_received]])=0,1,"")</f>
        <v>1</v>
      </c>
      <c r="Y670" s="34">
        <v>85000</v>
      </c>
      <c r="Z670" s="34">
        <v>125000</v>
      </c>
      <c r="AA670" s="5">
        <f>Table1[[#This Row],[o_gef_funding]]/SUM(Table1[[#This Row],[o_ghg_inventory ]:[o_undefined]])</f>
        <v>85000</v>
      </c>
      <c r="AB670" s="5">
        <f>Table1[[#This Row],[o_co_financing]]/SUM(Table1[[#This Row],[o_ghg_inventory ]:[o_undefined]])</f>
        <v>125000</v>
      </c>
      <c r="AC670" s="4" t="str" cm="1">
        <f t="array" ref="AC670">IF(Table1[[#This Row],[o_ghg_inventory ]]="",IF(AND(Table1[[#This Row],[o_undefined]:[o_undefined]]=1,Table1[[#This Row],[c_ghg_inventory]]=1),1,""),1)</f>
        <v/>
      </c>
      <c r="AD670" s="4" t="str" cm="1">
        <f t="array" ref="AD670">IF(Table1[[#This Row],[o_mitigation ]]="",IF(AND(Table1[[#This Row],[o_undefined]:[o_undefined]]=1,Table1[[#This Row],[c_mitigation]]=1),1,""),1)</f>
        <v/>
      </c>
      <c r="AE670" s="4" t="str" cm="1">
        <f t="array" ref="AE670">IF(Table1[[#This Row],[o_climate_change_impacts_and_adaptation ]]="",IF(AND(Table1[[#This Row],[o_undefined]:[o_undefined]]=1,Table1[[#This Row],[c_climate_change_impacts_and_adaptation]]=1),1,""),1)</f>
        <v/>
      </c>
      <c r="AF670" s="4" t="str" cm="1">
        <f t="array" ref="AF670">IF(Table1[[#This Row],[o_support_needed_and_received]]="",IF(AND(Table1[[#This Row],[o_undefined]:[o_undefined]]=1,Table1[[#This Row],[c_support_needed_and_received]]=1),1,""),1)</f>
        <v/>
      </c>
      <c r="AG670" s="4">
        <f>IF(SUM(Table1[[#This Row],[com_ghg_inventory]:[com_support_needed_and_received]])=0,1,"")</f>
        <v>1</v>
      </c>
      <c r="AH670" s="4" cm="1">
        <f t="array" ref="AH670">IF(Table1[[#This Row],[com_ghg_inventory]]="",0,IF(Table1[[#This Row],[com_undefined]:[com_undefined]]=1,0,Table1[[#This Row],[o_gef_funding]:[o_gef_funding]]/SUM(Table1[[#This Row],[com_ghg_inventory]:[com_support_needed_and_received]])))</f>
        <v>0</v>
      </c>
      <c r="AI670" s="4" cm="1">
        <f t="array" ref="AI670">IF(Table1[[#This Row],[com_mitigation]]="",0,IF(Table1[[#This Row],[com_undefined]:[com_undefined]]=1,0,Table1[[#This Row],[o_gef_funding]:[o_gef_funding]]/SUM(Table1[[#This Row],[com_ghg_inventory]:[com_support_needed_and_received]])))</f>
        <v>0</v>
      </c>
      <c r="AJ670" s="4" cm="1">
        <f t="array" ref="AJ670">IF(Table1[[#This Row],[com_climate_change_impacts_and_adaptation]]="",0,IF(Table1[[#This Row],[com_undefined]:[com_undefined]]=1,0,Table1[[#This Row],[o_gef_funding]:[o_gef_funding]]/SUM(Table1[[#This Row],[com_ghg_inventory]:[com_support_needed_and_received]])))</f>
        <v>0</v>
      </c>
      <c r="AK670" s="4" cm="1">
        <f t="array" ref="AK670">IF(Table1[[#This Row],[com_support_needed_and_received]]="",0,IF(Table1[[#This Row],[com_undefined]:[com_undefined]]=1,0,Table1[[#This Row],[o_gef_funding]:[o_gef_funding]]/SUM(Table1[[#This Row],[com_ghg_inventory]:[com_support_needed_and_received]])))</f>
        <v>0</v>
      </c>
      <c r="AL670" s="4">
        <f>IF(Table1[[#This Row],[com_undefined]]=1,Table1[[#This Row],[o_gef_funding]],0)</f>
        <v>85000</v>
      </c>
      <c r="AM670" s="4" cm="1">
        <f t="array" ref="AM670">IF(Table1[[#This Row],[com_ghg_inventory]]="",0,IF(Table1[[#This Row],[com_undefined]:[com_undefined]]=1,0,Table1[[#This Row],[o_co_financing]:[o_co_financing]]/SUM(Table1[[#This Row],[com_ghg_inventory]:[com_support_needed_and_received]])))</f>
        <v>0</v>
      </c>
      <c r="AN670" s="4" cm="1">
        <f t="array" ref="AN670">IF(Table1[[#This Row],[com_mitigation]]="",0,IF(Table1[[#This Row],[com_undefined]:[com_undefined]]=1,0,Table1[[#This Row],[o_co_financing]:[o_co_financing]]/SUM(Table1[[#This Row],[com_ghg_inventory]:[com_support_needed_and_received]])))</f>
        <v>0</v>
      </c>
      <c r="AO670" s="4" cm="1">
        <f t="array" ref="AO670">IF(Table1[[#This Row],[com_climate_change_impacts_and_adaptation]]="",0,IF(Table1[[#This Row],[com_undefined]:[com_undefined]]=1,0,Table1[[#This Row],[o_co_financing]:[o_co_financing]]/SUM(Table1[[#This Row],[com_ghg_inventory]:[com_support_needed_and_received]])))</f>
        <v>0</v>
      </c>
      <c r="AP670" s="4" cm="1">
        <f t="array" ref="AP670">IF(Table1[[#This Row],[com_support_needed_and_received]]="",0,IF(Table1[[#This Row],[com_undefined]:[com_undefined]]=1,0,Table1[[#This Row],[o_co_financing]:[o_co_financing]]/SUM(Table1[[#This Row],[com_ghg_inventory]:[com_support_needed_and_received]])))</f>
        <v>0</v>
      </c>
      <c r="AQ670" s="4">
        <f>IF(Table1[[#This Row],[com_undefined]]=1,Table1[[#This Row],[o_co_financing]],0)</f>
        <v>125000</v>
      </c>
      <c r="AR670" s="4" t="str">
        <f>IF(Table1[[#This Row],[o_gef_funding]]=SUM(Table1[[#This Row],[ghg_inventory_gef]:[undefined_gef]]),"Good", "Problem")</f>
        <v>Good</v>
      </c>
      <c r="AS670" s="4" t="str">
        <f>IF(Table1[[#This Row],[o_co_financing]]=SUM(Table1[[#This Row],[ghg_inventory_co_finance]:[undefined_co_finance]]),"Good", "Problem")</f>
        <v>Good</v>
      </c>
    </row>
    <row r="671" spans="1:45">
      <c r="A671" s="2">
        <v>66</v>
      </c>
      <c r="B671" s="8" t="s">
        <v>92</v>
      </c>
      <c r="C671" t="str">
        <f>VLOOKUP(Table1[[#This Row],[pif_id]], Table7[#All],2,FALSE)</f>
        <v>Asia</v>
      </c>
      <c r="D671" t="str">
        <f>VLOOKUP(Table1[[#This Row],[pif_id]], Table7[#All],3,FALSE)</f>
        <v>FAO</v>
      </c>
      <c r="E671" t="str">
        <f>VLOOKUP(Table1[[#This Row],[pif_id]], Table7[#All],4,FALSE)</f>
        <v>2019</v>
      </c>
      <c r="F671" t="e">
        <f>VLOOKUP(Table1[[#This Row],[pif_id]], Table7[#All],5,FALSE)</f>
        <v>#REF!</v>
      </c>
      <c r="G671">
        <v>153</v>
      </c>
      <c r="H671" s="12" t="s">
        <v>941</v>
      </c>
      <c r="M671">
        <f>IF(SUM(Table1[[#This Row],[c_ghg_inventory]:[c_support_needed_and_received]])=0,1,"")</f>
        <v>1</v>
      </c>
      <c r="N671" s="6">
        <v>340000</v>
      </c>
      <c r="O671" s="6">
        <v>500000</v>
      </c>
      <c r="P671" s="6">
        <f>N671/SUM(Table1[[#This Row],[c_ghg_inventory]:[c_undefined]])</f>
        <v>340000</v>
      </c>
      <c r="Q671" s="6">
        <f>O671/SUM(Table1[[#This Row],[c_ghg_inventory]:[c_undefined]])</f>
        <v>500000</v>
      </c>
      <c r="R671">
        <v>668</v>
      </c>
      <c r="S671" s="4" t="s">
        <v>944</v>
      </c>
      <c r="T671" s="4"/>
      <c r="U671" s="4">
        <v>1</v>
      </c>
      <c r="V671" s="4">
        <v>1</v>
      </c>
      <c r="W671" s="4">
        <v>1</v>
      </c>
      <c r="X671" s="4" t="str">
        <f>IF(SUM(Table1[[#This Row],[o_ghg_inventory ]:[o_support_needed_and_received]])=0,1,"")</f>
        <v/>
      </c>
      <c r="Y671" s="34">
        <v>85000</v>
      </c>
      <c r="Z671" s="34">
        <v>125000</v>
      </c>
      <c r="AA671" s="5">
        <f>Table1[[#This Row],[o_gef_funding]]/SUM(Table1[[#This Row],[o_ghg_inventory ]:[o_undefined]])</f>
        <v>28333.333333333332</v>
      </c>
      <c r="AB671" s="5">
        <f>Table1[[#This Row],[o_co_financing]]/SUM(Table1[[#This Row],[o_ghg_inventory ]:[o_undefined]])</f>
        <v>41666.666666666664</v>
      </c>
      <c r="AC671" s="4" t="str" cm="1">
        <f t="array" ref="AC671">IF(Table1[[#This Row],[o_ghg_inventory ]]="",IF(AND(Table1[[#This Row],[o_undefined]:[o_undefined]]=1,Table1[[#This Row],[c_ghg_inventory]]=1),1,""),1)</f>
        <v/>
      </c>
      <c r="AD671" s="4" cm="1">
        <f t="array" ref="AD671">IF(Table1[[#This Row],[o_mitigation ]]="",IF(AND(Table1[[#This Row],[o_undefined]:[o_undefined]]=1,Table1[[#This Row],[c_mitigation]]=1),1,""),1)</f>
        <v>1</v>
      </c>
      <c r="AE671" s="4" cm="1">
        <f t="array" ref="AE671">IF(Table1[[#This Row],[o_climate_change_impacts_and_adaptation ]]="",IF(AND(Table1[[#This Row],[o_undefined]:[o_undefined]]=1,Table1[[#This Row],[c_climate_change_impacts_and_adaptation]]=1),1,""),1)</f>
        <v>1</v>
      </c>
      <c r="AF671" s="4" cm="1">
        <f t="array" ref="AF671">IF(Table1[[#This Row],[o_support_needed_and_received]]="",IF(AND(Table1[[#This Row],[o_undefined]:[o_undefined]]=1,Table1[[#This Row],[c_support_needed_and_received]]=1),1,""),1)</f>
        <v>1</v>
      </c>
      <c r="AG671" s="4" t="str">
        <f>IF(SUM(Table1[[#This Row],[com_ghg_inventory]:[com_support_needed_and_received]])=0,1,"")</f>
        <v/>
      </c>
      <c r="AH671" s="4" cm="1">
        <f t="array" ref="AH671">IF(Table1[[#This Row],[com_ghg_inventory]]="",0,IF(Table1[[#This Row],[com_undefined]:[com_undefined]]=1,0,Table1[[#This Row],[o_gef_funding]:[o_gef_funding]]/SUM(Table1[[#This Row],[com_ghg_inventory]:[com_support_needed_and_received]])))</f>
        <v>0</v>
      </c>
      <c r="AI671" s="4" cm="1">
        <f t="array" ref="AI671">IF(Table1[[#This Row],[com_mitigation]]="",0,IF(Table1[[#This Row],[com_undefined]:[com_undefined]]=1,0,Table1[[#This Row],[o_gef_funding]:[o_gef_funding]]/SUM(Table1[[#This Row],[com_ghg_inventory]:[com_support_needed_and_received]])))</f>
        <v>28333.333333333332</v>
      </c>
      <c r="AJ671" s="4" cm="1">
        <f t="array" ref="AJ671">IF(Table1[[#This Row],[com_climate_change_impacts_and_adaptation]]="",0,IF(Table1[[#This Row],[com_undefined]:[com_undefined]]=1,0,Table1[[#This Row],[o_gef_funding]:[o_gef_funding]]/SUM(Table1[[#This Row],[com_ghg_inventory]:[com_support_needed_and_received]])))</f>
        <v>28333.333333333332</v>
      </c>
      <c r="AK671" s="4" cm="1">
        <f t="array" ref="AK671">IF(Table1[[#This Row],[com_support_needed_and_received]]="",0,IF(Table1[[#This Row],[com_undefined]:[com_undefined]]=1,0,Table1[[#This Row],[o_gef_funding]:[o_gef_funding]]/SUM(Table1[[#This Row],[com_ghg_inventory]:[com_support_needed_and_received]])))</f>
        <v>28333.333333333332</v>
      </c>
      <c r="AL671" s="4">
        <f>IF(Table1[[#This Row],[com_undefined]]=1,Table1[[#This Row],[o_gef_funding]],0)</f>
        <v>0</v>
      </c>
      <c r="AM671" s="4" cm="1">
        <f t="array" ref="AM671">IF(Table1[[#This Row],[com_ghg_inventory]]="",0,IF(Table1[[#This Row],[com_undefined]:[com_undefined]]=1,0,Table1[[#This Row],[o_co_financing]:[o_co_financing]]/SUM(Table1[[#This Row],[com_ghg_inventory]:[com_support_needed_and_received]])))</f>
        <v>0</v>
      </c>
      <c r="AN671" s="4" cm="1">
        <f t="array" ref="AN671">IF(Table1[[#This Row],[com_mitigation]]="",0,IF(Table1[[#This Row],[com_undefined]:[com_undefined]]=1,0,Table1[[#This Row],[o_co_financing]:[o_co_financing]]/SUM(Table1[[#This Row],[com_ghg_inventory]:[com_support_needed_and_received]])))</f>
        <v>41666.666666666664</v>
      </c>
      <c r="AO671" s="4" cm="1">
        <f t="array" ref="AO671">IF(Table1[[#This Row],[com_climate_change_impacts_and_adaptation]]="",0,IF(Table1[[#This Row],[com_undefined]:[com_undefined]]=1,0,Table1[[#This Row],[o_co_financing]:[o_co_financing]]/SUM(Table1[[#This Row],[com_ghg_inventory]:[com_support_needed_and_received]])))</f>
        <v>41666.666666666664</v>
      </c>
      <c r="AP671" s="4" cm="1">
        <f t="array" ref="AP671">IF(Table1[[#This Row],[com_support_needed_and_received]]="",0,IF(Table1[[#This Row],[com_undefined]:[com_undefined]]=1,0,Table1[[#This Row],[o_co_financing]:[o_co_financing]]/SUM(Table1[[#This Row],[com_ghg_inventory]:[com_support_needed_and_received]])))</f>
        <v>41666.666666666664</v>
      </c>
      <c r="AQ671" s="4">
        <f>IF(Table1[[#This Row],[com_undefined]]=1,Table1[[#This Row],[o_co_financing]],0)</f>
        <v>0</v>
      </c>
      <c r="AR671" s="4" t="str">
        <f>IF(Table1[[#This Row],[o_gef_funding]]=SUM(Table1[[#This Row],[ghg_inventory_gef]:[undefined_gef]]),"Good", "Problem")</f>
        <v>Good</v>
      </c>
      <c r="AS671" s="4" t="str">
        <f>IF(Table1[[#This Row],[o_co_financing]]=SUM(Table1[[#This Row],[ghg_inventory_co_finance]:[undefined_co_finance]]),"Good", "Problem")</f>
        <v>Good</v>
      </c>
    </row>
    <row r="672" spans="1:45">
      <c r="A672" s="2">
        <v>66</v>
      </c>
      <c r="B672" s="8" t="s">
        <v>92</v>
      </c>
      <c r="C672" t="str">
        <f>VLOOKUP(Table1[[#This Row],[pif_id]], Table7[#All],2,FALSE)</f>
        <v>Asia</v>
      </c>
      <c r="D672" t="str">
        <f>VLOOKUP(Table1[[#This Row],[pif_id]], Table7[#All],3,FALSE)</f>
        <v>FAO</v>
      </c>
      <c r="E672" t="str">
        <f>VLOOKUP(Table1[[#This Row],[pif_id]], Table7[#All],4,FALSE)</f>
        <v>2019</v>
      </c>
      <c r="F672" t="e">
        <f>VLOOKUP(Table1[[#This Row],[pif_id]], Table7[#All],5,FALSE)</f>
        <v>#REF!</v>
      </c>
      <c r="G672">
        <v>153</v>
      </c>
      <c r="H672" s="12" t="s">
        <v>941</v>
      </c>
      <c r="M672">
        <f>IF(SUM(Table1[[#This Row],[c_ghg_inventory]:[c_support_needed_and_received]])=0,1,"")</f>
        <v>1</v>
      </c>
      <c r="N672" s="6">
        <v>340000</v>
      </c>
      <c r="O672" s="6">
        <v>500000</v>
      </c>
      <c r="P672" s="6">
        <f>N672/SUM(Table1[[#This Row],[c_ghg_inventory]:[c_undefined]])</f>
        <v>340000</v>
      </c>
      <c r="Q672" s="6">
        <f>O672/SUM(Table1[[#This Row],[c_ghg_inventory]:[c_undefined]])</f>
        <v>500000</v>
      </c>
      <c r="R672">
        <v>669</v>
      </c>
      <c r="S672" s="4" t="s">
        <v>945</v>
      </c>
      <c r="T672" s="4"/>
      <c r="U672" s="4"/>
      <c r="V672" s="4"/>
      <c r="W672" s="4"/>
      <c r="X672" s="4">
        <f>IF(SUM(Table1[[#This Row],[o_ghg_inventory ]:[o_support_needed_and_received]])=0,1,"")</f>
        <v>1</v>
      </c>
      <c r="Y672" s="34">
        <v>85000</v>
      </c>
      <c r="Z672" s="34">
        <v>125000</v>
      </c>
      <c r="AA672" s="5">
        <f>Table1[[#This Row],[o_gef_funding]]/SUM(Table1[[#This Row],[o_ghg_inventory ]:[o_undefined]])</f>
        <v>85000</v>
      </c>
      <c r="AB672" s="5">
        <f>Table1[[#This Row],[o_co_financing]]/SUM(Table1[[#This Row],[o_ghg_inventory ]:[o_undefined]])</f>
        <v>125000</v>
      </c>
      <c r="AC672" s="4" t="str" cm="1">
        <f t="array" ref="AC672">IF(Table1[[#This Row],[o_ghg_inventory ]]="",IF(AND(Table1[[#This Row],[o_undefined]:[o_undefined]]=1,Table1[[#This Row],[c_ghg_inventory]]=1),1,""),1)</f>
        <v/>
      </c>
      <c r="AD672" s="4" t="str" cm="1">
        <f t="array" ref="AD672">IF(Table1[[#This Row],[o_mitigation ]]="",IF(AND(Table1[[#This Row],[o_undefined]:[o_undefined]]=1,Table1[[#This Row],[c_mitigation]]=1),1,""),1)</f>
        <v/>
      </c>
      <c r="AE672" s="4" t="str" cm="1">
        <f t="array" ref="AE672">IF(Table1[[#This Row],[o_climate_change_impacts_and_adaptation ]]="",IF(AND(Table1[[#This Row],[o_undefined]:[o_undefined]]=1,Table1[[#This Row],[c_climate_change_impacts_and_adaptation]]=1),1,""),1)</f>
        <v/>
      </c>
      <c r="AF672" s="4" t="str" cm="1">
        <f t="array" ref="AF672">IF(Table1[[#This Row],[o_support_needed_and_received]]="",IF(AND(Table1[[#This Row],[o_undefined]:[o_undefined]]=1,Table1[[#This Row],[c_support_needed_and_received]]=1),1,""),1)</f>
        <v/>
      </c>
      <c r="AG672" s="4">
        <f>IF(SUM(Table1[[#This Row],[com_ghg_inventory]:[com_support_needed_and_received]])=0,1,"")</f>
        <v>1</v>
      </c>
      <c r="AH672" s="4" cm="1">
        <f t="array" ref="AH672">IF(Table1[[#This Row],[com_ghg_inventory]]="",0,IF(Table1[[#This Row],[com_undefined]:[com_undefined]]=1,0,Table1[[#This Row],[o_gef_funding]:[o_gef_funding]]/SUM(Table1[[#This Row],[com_ghg_inventory]:[com_support_needed_and_received]])))</f>
        <v>0</v>
      </c>
      <c r="AI672" s="4" cm="1">
        <f t="array" ref="AI672">IF(Table1[[#This Row],[com_mitigation]]="",0,IF(Table1[[#This Row],[com_undefined]:[com_undefined]]=1,0,Table1[[#This Row],[o_gef_funding]:[o_gef_funding]]/SUM(Table1[[#This Row],[com_ghg_inventory]:[com_support_needed_and_received]])))</f>
        <v>0</v>
      </c>
      <c r="AJ672" s="4" cm="1">
        <f t="array" ref="AJ672">IF(Table1[[#This Row],[com_climate_change_impacts_and_adaptation]]="",0,IF(Table1[[#This Row],[com_undefined]:[com_undefined]]=1,0,Table1[[#This Row],[o_gef_funding]:[o_gef_funding]]/SUM(Table1[[#This Row],[com_ghg_inventory]:[com_support_needed_and_received]])))</f>
        <v>0</v>
      </c>
      <c r="AK672" s="4" cm="1">
        <f t="array" ref="AK672">IF(Table1[[#This Row],[com_support_needed_and_received]]="",0,IF(Table1[[#This Row],[com_undefined]:[com_undefined]]=1,0,Table1[[#This Row],[o_gef_funding]:[o_gef_funding]]/SUM(Table1[[#This Row],[com_ghg_inventory]:[com_support_needed_and_received]])))</f>
        <v>0</v>
      </c>
      <c r="AL672" s="4">
        <f>IF(Table1[[#This Row],[com_undefined]]=1,Table1[[#This Row],[o_gef_funding]],0)</f>
        <v>85000</v>
      </c>
      <c r="AM672" s="4" cm="1">
        <f t="array" ref="AM672">IF(Table1[[#This Row],[com_ghg_inventory]]="",0,IF(Table1[[#This Row],[com_undefined]:[com_undefined]]=1,0,Table1[[#This Row],[o_co_financing]:[o_co_financing]]/SUM(Table1[[#This Row],[com_ghg_inventory]:[com_support_needed_and_received]])))</f>
        <v>0</v>
      </c>
      <c r="AN672" s="4" cm="1">
        <f t="array" ref="AN672">IF(Table1[[#This Row],[com_mitigation]]="",0,IF(Table1[[#This Row],[com_undefined]:[com_undefined]]=1,0,Table1[[#This Row],[o_co_financing]:[o_co_financing]]/SUM(Table1[[#This Row],[com_ghg_inventory]:[com_support_needed_and_received]])))</f>
        <v>0</v>
      </c>
      <c r="AO672" s="4" cm="1">
        <f t="array" ref="AO672">IF(Table1[[#This Row],[com_climate_change_impacts_and_adaptation]]="",0,IF(Table1[[#This Row],[com_undefined]:[com_undefined]]=1,0,Table1[[#This Row],[o_co_financing]:[o_co_financing]]/SUM(Table1[[#This Row],[com_ghg_inventory]:[com_support_needed_and_received]])))</f>
        <v>0</v>
      </c>
      <c r="AP672" s="4" cm="1">
        <f t="array" ref="AP672">IF(Table1[[#This Row],[com_support_needed_and_received]]="",0,IF(Table1[[#This Row],[com_undefined]:[com_undefined]]=1,0,Table1[[#This Row],[o_co_financing]:[o_co_financing]]/SUM(Table1[[#This Row],[com_ghg_inventory]:[com_support_needed_and_received]])))</f>
        <v>0</v>
      </c>
      <c r="AQ672" s="4">
        <f>IF(Table1[[#This Row],[com_undefined]]=1,Table1[[#This Row],[o_co_financing]],0)</f>
        <v>125000</v>
      </c>
      <c r="AR672" s="4" t="str">
        <f>IF(Table1[[#This Row],[o_gef_funding]]=SUM(Table1[[#This Row],[ghg_inventory_gef]:[undefined_gef]]),"Good", "Problem")</f>
        <v>Good</v>
      </c>
      <c r="AS672" s="4" t="str">
        <f>IF(Table1[[#This Row],[o_co_financing]]=SUM(Table1[[#This Row],[ghg_inventory_co_finance]:[undefined_co_finance]]),"Good", "Problem")</f>
        <v>Good</v>
      </c>
    </row>
    <row r="673" spans="1:45">
      <c r="A673" s="7">
        <v>66</v>
      </c>
      <c r="B673" s="8" t="s">
        <v>92</v>
      </c>
      <c r="C673" t="str">
        <f>VLOOKUP(Table1[[#This Row],[pif_id]], Table7[#All],2,FALSE)</f>
        <v>Asia</v>
      </c>
      <c r="D673" t="str">
        <f>VLOOKUP(Table1[[#This Row],[pif_id]], Table7[#All],3,FALSE)</f>
        <v>FAO</v>
      </c>
      <c r="E673" t="str">
        <f>VLOOKUP(Table1[[#This Row],[pif_id]], Table7[#All],4,FALSE)</f>
        <v>2019</v>
      </c>
      <c r="F673" t="e">
        <f>VLOOKUP(Table1[[#This Row],[pif_id]], Table7[#All],5,FALSE)</f>
        <v>#REF!</v>
      </c>
      <c r="G673">
        <v>154</v>
      </c>
      <c r="H673" s="8" t="s">
        <v>946</v>
      </c>
      <c r="J673">
        <v>1</v>
      </c>
      <c r="M673" t="str">
        <f>IF(SUM(Table1[[#This Row],[c_ghg_inventory]:[c_support_needed_and_received]])=0,1,"")</f>
        <v/>
      </c>
      <c r="N673" s="6">
        <v>480000</v>
      </c>
      <c r="O673" s="6">
        <v>500000</v>
      </c>
      <c r="P673" s="6">
        <f>N673/SUM(Table1[[#This Row],[c_ghg_inventory]:[c_undefined]])</f>
        <v>480000</v>
      </c>
      <c r="Q673" s="6">
        <f>O673/SUM(Table1[[#This Row],[c_ghg_inventory]:[c_undefined]])</f>
        <v>500000</v>
      </c>
      <c r="R673">
        <v>670</v>
      </c>
      <c r="S673" s="4" t="s">
        <v>947</v>
      </c>
      <c r="T673" s="4">
        <v>1</v>
      </c>
      <c r="U673" s="4"/>
      <c r="V673" s="4"/>
      <c r="W673" s="4"/>
      <c r="X673" s="4" t="str">
        <f>IF(SUM(Table1[[#This Row],[o_ghg_inventory ]:[o_support_needed_and_received]])=0,1,"")</f>
        <v/>
      </c>
      <c r="Y673" s="34">
        <v>120000</v>
      </c>
      <c r="Z673" s="34">
        <v>125000</v>
      </c>
      <c r="AA673" s="5">
        <f>Table1[[#This Row],[o_gef_funding]]/SUM(Table1[[#This Row],[o_ghg_inventory ]:[o_undefined]])</f>
        <v>120000</v>
      </c>
      <c r="AB673" s="5">
        <f>Table1[[#This Row],[o_co_financing]]/SUM(Table1[[#This Row],[o_ghg_inventory ]:[o_undefined]])</f>
        <v>125000</v>
      </c>
      <c r="AC673" s="4" cm="1">
        <f t="array" ref="AC673">IF(Table1[[#This Row],[o_ghg_inventory ]]="",IF(AND(Table1[[#This Row],[o_undefined]:[o_undefined]]=1,Table1[[#This Row],[c_ghg_inventory]]=1),1,""),1)</f>
        <v>1</v>
      </c>
      <c r="AD673" s="4" t="str" cm="1">
        <f t="array" ref="AD673">IF(Table1[[#This Row],[o_mitigation ]]="",IF(AND(Table1[[#This Row],[o_undefined]:[o_undefined]]=1,Table1[[#This Row],[c_mitigation]]=1),1,""),1)</f>
        <v/>
      </c>
      <c r="AE673" s="4" t="str" cm="1">
        <f t="array" ref="AE673">IF(Table1[[#This Row],[o_climate_change_impacts_and_adaptation ]]="",IF(AND(Table1[[#This Row],[o_undefined]:[o_undefined]]=1,Table1[[#This Row],[c_climate_change_impacts_and_adaptation]]=1),1,""),1)</f>
        <v/>
      </c>
      <c r="AF673" s="4" t="str" cm="1">
        <f t="array" ref="AF673">IF(Table1[[#This Row],[o_support_needed_and_received]]="",IF(AND(Table1[[#This Row],[o_undefined]:[o_undefined]]=1,Table1[[#This Row],[c_support_needed_and_received]]=1),1,""),1)</f>
        <v/>
      </c>
      <c r="AG673" s="4" t="str">
        <f>IF(SUM(Table1[[#This Row],[com_ghg_inventory]:[com_support_needed_and_received]])=0,1,"")</f>
        <v/>
      </c>
      <c r="AH673" s="4" cm="1">
        <f t="array" ref="AH673">IF(Table1[[#This Row],[com_ghg_inventory]]="",0,IF(Table1[[#This Row],[com_undefined]:[com_undefined]]=1,0,Table1[[#This Row],[o_gef_funding]:[o_gef_funding]]/SUM(Table1[[#This Row],[com_ghg_inventory]:[com_support_needed_and_received]])))</f>
        <v>120000</v>
      </c>
      <c r="AI673" s="4" cm="1">
        <f t="array" ref="AI673">IF(Table1[[#This Row],[com_mitigation]]="",0,IF(Table1[[#This Row],[com_undefined]:[com_undefined]]=1,0,Table1[[#This Row],[o_gef_funding]:[o_gef_funding]]/SUM(Table1[[#This Row],[com_ghg_inventory]:[com_support_needed_and_received]])))</f>
        <v>0</v>
      </c>
      <c r="AJ673" s="4" cm="1">
        <f t="array" ref="AJ673">IF(Table1[[#This Row],[com_climate_change_impacts_and_adaptation]]="",0,IF(Table1[[#This Row],[com_undefined]:[com_undefined]]=1,0,Table1[[#This Row],[o_gef_funding]:[o_gef_funding]]/SUM(Table1[[#This Row],[com_ghg_inventory]:[com_support_needed_and_received]])))</f>
        <v>0</v>
      </c>
      <c r="AK673" s="4" cm="1">
        <f t="array" ref="AK673">IF(Table1[[#This Row],[com_support_needed_and_received]]="",0,IF(Table1[[#This Row],[com_undefined]:[com_undefined]]=1,0,Table1[[#This Row],[o_gef_funding]:[o_gef_funding]]/SUM(Table1[[#This Row],[com_ghg_inventory]:[com_support_needed_and_received]])))</f>
        <v>0</v>
      </c>
      <c r="AL673" s="4">
        <f>IF(Table1[[#This Row],[com_undefined]]=1,Table1[[#This Row],[o_gef_funding]],0)</f>
        <v>0</v>
      </c>
      <c r="AM673" s="4" cm="1">
        <f t="array" ref="AM673">IF(Table1[[#This Row],[com_ghg_inventory]]="",0,IF(Table1[[#This Row],[com_undefined]:[com_undefined]]=1,0,Table1[[#This Row],[o_co_financing]:[o_co_financing]]/SUM(Table1[[#This Row],[com_ghg_inventory]:[com_support_needed_and_received]])))</f>
        <v>125000</v>
      </c>
      <c r="AN673" s="4" cm="1">
        <f t="array" ref="AN673">IF(Table1[[#This Row],[com_mitigation]]="",0,IF(Table1[[#This Row],[com_undefined]:[com_undefined]]=1,0,Table1[[#This Row],[o_co_financing]:[o_co_financing]]/SUM(Table1[[#This Row],[com_ghg_inventory]:[com_support_needed_and_received]])))</f>
        <v>0</v>
      </c>
      <c r="AO673" s="4" cm="1">
        <f t="array" ref="AO673">IF(Table1[[#This Row],[com_climate_change_impacts_and_adaptation]]="",0,IF(Table1[[#This Row],[com_undefined]:[com_undefined]]=1,0,Table1[[#This Row],[o_co_financing]:[o_co_financing]]/SUM(Table1[[#This Row],[com_ghg_inventory]:[com_support_needed_and_received]])))</f>
        <v>0</v>
      </c>
      <c r="AP673" s="4" cm="1">
        <f t="array" ref="AP673">IF(Table1[[#This Row],[com_support_needed_and_received]]="",0,IF(Table1[[#This Row],[com_undefined]:[com_undefined]]=1,0,Table1[[#This Row],[o_co_financing]:[o_co_financing]]/SUM(Table1[[#This Row],[com_ghg_inventory]:[com_support_needed_and_received]])))</f>
        <v>0</v>
      </c>
      <c r="AQ673" s="4">
        <f>IF(Table1[[#This Row],[com_undefined]]=1,Table1[[#This Row],[o_co_financing]],0)</f>
        <v>0</v>
      </c>
      <c r="AR673" s="4" t="str">
        <f>IF(Table1[[#This Row],[o_gef_funding]]=SUM(Table1[[#This Row],[ghg_inventory_gef]:[undefined_gef]]),"Good", "Problem")</f>
        <v>Good</v>
      </c>
      <c r="AS673" s="4" t="str">
        <f>IF(Table1[[#This Row],[o_co_financing]]=SUM(Table1[[#This Row],[ghg_inventory_co_finance]:[undefined_co_finance]]),"Good", "Problem")</f>
        <v>Good</v>
      </c>
    </row>
    <row r="674" spans="1:45">
      <c r="A674" s="7">
        <v>66</v>
      </c>
      <c r="B674" s="8" t="s">
        <v>92</v>
      </c>
      <c r="C674" t="str">
        <f>VLOOKUP(Table1[[#This Row],[pif_id]], Table7[#All],2,FALSE)</f>
        <v>Asia</v>
      </c>
      <c r="D674" t="str">
        <f>VLOOKUP(Table1[[#This Row],[pif_id]], Table7[#All],3,FALSE)</f>
        <v>FAO</v>
      </c>
      <c r="E674" t="str">
        <f>VLOOKUP(Table1[[#This Row],[pif_id]], Table7[#All],4,FALSE)</f>
        <v>2019</v>
      </c>
      <c r="F674" t="e">
        <f>VLOOKUP(Table1[[#This Row],[pif_id]], Table7[#All],5,FALSE)</f>
        <v>#REF!</v>
      </c>
      <c r="G674">
        <v>154</v>
      </c>
      <c r="H674" s="8" t="s">
        <v>946</v>
      </c>
      <c r="J674">
        <v>1</v>
      </c>
      <c r="M674" t="str">
        <f>IF(SUM(Table1[[#This Row],[c_ghg_inventory]:[c_support_needed_and_received]])=0,1,"")</f>
        <v/>
      </c>
      <c r="N674" s="6">
        <v>480000</v>
      </c>
      <c r="O674" s="6">
        <v>500000</v>
      </c>
      <c r="P674" s="6">
        <f>N674/SUM(Table1[[#This Row],[c_ghg_inventory]:[c_undefined]])</f>
        <v>480000</v>
      </c>
      <c r="Q674" s="6">
        <f>O674/SUM(Table1[[#This Row],[c_ghg_inventory]:[c_undefined]])</f>
        <v>500000</v>
      </c>
      <c r="R674">
        <v>671</v>
      </c>
      <c r="S674" s="4" t="s">
        <v>948</v>
      </c>
      <c r="T674" s="4">
        <v>1</v>
      </c>
      <c r="U674" s="4"/>
      <c r="V674" s="4"/>
      <c r="W674" s="4"/>
      <c r="X674" s="4" t="str">
        <f>IF(SUM(Table1[[#This Row],[o_ghg_inventory ]:[o_support_needed_and_received]])=0,1,"")</f>
        <v/>
      </c>
      <c r="Y674" s="34">
        <v>120000</v>
      </c>
      <c r="Z674" s="34">
        <v>125000</v>
      </c>
      <c r="AA674" s="5">
        <f>Table1[[#This Row],[o_gef_funding]]/SUM(Table1[[#This Row],[o_ghg_inventory ]:[o_undefined]])</f>
        <v>120000</v>
      </c>
      <c r="AB674" s="5">
        <f>Table1[[#This Row],[o_co_financing]]/SUM(Table1[[#This Row],[o_ghg_inventory ]:[o_undefined]])</f>
        <v>125000</v>
      </c>
      <c r="AC674" s="4" cm="1">
        <f t="array" ref="AC674">IF(Table1[[#This Row],[o_ghg_inventory ]]="",IF(AND(Table1[[#This Row],[o_undefined]:[o_undefined]]=1,Table1[[#This Row],[c_ghg_inventory]]=1),1,""),1)</f>
        <v>1</v>
      </c>
      <c r="AD674" s="4" t="str" cm="1">
        <f t="array" ref="AD674">IF(Table1[[#This Row],[o_mitigation ]]="",IF(AND(Table1[[#This Row],[o_undefined]:[o_undefined]]=1,Table1[[#This Row],[c_mitigation]]=1),1,""),1)</f>
        <v/>
      </c>
      <c r="AE674" s="4" t="str" cm="1">
        <f t="array" ref="AE674">IF(Table1[[#This Row],[o_climate_change_impacts_and_adaptation ]]="",IF(AND(Table1[[#This Row],[o_undefined]:[o_undefined]]=1,Table1[[#This Row],[c_climate_change_impacts_and_adaptation]]=1),1,""),1)</f>
        <v/>
      </c>
      <c r="AF674" s="4" t="str" cm="1">
        <f t="array" ref="AF674">IF(Table1[[#This Row],[o_support_needed_and_received]]="",IF(AND(Table1[[#This Row],[o_undefined]:[o_undefined]]=1,Table1[[#This Row],[c_support_needed_and_received]]=1),1,""),1)</f>
        <v/>
      </c>
      <c r="AG674" s="4" t="str">
        <f>IF(SUM(Table1[[#This Row],[com_ghg_inventory]:[com_support_needed_and_received]])=0,1,"")</f>
        <v/>
      </c>
      <c r="AH674" s="4" cm="1">
        <f t="array" ref="AH674">IF(Table1[[#This Row],[com_ghg_inventory]]="",0,IF(Table1[[#This Row],[com_undefined]:[com_undefined]]=1,0,Table1[[#This Row],[o_gef_funding]:[o_gef_funding]]/SUM(Table1[[#This Row],[com_ghg_inventory]:[com_support_needed_and_received]])))</f>
        <v>120000</v>
      </c>
      <c r="AI674" s="4" cm="1">
        <f t="array" ref="AI674">IF(Table1[[#This Row],[com_mitigation]]="",0,IF(Table1[[#This Row],[com_undefined]:[com_undefined]]=1,0,Table1[[#This Row],[o_gef_funding]:[o_gef_funding]]/SUM(Table1[[#This Row],[com_ghg_inventory]:[com_support_needed_and_received]])))</f>
        <v>0</v>
      </c>
      <c r="AJ674" s="4" cm="1">
        <f t="array" ref="AJ674">IF(Table1[[#This Row],[com_climate_change_impacts_and_adaptation]]="",0,IF(Table1[[#This Row],[com_undefined]:[com_undefined]]=1,0,Table1[[#This Row],[o_gef_funding]:[o_gef_funding]]/SUM(Table1[[#This Row],[com_ghg_inventory]:[com_support_needed_and_received]])))</f>
        <v>0</v>
      </c>
      <c r="AK674" s="4" cm="1">
        <f t="array" ref="AK674">IF(Table1[[#This Row],[com_support_needed_and_received]]="",0,IF(Table1[[#This Row],[com_undefined]:[com_undefined]]=1,0,Table1[[#This Row],[o_gef_funding]:[o_gef_funding]]/SUM(Table1[[#This Row],[com_ghg_inventory]:[com_support_needed_and_received]])))</f>
        <v>0</v>
      </c>
      <c r="AL674" s="4">
        <f>IF(Table1[[#This Row],[com_undefined]]=1,Table1[[#This Row],[o_gef_funding]],0)</f>
        <v>0</v>
      </c>
      <c r="AM674" s="4" cm="1">
        <f t="array" ref="AM674">IF(Table1[[#This Row],[com_ghg_inventory]]="",0,IF(Table1[[#This Row],[com_undefined]:[com_undefined]]=1,0,Table1[[#This Row],[o_co_financing]:[o_co_financing]]/SUM(Table1[[#This Row],[com_ghg_inventory]:[com_support_needed_and_received]])))</f>
        <v>125000</v>
      </c>
      <c r="AN674" s="4" cm="1">
        <f t="array" ref="AN674">IF(Table1[[#This Row],[com_mitigation]]="",0,IF(Table1[[#This Row],[com_undefined]:[com_undefined]]=1,0,Table1[[#This Row],[o_co_financing]:[o_co_financing]]/SUM(Table1[[#This Row],[com_ghg_inventory]:[com_support_needed_and_received]])))</f>
        <v>0</v>
      </c>
      <c r="AO674" s="4" cm="1">
        <f t="array" ref="AO674">IF(Table1[[#This Row],[com_climate_change_impacts_and_adaptation]]="",0,IF(Table1[[#This Row],[com_undefined]:[com_undefined]]=1,0,Table1[[#This Row],[o_co_financing]:[o_co_financing]]/SUM(Table1[[#This Row],[com_ghg_inventory]:[com_support_needed_and_received]])))</f>
        <v>0</v>
      </c>
      <c r="AP674" s="4" cm="1">
        <f t="array" ref="AP674">IF(Table1[[#This Row],[com_support_needed_and_received]]="",0,IF(Table1[[#This Row],[com_undefined]:[com_undefined]]=1,0,Table1[[#This Row],[o_co_financing]:[o_co_financing]]/SUM(Table1[[#This Row],[com_ghg_inventory]:[com_support_needed_and_received]])))</f>
        <v>0</v>
      </c>
      <c r="AQ674" s="4">
        <f>IF(Table1[[#This Row],[com_undefined]]=1,Table1[[#This Row],[o_co_financing]],0)</f>
        <v>0</v>
      </c>
      <c r="AR674" s="4" t="str">
        <f>IF(Table1[[#This Row],[o_gef_funding]]=SUM(Table1[[#This Row],[ghg_inventory_gef]:[undefined_gef]]),"Good", "Problem")</f>
        <v>Good</v>
      </c>
      <c r="AS674" s="4" t="str">
        <f>IF(Table1[[#This Row],[o_co_financing]]=SUM(Table1[[#This Row],[ghg_inventory_co_finance]:[undefined_co_finance]]),"Good", "Problem")</f>
        <v>Good</v>
      </c>
    </row>
    <row r="675" spans="1:45">
      <c r="A675" s="7">
        <v>66</v>
      </c>
      <c r="B675" s="8" t="s">
        <v>92</v>
      </c>
      <c r="C675" t="str">
        <f>VLOOKUP(Table1[[#This Row],[pif_id]], Table7[#All],2,FALSE)</f>
        <v>Asia</v>
      </c>
      <c r="D675" t="str">
        <f>VLOOKUP(Table1[[#This Row],[pif_id]], Table7[#All],3,FALSE)</f>
        <v>FAO</v>
      </c>
      <c r="E675" t="str">
        <f>VLOOKUP(Table1[[#This Row],[pif_id]], Table7[#All],4,FALSE)</f>
        <v>2019</v>
      </c>
      <c r="F675" t="e">
        <f>VLOOKUP(Table1[[#This Row],[pif_id]], Table7[#All],5,FALSE)</f>
        <v>#REF!</v>
      </c>
      <c r="G675">
        <v>154</v>
      </c>
      <c r="H675" s="8" t="s">
        <v>946</v>
      </c>
      <c r="J675">
        <v>1</v>
      </c>
      <c r="M675" t="str">
        <f>IF(SUM(Table1[[#This Row],[c_ghg_inventory]:[c_support_needed_and_received]])=0,1,"")</f>
        <v/>
      </c>
      <c r="N675" s="6">
        <v>480000</v>
      </c>
      <c r="O675" s="6">
        <v>500000</v>
      </c>
      <c r="P675" s="6">
        <f>N675/SUM(Table1[[#This Row],[c_ghg_inventory]:[c_undefined]])</f>
        <v>480000</v>
      </c>
      <c r="Q675" s="6">
        <f>O675/SUM(Table1[[#This Row],[c_ghg_inventory]:[c_undefined]])</f>
        <v>500000</v>
      </c>
      <c r="R675">
        <v>672</v>
      </c>
      <c r="S675" s="4" t="s">
        <v>949</v>
      </c>
      <c r="T675" s="4">
        <v>1</v>
      </c>
      <c r="U675" s="4">
        <v>1</v>
      </c>
      <c r="V675" s="4"/>
      <c r="W675" s="4"/>
      <c r="X675" s="4" t="str">
        <f>IF(SUM(Table1[[#This Row],[o_ghg_inventory ]:[o_support_needed_and_received]])=0,1,"")</f>
        <v/>
      </c>
      <c r="Y675" s="34">
        <v>120000</v>
      </c>
      <c r="Z675" s="34">
        <v>125000</v>
      </c>
      <c r="AA675" s="5">
        <f>Table1[[#This Row],[o_gef_funding]]/SUM(Table1[[#This Row],[o_ghg_inventory ]:[o_undefined]])</f>
        <v>60000</v>
      </c>
      <c r="AB675" s="5">
        <f>Table1[[#This Row],[o_co_financing]]/SUM(Table1[[#This Row],[o_ghg_inventory ]:[o_undefined]])</f>
        <v>62500</v>
      </c>
      <c r="AC675" s="4" cm="1">
        <f t="array" ref="AC675">IF(Table1[[#This Row],[o_ghg_inventory ]]="",IF(AND(Table1[[#This Row],[o_undefined]:[o_undefined]]=1,Table1[[#This Row],[c_ghg_inventory]]=1),1,""),1)</f>
        <v>1</v>
      </c>
      <c r="AD675" s="4" cm="1">
        <f t="array" ref="AD675">IF(Table1[[#This Row],[o_mitigation ]]="",IF(AND(Table1[[#This Row],[o_undefined]:[o_undefined]]=1,Table1[[#This Row],[c_mitigation]]=1),1,""),1)</f>
        <v>1</v>
      </c>
      <c r="AE675" s="4" t="str" cm="1">
        <f t="array" ref="AE675">IF(Table1[[#This Row],[o_climate_change_impacts_and_adaptation ]]="",IF(AND(Table1[[#This Row],[o_undefined]:[o_undefined]]=1,Table1[[#This Row],[c_climate_change_impacts_and_adaptation]]=1),1,""),1)</f>
        <v/>
      </c>
      <c r="AF675" s="4" t="str" cm="1">
        <f t="array" ref="AF675">IF(Table1[[#This Row],[o_support_needed_and_received]]="",IF(AND(Table1[[#This Row],[o_undefined]:[o_undefined]]=1,Table1[[#This Row],[c_support_needed_and_received]]=1),1,""),1)</f>
        <v/>
      </c>
      <c r="AG675" s="4" t="str">
        <f>IF(SUM(Table1[[#This Row],[com_ghg_inventory]:[com_support_needed_and_received]])=0,1,"")</f>
        <v/>
      </c>
      <c r="AH675" s="4" cm="1">
        <f t="array" ref="AH675">IF(Table1[[#This Row],[com_ghg_inventory]]="",0,IF(Table1[[#This Row],[com_undefined]:[com_undefined]]=1,0,Table1[[#This Row],[o_gef_funding]:[o_gef_funding]]/SUM(Table1[[#This Row],[com_ghg_inventory]:[com_support_needed_and_received]])))</f>
        <v>60000</v>
      </c>
      <c r="AI675" s="4" cm="1">
        <f t="array" ref="AI675">IF(Table1[[#This Row],[com_mitigation]]="",0,IF(Table1[[#This Row],[com_undefined]:[com_undefined]]=1,0,Table1[[#This Row],[o_gef_funding]:[o_gef_funding]]/SUM(Table1[[#This Row],[com_ghg_inventory]:[com_support_needed_and_received]])))</f>
        <v>60000</v>
      </c>
      <c r="AJ675" s="4" cm="1">
        <f t="array" ref="AJ675">IF(Table1[[#This Row],[com_climate_change_impacts_and_adaptation]]="",0,IF(Table1[[#This Row],[com_undefined]:[com_undefined]]=1,0,Table1[[#This Row],[o_gef_funding]:[o_gef_funding]]/SUM(Table1[[#This Row],[com_ghg_inventory]:[com_support_needed_and_received]])))</f>
        <v>0</v>
      </c>
      <c r="AK675" s="4" cm="1">
        <f t="array" ref="AK675">IF(Table1[[#This Row],[com_support_needed_and_received]]="",0,IF(Table1[[#This Row],[com_undefined]:[com_undefined]]=1,0,Table1[[#This Row],[o_gef_funding]:[o_gef_funding]]/SUM(Table1[[#This Row],[com_ghg_inventory]:[com_support_needed_and_received]])))</f>
        <v>0</v>
      </c>
      <c r="AL675" s="4">
        <f>IF(Table1[[#This Row],[com_undefined]]=1,Table1[[#This Row],[o_gef_funding]],0)</f>
        <v>0</v>
      </c>
      <c r="AM675" s="4" cm="1">
        <f t="array" ref="AM675">IF(Table1[[#This Row],[com_ghg_inventory]]="",0,IF(Table1[[#This Row],[com_undefined]:[com_undefined]]=1,0,Table1[[#This Row],[o_co_financing]:[o_co_financing]]/SUM(Table1[[#This Row],[com_ghg_inventory]:[com_support_needed_and_received]])))</f>
        <v>62500</v>
      </c>
      <c r="AN675" s="4" cm="1">
        <f t="array" ref="AN675">IF(Table1[[#This Row],[com_mitigation]]="",0,IF(Table1[[#This Row],[com_undefined]:[com_undefined]]=1,0,Table1[[#This Row],[o_co_financing]:[o_co_financing]]/SUM(Table1[[#This Row],[com_ghg_inventory]:[com_support_needed_and_received]])))</f>
        <v>62500</v>
      </c>
      <c r="AO675" s="4" cm="1">
        <f t="array" ref="AO675">IF(Table1[[#This Row],[com_climate_change_impacts_and_adaptation]]="",0,IF(Table1[[#This Row],[com_undefined]:[com_undefined]]=1,0,Table1[[#This Row],[o_co_financing]:[o_co_financing]]/SUM(Table1[[#This Row],[com_ghg_inventory]:[com_support_needed_and_received]])))</f>
        <v>0</v>
      </c>
      <c r="AP675" s="4" cm="1">
        <f t="array" ref="AP675">IF(Table1[[#This Row],[com_support_needed_and_received]]="",0,IF(Table1[[#This Row],[com_undefined]:[com_undefined]]=1,0,Table1[[#This Row],[o_co_financing]:[o_co_financing]]/SUM(Table1[[#This Row],[com_ghg_inventory]:[com_support_needed_and_received]])))</f>
        <v>0</v>
      </c>
      <c r="AQ675" s="4">
        <f>IF(Table1[[#This Row],[com_undefined]]=1,Table1[[#This Row],[o_co_financing]],0)</f>
        <v>0</v>
      </c>
      <c r="AR675" s="4" t="str">
        <f>IF(Table1[[#This Row],[o_gef_funding]]=SUM(Table1[[#This Row],[ghg_inventory_gef]:[undefined_gef]]),"Good", "Problem")</f>
        <v>Good</v>
      </c>
      <c r="AS675" s="4" t="str">
        <f>IF(Table1[[#This Row],[o_co_financing]]=SUM(Table1[[#This Row],[ghg_inventory_co_finance]:[undefined_co_finance]]),"Good", "Problem")</f>
        <v>Good</v>
      </c>
    </row>
    <row r="676" spans="1:45">
      <c r="A676" s="7">
        <v>66</v>
      </c>
      <c r="B676" s="8" t="s">
        <v>92</v>
      </c>
      <c r="C676" t="str">
        <f>VLOOKUP(Table1[[#This Row],[pif_id]], Table7[#All],2,FALSE)</f>
        <v>Asia</v>
      </c>
      <c r="D676" t="str">
        <f>VLOOKUP(Table1[[#This Row],[pif_id]], Table7[#All],3,FALSE)</f>
        <v>FAO</v>
      </c>
      <c r="E676" t="str">
        <f>VLOOKUP(Table1[[#This Row],[pif_id]], Table7[#All],4,FALSE)</f>
        <v>2019</v>
      </c>
      <c r="F676" t="e">
        <f>VLOOKUP(Table1[[#This Row],[pif_id]], Table7[#All],5,FALSE)</f>
        <v>#REF!</v>
      </c>
      <c r="G676">
        <v>154</v>
      </c>
      <c r="H676" s="8" t="s">
        <v>946</v>
      </c>
      <c r="J676">
        <v>1</v>
      </c>
      <c r="M676" t="str">
        <f>IF(SUM(Table1[[#This Row],[c_ghg_inventory]:[c_support_needed_and_received]])=0,1,"")</f>
        <v/>
      </c>
      <c r="N676" s="6">
        <v>480000</v>
      </c>
      <c r="O676" s="6">
        <v>500000</v>
      </c>
      <c r="P676" s="6">
        <f>N676/SUM(Table1[[#This Row],[c_ghg_inventory]:[c_undefined]])</f>
        <v>480000</v>
      </c>
      <c r="Q676" s="6">
        <f>O676/SUM(Table1[[#This Row],[c_ghg_inventory]:[c_undefined]])</f>
        <v>500000</v>
      </c>
      <c r="R676">
        <v>673</v>
      </c>
      <c r="S676" s="4" t="s">
        <v>950</v>
      </c>
      <c r="T676" s="4">
        <v>1</v>
      </c>
      <c r="U676" s="4">
        <v>1</v>
      </c>
      <c r="V676" s="4"/>
      <c r="W676" s="4"/>
      <c r="X676" s="4" t="str">
        <f>IF(SUM(Table1[[#This Row],[o_ghg_inventory ]:[o_support_needed_and_received]])=0,1,"")</f>
        <v/>
      </c>
      <c r="Y676" s="34">
        <v>120000</v>
      </c>
      <c r="Z676" s="34">
        <v>125000</v>
      </c>
      <c r="AA676" s="5">
        <f>Table1[[#This Row],[o_gef_funding]]/SUM(Table1[[#This Row],[o_ghg_inventory ]:[o_undefined]])</f>
        <v>60000</v>
      </c>
      <c r="AB676" s="5">
        <f>Table1[[#This Row],[o_co_financing]]/SUM(Table1[[#This Row],[o_ghg_inventory ]:[o_undefined]])</f>
        <v>62500</v>
      </c>
      <c r="AC676" s="4" cm="1">
        <f t="array" ref="AC676">IF(Table1[[#This Row],[o_ghg_inventory ]]="",IF(AND(Table1[[#This Row],[o_undefined]:[o_undefined]]=1,Table1[[#This Row],[c_ghg_inventory]]=1),1,""),1)</f>
        <v>1</v>
      </c>
      <c r="AD676" s="4" cm="1">
        <f t="array" ref="AD676">IF(Table1[[#This Row],[o_mitigation ]]="",IF(AND(Table1[[#This Row],[o_undefined]:[o_undefined]]=1,Table1[[#This Row],[c_mitigation]]=1),1,""),1)</f>
        <v>1</v>
      </c>
      <c r="AE676" s="4" t="str" cm="1">
        <f t="array" ref="AE676">IF(Table1[[#This Row],[o_climate_change_impacts_and_adaptation ]]="",IF(AND(Table1[[#This Row],[o_undefined]:[o_undefined]]=1,Table1[[#This Row],[c_climate_change_impacts_and_adaptation]]=1),1,""),1)</f>
        <v/>
      </c>
      <c r="AF676" s="4" t="str" cm="1">
        <f t="array" ref="AF676">IF(Table1[[#This Row],[o_support_needed_and_received]]="",IF(AND(Table1[[#This Row],[o_undefined]:[o_undefined]]=1,Table1[[#This Row],[c_support_needed_and_received]]=1),1,""),1)</f>
        <v/>
      </c>
      <c r="AG676" s="4" t="str">
        <f>IF(SUM(Table1[[#This Row],[com_ghg_inventory]:[com_support_needed_and_received]])=0,1,"")</f>
        <v/>
      </c>
      <c r="AH676" s="4" cm="1">
        <f t="array" ref="AH676">IF(Table1[[#This Row],[com_ghg_inventory]]="",0,IF(Table1[[#This Row],[com_undefined]:[com_undefined]]=1,0,Table1[[#This Row],[o_gef_funding]:[o_gef_funding]]/SUM(Table1[[#This Row],[com_ghg_inventory]:[com_support_needed_and_received]])))</f>
        <v>60000</v>
      </c>
      <c r="AI676" s="4" cm="1">
        <f t="array" ref="AI676">IF(Table1[[#This Row],[com_mitigation]]="",0,IF(Table1[[#This Row],[com_undefined]:[com_undefined]]=1,0,Table1[[#This Row],[o_gef_funding]:[o_gef_funding]]/SUM(Table1[[#This Row],[com_ghg_inventory]:[com_support_needed_and_received]])))</f>
        <v>60000</v>
      </c>
      <c r="AJ676" s="4" cm="1">
        <f t="array" ref="AJ676">IF(Table1[[#This Row],[com_climate_change_impacts_and_adaptation]]="",0,IF(Table1[[#This Row],[com_undefined]:[com_undefined]]=1,0,Table1[[#This Row],[o_gef_funding]:[o_gef_funding]]/SUM(Table1[[#This Row],[com_ghg_inventory]:[com_support_needed_and_received]])))</f>
        <v>0</v>
      </c>
      <c r="AK676" s="4" cm="1">
        <f t="array" ref="AK676">IF(Table1[[#This Row],[com_support_needed_and_received]]="",0,IF(Table1[[#This Row],[com_undefined]:[com_undefined]]=1,0,Table1[[#This Row],[o_gef_funding]:[o_gef_funding]]/SUM(Table1[[#This Row],[com_ghg_inventory]:[com_support_needed_and_received]])))</f>
        <v>0</v>
      </c>
      <c r="AL676" s="4">
        <f>IF(Table1[[#This Row],[com_undefined]]=1,Table1[[#This Row],[o_gef_funding]],0)</f>
        <v>0</v>
      </c>
      <c r="AM676" s="4" cm="1">
        <f t="array" ref="AM676">IF(Table1[[#This Row],[com_ghg_inventory]]="",0,IF(Table1[[#This Row],[com_undefined]:[com_undefined]]=1,0,Table1[[#This Row],[o_co_financing]:[o_co_financing]]/SUM(Table1[[#This Row],[com_ghg_inventory]:[com_support_needed_and_received]])))</f>
        <v>62500</v>
      </c>
      <c r="AN676" s="4" cm="1">
        <f t="array" ref="AN676">IF(Table1[[#This Row],[com_mitigation]]="",0,IF(Table1[[#This Row],[com_undefined]:[com_undefined]]=1,0,Table1[[#This Row],[o_co_financing]:[o_co_financing]]/SUM(Table1[[#This Row],[com_ghg_inventory]:[com_support_needed_and_received]])))</f>
        <v>62500</v>
      </c>
      <c r="AO676" s="4" cm="1">
        <f t="array" ref="AO676">IF(Table1[[#This Row],[com_climate_change_impacts_and_adaptation]]="",0,IF(Table1[[#This Row],[com_undefined]:[com_undefined]]=1,0,Table1[[#This Row],[o_co_financing]:[o_co_financing]]/SUM(Table1[[#This Row],[com_ghg_inventory]:[com_support_needed_and_received]])))</f>
        <v>0</v>
      </c>
      <c r="AP676" s="4" cm="1">
        <f t="array" ref="AP676">IF(Table1[[#This Row],[com_support_needed_and_received]]="",0,IF(Table1[[#This Row],[com_undefined]:[com_undefined]]=1,0,Table1[[#This Row],[o_co_financing]:[o_co_financing]]/SUM(Table1[[#This Row],[com_ghg_inventory]:[com_support_needed_and_received]])))</f>
        <v>0</v>
      </c>
      <c r="AQ676" s="4">
        <f>IF(Table1[[#This Row],[com_undefined]]=1,Table1[[#This Row],[o_co_financing]],0)</f>
        <v>0</v>
      </c>
      <c r="AR676" s="4" t="str">
        <f>IF(Table1[[#This Row],[o_gef_funding]]=SUM(Table1[[#This Row],[ghg_inventory_gef]:[undefined_gef]]),"Good", "Problem")</f>
        <v>Good</v>
      </c>
      <c r="AS676" s="4" t="str">
        <f>IF(Table1[[#This Row],[o_co_financing]]=SUM(Table1[[#This Row],[ghg_inventory_co_finance]:[undefined_co_finance]]),"Good", "Problem")</f>
        <v>Good</v>
      </c>
    </row>
    <row r="677" spans="1:45">
      <c r="A677" s="2">
        <v>66</v>
      </c>
      <c r="B677" s="8" t="s">
        <v>92</v>
      </c>
      <c r="C677" t="str">
        <f>VLOOKUP(Table1[[#This Row],[pif_id]], Table7[#All],2,FALSE)</f>
        <v>Asia</v>
      </c>
      <c r="D677" t="str">
        <f>VLOOKUP(Table1[[#This Row],[pif_id]], Table7[#All],3,FALSE)</f>
        <v>FAO</v>
      </c>
      <c r="E677" t="str">
        <f>VLOOKUP(Table1[[#This Row],[pif_id]], Table7[#All],4,FALSE)</f>
        <v>2019</v>
      </c>
      <c r="F677" t="e">
        <f>VLOOKUP(Table1[[#This Row],[pif_id]], Table7[#All],5,FALSE)</f>
        <v>#REF!</v>
      </c>
      <c r="G677">
        <v>155</v>
      </c>
      <c r="H677" s="3" t="s">
        <v>951</v>
      </c>
      <c r="K677">
        <v>1</v>
      </c>
      <c r="M677" t="str">
        <f>IF(SUM(Table1[[#This Row],[c_ghg_inventory]:[c_support_needed_and_received]])=0,1,"")</f>
        <v/>
      </c>
      <c r="N677">
        <v>410000</v>
      </c>
      <c r="O677">
        <v>500000</v>
      </c>
      <c r="P677" s="6">
        <f>N677/SUM(Table1[[#This Row],[c_ghg_inventory]:[c_undefined]])</f>
        <v>410000</v>
      </c>
      <c r="Q677" s="6">
        <f>O677/SUM(Table1[[#This Row],[c_ghg_inventory]:[c_undefined]])</f>
        <v>500000</v>
      </c>
      <c r="R677">
        <v>674</v>
      </c>
      <c r="S677" s="4" t="s">
        <v>952</v>
      </c>
      <c r="T677" s="4"/>
      <c r="U677" s="4"/>
      <c r="V677" s="4">
        <v>1</v>
      </c>
      <c r="W677" s="4"/>
      <c r="X677" s="4" t="str">
        <f>IF(SUM(Table1[[#This Row],[o_ghg_inventory ]:[o_support_needed_and_received]])=0,1,"")</f>
        <v/>
      </c>
      <c r="Y677" s="34">
        <v>82000</v>
      </c>
      <c r="Z677" s="34">
        <v>100000</v>
      </c>
      <c r="AA677" s="5">
        <f>Table1[[#This Row],[o_gef_funding]]/SUM(Table1[[#This Row],[o_ghg_inventory ]:[o_undefined]])</f>
        <v>82000</v>
      </c>
      <c r="AB677" s="5">
        <f>Table1[[#This Row],[o_co_financing]]/SUM(Table1[[#This Row],[o_ghg_inventory ]:[o_undefined]])</f>
        <v>100000</v>
      </c>
      <c r="AC677" s="4" t="str" cm="1">
        <f t="array" ref="AC677">IF(Table1[[#This Row],[o_ghg_inventory ]]="",IF(AND(Table1[[#This Row],[o_undefined]:[o_undefined]]=1,Table1[[#This Row],[c_ghg_inventory]]=1),1,""),1)</f>
        <v/>
      </c>
      <c r="AD677" s="4" t="str" cm="1">
        <f t="array" ref="AD677">IF(Table1[[#This Row],[o_mitigation ]]="",IF(AND(Table1[[#This Row],[o_undefined]:[o_undefined]]=1,Table1[[#This Row],[c_mitigation]]=1),1,""),1)</f>
        <v/>
      </c>
      <c r="AE677" s="4" cm="1">
        <f t="array" ref="AE677">IF(Table1[[#This Row],[o_climate_change_impacts_and_adaptation ]]="",IF(AND(Table1[[#This Row],[o_undefined]:[o_undefined]]=1,Table1[[#This Row],[c_climate_change_impacts_and_adaptation]]=1),1,""),1)</f>
        <v>1</v>
      </c>
      <c r="AF677" s="4" t="str" cm="1">
        <f t="array" ref="AF677">IF(Table1[[#This Row],[o_support_needed_and_received]]="",IF(AND(Table1[[#This Row],[o_undefined]:[o_undefined]]=1,Table1[[#This Row],[c_support_needed_and_received]]=1),1,""),1)</f>
        <v/>
      </c>
      <c r="AG677" s="4" t="str">
        <f>IF(SUM(Table1[[#This Row],[com_ghg_inventory]:[com_support_needed_and_received]])=0,1,"")</f>
        <v/>
      </c>
      <c r="AH677" s="4" cm="1">
        <f t="array" ref="AH677">IF(Table1[[#This Row],[com_ghg_inventory]]="",0,IF(Table1[[#This Row],[com_undefined]:[com_undefined]]=1,0,Table1[[#This Row],[o_gef_funding]:[o_gef_funding]]/SUM(Table1[[#This Row],[com_ghg_inventory]:[com_support_needed_and_received]])))</f>
        <v>0</v>
      </c>
      <c r="AI677" s="4" cm="1">
        <f t="array" ref="AI677">IF(Table1[[#This Row],[com_mitigation]]="",0,IF(Table1[[#This Row],[com_undefined]:[com_undefined]]=1,0,Table1[[#This Row],[o_gef_funding]:[o_gef_funding]]/SUM(Table1[[#This Row],[com_ghg_inventory]:[com_support_needed_and_received]])))</f>
        <v>0</v>
      </c>
      <c r="AJ677" s="4" cm="1">
        <f t="array" ref="AJ677">IF(Table1[[#This Row],[com_climate_change_impacts_and_adaptation]]="",0,IF(Table1[[#This Row],[com_undefined]:[com_undefined]]=1,0,Table1[[#This Row],[o_gef_funding]:[o_gef_funding]]/SUM(Table1[[#This Row],[com_ghg_inventory]:[com_support_needed_and_received]])))</f>
        <v>82000</v>
      </c>
      <c r="AK677" s="4" cm="1">
        <f t="array" ref="AK677">IF(Table1[[#This Row],[com_support_needed_and_received]]="",0,IF(Table1[[#This Row],[com_undefined]:[com_undefined]]=1,0,Table1[[#This Row],[o_gef_funding]:[o_gef_funding]]/SUM(Table1[[#This Row],[com_ghg_inventory]:[com_support_needed_and_received]])))</f>
        <v>0</v>
      </c>
      <c r="AL677" s="4">
        <f>IF(Table1[[#This Row],[com_undefined]]=1,Table1[[#This Row],[o_gef_funding]],0)</f>
        <v>0</v>
      </c>
      <c r="AM677" s="4" cm="1">
        <f t="array" ref="AM677">IF(Table1[[#This Row],[com_ghg_inventory]]="",0,IF(Table1[[#This Row],[com_undefined]:[com_undefined]]=1,0,Table1[[#This Row],[o_co_financing]:[o_co_financing]]/SUM(Table1[[#This Row],[com_ghg_inventory]:[com_support_needed_and_received]])))</f>
        <v>0</v>
      </c>
      <c r="AN677" s="4" cm="1">
        <f t="array" ref="AN677">IF(Table1[[#This Row],[com_mitigation]]="",0,IF(Table1[[#This Row],[com_undefined]:[com_undefined]]=1,0,Table1[[#This Row],[o_co_financing]:[o_co_financing]]/SUM(Table1[[#This Row],[com_ghg_inventory]:[com_support_needed_and_received]])))</f>
        <v>0</v>
      </c>
      <c r="AO677" s="4" cm="1">
        <f t="array" ref="AO677">IF(Table1[[#This Row],[com_climate_change_impacts_and_adaptation]]="",0,IF(Table1[[#This Row],[com_undefined]:[com_undefined]]=1,0,Table1[[#This Row],[o_co_financing]:[o_co_financing]]/SUM(Table1[[#This Row],[com_ghg_inventory]:[com_support_needed_and_received]])))</f>
        <v>100000</v>
      </c>
      <c r="AP677" s="4" cm="1">
        <f t="array" ref="AP677">IF(Table1[[#This Row],[com_support_needed_and_received]]="",0,IF(Table1[[#This Row],[com_undefined]:[com_undefined]]=1,0,Table1[[#This Row],[o_co_financing]:[o_co_financing]]/SUM(Table1[[#This Row],[com_ghg_inventory]:[com_support_needed_and_received]])))</f>
        <v>0</v>
      </c>
      <c r="AQ677" s="4">
        <f>IF(Table1[[#This Row],[com_undefined]]=1,Table1[[#This Row],[o_co_financing]],0)</f>
        <v>0</v>
      </c>
      <c r="AR677" s="4" t="str">
        <f>IF(Table1[[#This Row],[o_gef_funding]]=SUM(Table1[[#This Row],[ghg_inventory_gef]:[undefined_gef]]),"Good", "Problem")</f>
        <v>Good</v>
      </c>
      <c r="AS677" s="4" t="str">
        <f>IF(Table1[[#This Row],[o_co_financing]]=SUM(Table1[[#This Row],[ghg_inventory_co_finance]:[undefined_co_finance]]),"Good", "Problem")</f>
        <v>Good</v>
      </c>
    </row>
    <row r="678" spans="1:45">
      <c r="A678" s="2">
        <v>66</v>
      </c>
      <c r="B678" s="8" t="s">
        <v>92</v>
      </c>
      <c r="C678" t="str">
        <f>VLOOKUP(Table1[[#This Row],[pif_id]], Table7[#All],2,FALSE)</f>
        <v>Asia</v>
      </c>
      <c r="D678" t="str">
        <f>VLOOKUP(Table1[[#This Row],[pif_id]], Table7[#All],3,FALSE)</f>
        <v>FAO</v>
      </c>
      <c r="E678" t="str">
        <f>VLOOKUP(Table1[[#This Row],[pif_id]], Table7[#All],4,FALSE)</f>
        <v>2019</v>
      </c>
      <c r="F678" t="e">
        <f>VLOOKUP(Table1[[#This Row],[pif_id]], Table7[#All],5,FALSE)</f>
        <v>#REF!</v>
      </c>
      <c r="G678">
        <v>155</v>
      </c>
      <c r="H678" s="3" t="s">
        <v>951</v>
      </c>
      <c r="K678">
        <v>1</v>
      </c>
      <c r="M678" t="str">
        <f>IF(SUM(Table1[[#This Row],[c_ghg_inventory]:[c_support_needed_and_received]])=0,1,"")</f>
        <v/>
      </c>
      <c r="N678">
        <v>410000</v>
      </c>
      <c r="O678">
        <v>500000</v>
      </c>
      <c r="P678" s="6">
        <f>N678/SUM(Table1[[#This Row],[c_ghg_inventory]:[c_undefined]])</f>
        <v>410000</v>
      </c>
      <c r="Q678" s="6">
        <f>O678/SUM(Table1[[#This Row],[c_ghg_inventory]:[c_undefined]])</f>
        <v>500000</v>
      </c>
      <c r="R678">
        <v>675</v>
      </c>
      <c r="S678" s="4" t="s">
        <v>953</v>
      </c>
      <c r="T678" s="4"/>
      <c r="U678" s="4"/>
      <c r="V678" s="4">
        <v>1</v>
      </c>
      <c r="W678" s="4"/>
      <c r="X678" s="4" t="str">
        <f>IF(SUM(Table1[[#This Row],[o_ghg_inventory ]:[o_support_needed_and_received]])=0,1,"")</f>
        <v/>
      </c>
      <c r="Y678" s="34">
        <v>82000</v>
      </c>
      <c r="Z678" s="34">
        <v>100000</v>
      </c>
      <c r="AA678" s="5">
        <f>Table1[[#This Row],[o_gef_funding]]/SUM(Table1[[#This Row],[o_ghg_inventory ]:[o_undefined]])</f>
        <v>82000</v>
      </c>
      <c r="AB678" s="5">
        <f>Table1[[#This Row],[o_co_financing]]/SUM(Table1[[#This Row],[o_ghg_inventory ]:[o_undefined]])</f>
        <v>100000</v>
      </c>
      <c r="AC678" s="4" t="str" cm="1">
        <f t="array" ref="AC678">IF(Table1[[#This Row],[o_ghg_inventory ]]="",IF(AND(Table1[[#This Row],[o_undefined]:[o_undefined]]=1,Table1[[#This Row],[c_ghg_inventory]]=1),1,""),1)</f>
        <v/>
      </c>
      <c r="AD678" s="4" t="str" cm="1">
        <f t="array" ref="AD678">IF(Table1[[#This Row],[o_mitigation ]]="",IF(AND(Table1[[#This Row],[o_undefined]:[o_undefined]]=1,Table1[[#This Row],[c_mitigation]]=1),1,""),1)</f>
        <v/>
      </c>
      <c r="AE678" s="4" cm="1">
        <f t="array" ref="AE678">IF(Table1[[#This Row],[o_climate_change_impacts_and_adaptation ]]="",IF(AND(Table1[[#This Row],[o_undefined]:[o_undefined]]=1,Table1[[#This Row],[c_climate_change_impacts_and_adaptation]]=1),1,""),1)</f>
        <v>1</v>
      </c>
      <c r="AF678" s="4" t="str" cm="1">
        <f t="array" ref="AF678">IF(Table1[[#This Row],[o_support_needed_and_received]]="",IF(AND(Table1[[#This Row],[o_undefined]:[o_undefined]]=1,Table1[[#This Row],[c_support_needed_and_received]]=1),1,""),1)</f>
        <v/>
      </c>
      <c r="AG678" s="4" t="str">
        <f>IF(SUM(Table1[[#This Row],[com_ghg_inventory]:[com_support_needed_and_received]])=0,1,"")</f>
        <v/>
      </c>
      <c r="AH678" s="4" cm="1">
        <f t="array" ref="AH678">IF(Table1[[#This Row],[com_ghg_inventory]]="",0,IF(Table1[[#This Row],[com_undefined]:[com_undefined]]=1,0,Table1[[#This Row],[o_gef_funding]:[o_gef_funding]]/SUM(Table1[[#This Row],[com_ghg_inventory]:[com_support_needed_and_received]])))</f>
        <v>0</v>
      </c>
      <c r="AI678" s="4" cm="1">
        <f t="array" ref="AI678">IF(Table1[[#This Row],[com_mitigation]]="",0,IF(Table1[[#This Row],[com_undefined]:[com_undefined]]=1,0,Table1[[#This Row],[o_gef_funding]:[o_gef_funding]]/SUM(Table1[[#This Row],[com_ghg_inventory]:[com_support_needed_and_received]])))</f>
        <v>0</v>
      </c>
      <c r="AJ678" s="4" cm="1">
        <f t="array" ref="AJ678">IF(Table1[[#This Row],[com_climate_change_impacts_and_adaptation]]="",0,IF(Table1[[#This Row],[com_undefined]:[com_undefined]]=1,0,Table1[[#This Row],[o_gef_funding]:[o_gef_funding]]/SUM(Table1[[#This Row],[com_ghg_inventory]:[com_support_needed_and_received]])))</f>
        <v>82000</v>
      </c>
      <c r="AK678" s="4" cm="1">
        <f t="array" ref="AK678">IF(Table1[[#This Row],[com_support_needed_and_received]]="",0,IF(Table1[[#This Row],[com_undefined]:[com_undefined]]=1,0,Table1[[#This Row],[o_gef_funding]:[o_gef_funding]]/SUM(Table1[[#This Row],[com_ghg_inventory]:[com_support_needed_and_received]])))</f>
        <v>0</v>
      </c>
      <c r="AL678" s="4">
        <f>IF(Table1[[#This Row],[com_undefined]]=1,Table1[[#This Row],[o_gef_funding]],0)</f>
        <v>0</v>
      </c>
      <c r="AM678" s="4" cm="1">
        <f t="array" ref="AM678">IF(Table1[[#This Row],[com_ghg_inventory]]="",0,IF(Table1[[#This Row],[com_undefined]:[com_undefined]]=1,0,Table1[[#This Row],[o_co_financing]:[o_co_financing]]/SUM(Table1[[#This Row],[com_ghg_inventory]:[com_support_needed_and_received]])))</f>
        <v>0</v>
      </c>
      <c r="AN678" s="4" cm="1">
        <f t="array" ref="AN678">IF(Table1[[#This Row],[com_mitigation]]="",0,IF(Table1[[#This Row],[com_undefined]:[com_undefined]]=1,0,Table1[[#This Row],[o_co_financing]:[o_co_financing]]/SUM(Table1[[#This Row],[com_ghg_inventory]:[com_support_needed_and_received]])))</f>
        <v>0</v>
      </c>
      <c r="AO678" s="4" cm="1">
        <f t="array" ref="AO678">IF(Table1[[#This Row],[com_climate_change_impacts_and_adaptation]]="",0,IF(Table1[[#This Row],[com_undefined]:[com_undefined]]=1,0,Table1[[#This Row],[o_co_financing]:[o_co_financing]]/SUM(Table1[[#This Row],[com_ghg_inventory]:[com_support_needed_and_received]])))</f>
        <v>100000</v>
      </c>
      <c r="AP678" s="4" cm="1">
        <f t="array" ref="AP678">IF(Table1[[#This Row],[com_support_needed_and_received]]="",0,IF(Table1[[#This Row],[com_undefined]:[com_undefined]]=1,0,Table1[[#This Row],[o_co_financing]:[o_co_financing]]/SUM(Table1[[#This Row],[com_ghg_inventory]:[com_support_needed_and_received]])))</f>
        <v>0</v>
      </c>
      <c r="AQ678" s="4">
        <f>IF(Table1[[#This Row],[com_undefined]]=1,Table1[[#This Row],[o_co_financing]],0)</f>
        <v>0</v>
      </c>
      <c r="AR678" s="4" t="str">
        <f>IF(Table1[[#This Row],[o_gef_funding]]=SUM(Table1[[#This Row],[ghg_inventory_gef]:[undefined_gef]]),"Good", "Problem")</f>
        <v>Good</v>
      </c>
      <c r="AS678" s="4" t="str">
        <f>IF(Table1[[#This Row],[o_co_financing]]=SUM(Table1[[#This Row],[ghg_inventory_co_finance]:[undefined_co_finance]]),"Good", "Problem")</f>
        <v>Good</v>
      </c>
    </row>
    <row r="679" spans="1:45">
      <c r="A679" s="2">
        <v>66</v>
      </c>
      <c r="B679" s="3" t="s">
        <v>92</v>
      </c>
      <c r="C679" s="4" t="str">
        <f>VLOOKUP(Table1[[#This Row],[pif_id]], Table7[#All],2,FALSE)</f>
        <v>Asia</v>
      </c>
      <c r="D679" s="4" t="str">
        <f>VLOOKUP(Table1[[#This Row],[pif_id]], Table7[#All],3,FALSE)</f>
        <v>FAO</v>
      </c>
      <c r="E679" s="4" t="str">
        <f>VLOOKUP(Table1[[#This Row],[pif_id]], Table7[#All],4,FALSE)</f>
        <v>2019</v>
      </c>
      <c r="F679" s="4" t="e">
        <f>VLOOKUP(Table1[[#This Row],[pif_id]], Table7[#All],5,FALSE)</f>
        <v>#REF!</v>
      </c>
      <c r="G679">
        <v>155</v>
      </c>
      <c r="H679" s="3" t="s">
        <v>951</v>
      </c>
      <c r="K679">
        <v>1</v>
      </c>
      <c r="M679" t="str">
        <f>IF(SUM(Table1[[#This Row],[c_ghg_inventory]:[c_support_needed_and_received]])=0,1,"")</f>
        <v/>
      </c>
      <c r="N679" s="6">
        <v>410000</v>
      </c>
      <c r="O679" s="6">
        <v>500000</v>
      </c>
      <c r="P679" s="6">
        <f>N679/SUM(Table1[[#This Row],[c_ghg_inventory]:[c_undefined]])</f>
        <v>410000</v>
      </c>
      <c r="Q679" s="6">
        <f>O679/SUM(Table1[[#This Row],[c_ghg_inventory]:[c_undefined]])</f>
        <v>500000</v>
      </c>
      <c r="R679">
        <v>676</v>
      </c>
      <c r="S679" s="4" t="s">
        <v>954</v>
      </c>
      <c r="T679" s="4"/>
      <c r="U679" s="4"/>
      <c r="V679" s="4">
        <v>1</v>
      </c>
      <c r="W679" s="4"/>
      <c r="X679" s="4" t="str">
        <f>IF(SUM(Table1[[#This Row],[o_ghg_inventory ]:[o_support_needed_and_received]])=0,1,"")</f>
        <v/>
      </c>
      <c r="Y679" s="34">
        <v>82000</v>
      </c>
      <c r="Z679" s="34">
        <v>100000</v>
      </c>
      <c r="AA679" s="5">
        <f>Table1[[#This Row],[o_gef_funding]]/SUM(Table1[[#This Row],[o_ghg_inventory ]:[o_undefined]])</f>
        <v>82000</v>
      </c>
      <c r="AB679" s="5">
        <f>Table1[[#This Row],[o_co_financing]]/SUM(Table1[[#This Row],[o_ghg_inventory ]:[o_undefined]])</f>
        <v>100000</v>
      </c>
      <c r="AC679" s="4" t="str" cm="1">
        <f t="array" ref="AC679">IF(Table1[[#This Row],[o_ghg_inventory ]]="",IF(AND(Table1[[#This Row],[o_undefined]:[o_undefined]]=1,Table1[[#This Row],[c_ghg_inventory]]=1),1,""),1)</f>
        <v/>
      </c>
      <c r="AD679" s="4" t="str" cm="1">
        <f t="array" ref="AD679">IF(Table1[[#This Row],[o_mitigation ]]="",IF(AND(Table1[[#This Row],[o_undefined]:[o_undefined]]=1,Table1[[#This Row],[c_mitigation]]=1),1,""),1)</f>
        <v/>
      </c>
      <c r="AE679" s="4" cm="1">
        <f t="array" ref="AE679">IF(Table1[[#This Row],[o_climate_change_impacts_and_adaptation ]]="",IF(AND(Table1[[#This Row],[o_undefined]:[o_undefined]]=1,Table1[[#This Row],[c_climate_change_impacts_and_adaptation]]=1),1,""),1)</f>
        <v>1</v>
      </c>
      <c r="AF679" s="4" t="str" cm="1">
        <f t="array" ref="AF679">IF(Table1[[#This Row],[o_support_needed_and_received]]="",IF(AND(Table1[[#This Row],[o_undefined]:[o_undefined]]=1,Table1[[#This Row],[c_support_needed_and_received]]=1),1,""),1)</f>
        <v/>
      </c>
      <c r="AG679" s="4" t="str">
        <f>IF(SUM(Table1[[#This Row],[com_ghg_inventory]:[com_support_needed_and_received]])=0,1,"")</f>
        <v/>
      </c>
      <c r="AH679" s="4" cm="1">
        <f t="array" ref="AH679">IF(Table1[[#This Row],[com_ghg_inventory]]="",0,IF(Table1[[#This Row],[com_undefined]:[com_undefined]]=1,0,Table1[[#This Row],[o_gef_funding]:[o_gef_funding]]/SUM(Table1[[#This Row],[com_ghg_inventory]:[com_support_needed_and_received]])))</f>
        <v>0</v>
      </c>
      <c r="AI679" s="4" cm="1">
        <f t="array" ref="AI679">IF(Table1[[#This Row],[com_mitigation]]="",0,IF(Table1[[#This Row],[com_undefined]:[com_undefined]]=1,0,Table1[[#This Row],[o_gef_funding]:[o_gef_funding]]/SUM(Table1[[#This Row],[com_ghg_inventory]:[com_support_needed_and_received]])))</f>
        <v>0</v>
      </c>
      <c r="AJ679" s="4" cm="1">
        <f t="array" ref="AJ679">IF(Table1[[#This Row],[com_climate_change_impacts_and_adaptation]]="",0,IF(Table1[[#This Row],[com_undefined]:[com_undefined]]=1,0,Table1[[#This Row],[o_gef_funding]:[o_gef_funding]]/SUM(Table1[[#This Row],[com_ghg_inventory]:[com_support_needed_and_received]])))</f>
        <v>82000</v>
      </c>
      <c r="AK679" s="4" cm="1">
        <f t="array" ref="AK679">IF(Table1[[#This Row],[com_support_needed_and_received]]="",0,IF(Table1[[#This Row],[com_undefined]:[com_undefined]]=1,0,Table1[[#This Row],[o_gef_funding]:[o_gef_funding]]/SUM(Table1[[#This Row],[com_ghg_inventory]:[com_support_needed_and_received]])))</f>
        <v>0</v>
      </c>
      <c r="AL679" s="4">
        <f>IF(Table1[[#This Row],[com_undefined]]=1,Table1[[#This Row],[o_gef_funding]],0)</f>
        <v>0</v>
      </c>
      <c r="AM679" s="4" cm="1">
        <f t="array" ref="AM679">IF(Table1[[#This Row],[com_ghg_inventory]]="",0,IF(Table1[[#This Row],[com_undefined]:[com_undefined]]=1,0,Table1[[#This Row],[o_co_financing]:[o_co_financing]]/SUM(Table1[[#This Row],[com_ghg_inventory]:[com_support_needed_and_received]])))</f>
        <v>0</v>
      </c>
      <c r="AN679" s="4" cm="1">
        <f t="array" ref="AN679">IF(Table1[[#This Row],[com_mitigation]]="",0,IF(Table1[[#This Row],[com_undefined]:[com_undefined]]=1,0,Table1[[#This Row],[o_co_financing]:[o_co_financing]]/SUM(Table1[[#This Row],[com_ghg_inventory]:[com_support_needed_and_received]])))</f>
        <v>0</v>
      </c>
      <c r="AO679" s="4" cm="1">
        <f t="array" ref="AO679">IF(Table1[[#This Row],[com_climate_change_impacts_and_adaptation]]="",0,IF(Table1[[#This Row],[com_undefined]:[com_undefined]]=1,0,Table1[[#This Row],[o_co_financing]:[o_co_financing]]/SUM(Table1[[#This Row],[com_ghg_inventory]:[com_support_needed_and_received]])))</f>
        <v>100000</v>
      </c>
      <c r="AP679" s="4" cm="1">
        <f t="array" ref="AP679">IF(Table1[[#This Row],[com_support_needed_and_received]]="",0,IF(Table1[[#This Row],[com_undefined]:[com_undefined]]=1,0,Table1[[#This Row],[o_co_financing]:[o_co_financing]]/SUM(Table1[[#This Row],[com_ghg_inventory]:[com_support_needed_and_received]])))</f>
        <v>0</v>
      </c>
      <c r="AQ679" s="4">
        <f>IF(Table1[[#This Row],[com_undefined]]=1,Table1[[#This Row],[o_co_financing]],0)</f>
        <v>0</v>
      </c>
      <c r="AR679" s="4" t="str">
        <f>IF(Table1[[#This Row],[o_gef_funding]]=SUM(Table1[[#This Row],[ghg_inventory_gef]:[undefined_gef]]),"Good", "Problem")</f>
        <v>Good</v>
      </c>
      <c r="AS679" s="4" t="str">
        <f>IF(Table1[[#This Row],[o_co_financing]]=SUM(Table1[[#This Row],[ghg_inventory_co_finance]:[undefined_co_finance]]),"Good", "Problem")</f>
        <v>Good</v>
      </c>
    </row>
    <row r="680" spans="1:45">
      <c r="A680" s="2">
        <v>66</v>
      </c>
      <c r="B680" s="3" t="s">
        <v>92</v>
      </c>
      <c r="C680" s="4" t="str">
        <f>VLOOKUP(Table1[[#This Row],[pif_id]], Table7[#All],2,FALSE)</f>
        <v>Asia</v>
      </c>
      <c r="D680" s="4" t="str">
        <f>VLOOKUP(Table1[[#This Row],[pif_id]], Table7[#All],3,FALSE)</f>
        <v>FAO</v>
      </c>
      <c r="E680" s="4" t="str">
        <f>VLOOKUP(Table1[[#This Row],[pif_id]], Table7[#All],4,FALSE)</f>
        <v>2019</v>
      </c>
      <c r="F680" s="4" t="e">
        <f>VLOOKUP(Table1[[#This Row],[pif_id]], Table7[#All],5,FALSE)</f>
        <v>#REF!</v>
      </c>
      <c r="G680">
        <v>155</v>
      </c>
      <c r="H680" s="3" t="s">
        <v>951</v>
      </c>
      <c r="K680">
        <v>1</v>
      </c>
      <c r="M680" t="str">
        <f>IF(SUM(Table1[[#This Row],[c_ghg_inventory]:[c_support_needed_and_received]])=0,1,"")</f>
        <v/>
      </c>
      <c r="N680" s="6">
        <v>410000</v>
      </c>
      <c r="O680" s="6">
        <v>500000</v>
      </c>
      <c r="P680" s="6">
        <f>N680/SUM(Table1[[#This Row],[c_ghg_inventory]:[c_undefined]])</f>
        <v>410000</v>
      </c>
      <c r="Q680" s="6">
        <f>O680/SUM(Table1[[#This Row],[c_ghg_inventory]:[c_undefined]])</f>
        <v>500000</v>
      </c>
      <c r="R680">
        <v>677</v>
      </c>
      <c r="S680" s="4" t="s">
        <v>955</v>
      </c>
      <c r="T680" s="4"/>
      <c r="U680" s="4"/>
      <c r="V680" s="4">
        <v>1</v>
      </c>
      <c r="W680" s="4"/>
      <c r="X680" s="4" t="str">
        <f>IF(SUM(Table1[[#This Row],[o_ghg_inventory ]:[o_support_needed_and_received]])=0,1,"")</f>
        <v/>
      </c>
      <c r="Y680" s="34">
        <v>82000</v>
      </c>
      <c r="Z680" s="34">
        <v>100000</v>
      </c>
      <c r="AA680" s="5">
        <f>Table1[[#This Row],[o_gef_funding]]/SUM(Table1[[#This Row],[o_ghg_inventory ]:[o_undefined]])</f>
        <v>82000</v>
      </c>
      <c r="AB680" s="5">
        <f>Table1[[#This Row],[o_co_financing]]/SUM(Table1[[#This Row],[o_ghg_inventory ]:[o_undefined]])</f>
        <v>100000</v>
      </c>
      <c r="AC680" s="4" t="str" cm="1">
        <f t="array" ref="AC680">IF(Table1[[#This Row],[o_ghg_inventory ]]="",IF(AND(Table1[[#This Row],[o_undefined]:[o_undefined]]=1,Table1[[#This Row],[c_ghg_inventory]]=1),1,""),1)</f>
        <v/>
      </c>
      <c r="AD680" s="4" t="str" cm="1">
        <f t="array" ref="AD680">IF(Table1[[#This Row],[o_mitigation ]]="",IF(AND(Table1[[#This Row],[o_undefined]:[o_undefined]]=1,Table1[[#This Row],[c_mitigation]]=1),1,""),1)</f>
        <v/>
      </c>
      <c r="AE680" s="4" cm="1">
        <f t="array" ref="AE680">IF(Table1[[#This Row],[o_climate_change_impacts_and_adaptation ]]="",IF(AND(Table1[[#This Row],[o_undefined]:[o_undefined]]=1,Table1[[#This Row],[c_climate_change_impacts_and_adaptation]]=1),1,""),1)</f>
        <v>1</v>
      </c>
      <c r="AF680" s="4" t="str" cm="1">
        <f t="array" ref="AF680">IF(Table1[[#This Row],[o_support_needed_and_received]]="",IF(AND(Table1[[#This Row],[o_undefined]:[o_undefined]]=1,Table1[[#This Row],[c_support_needed_and_received]]=1),1,""),1)</f>
        <v/>
      </c>
      <c r="AG680" s="4" t="str">
        <f>IF(SUM(Table1[[#This Row],[com_ghg_inventory]:[com_support_needed_and_received]])=0,1,"")</f>
        <v/>
      </c>
      <c r="AH680" s="4" cm="1">
        <f t="array" ref="AH680">IF(Table1[[#This Row],[com_ghg_inventory]]="",0,IF(Table1[[#This Row],[com_undefined]:[com_undefined]]=1,0,Table1[[#This Row],[o_gef_funding]:[o_gef_funding]]/SUM(Table1[[#This Row],[com_ghg_inventory]:[com_support_needed_and_received]])))</f>
        <v>0</v>
      </c>
      <c r="AI680" s="4" cm="1">
        <f t="array" ref="AI680">IF(Table1[[#This Row],[com_mitigation]]="",0,IF(Table1[[#This Row],[com_undefined]:[com_undefined]]=1,0,Table1[[#This Row],[o_gef_funding]:[o_gef_funding]]/SUM(Table1[[#This Row],[com_ghg_inventory]:[com_support_needed_and_received]])))</f>
        <v>0</v>
      </c>
      <c r="AJ680" s="4" cm="1">
        <f t="array" ref="AJ680">IF(Table1[[#This Row],[com_climate_change_impacts_and_adaptation]]="",0,IF(Table1[[#This Row],[com_undefined]:[com_undefined]]=1,0,Table1[[#This Row],[o_gef_funding]:[o_gef_funding]]/SUM(Table1[[#This Row],[com_ghg_inventory]:[com_support_needed_and_received]])))</f>
        <v>82000</v>
      </c>
      <c r="AK680" s="4" cm="1">
        <f t="array" ref="AK680">IF(Table1[[#This Row],[com_support_needed_and_received]]="",0,IF(Table1[[#This Row],[com_undefined]:[com_undefined]]=1,0,Table1[[#This Row],[o_gef_funding]:[o_gef_funding]]/SUM(Table1[[#This Row],[com_ghg_inventory]:[com_support_needed_and_received]])))</f>
        <v>0</v>
      </c>
      <c r="AL680" s="4">
        <f>IF(Table1[[#This Row],[com_undefined]]=1,Table1[[#This Row],[o_gef_funding]],0)</f>
        <v>0</v>
      </c>
      <c r="AM680" s="4" cm="1">
        <f t="array" ref="AM680">IF(Table1[[#This Row],[com_ghg_inventory]]="",0,IF(Table1[[#This Row],[com_undefined]:[com_undefined]]=1,0,Table1[[#This Row],[o_co_financing]:[o_co_financing]]/SUM(Table1[[#This Row],[com_ghg_inventory]:[com_support_needed_and_received]])))</f>
        <v>0</v>
      </c>
      <c r="AN680" s="4" cm="1">
        <f t="array" ref="AN680">IF(Table1[[#This Row],[com_mitigation]]="",0,IF(Table1[[#This Row],[com_undefined]:[com_undefined]]=1,0,Table1[[#This Row],[o_co_financing]:[o_co_financing]]/SUM(Table1[[#This Row],[com_ghg_inventory]:[com_support_needed_and_received]])))</f>
        <v>0</v>
      </c>
      <c r="AO680" s="4" cm="1">
        <f t="array" ref="AO680">IF(Table1[[#This Row],[com_climate_change_impacts_and_adaptation]]="",0,IF(Table1[[#This Row],[com_undefined]:[com_undefined]]=1,0,Table1[[#This Row],[o_co_financing]:[o_co_financing]]/SUM(Table1[[#This Row],[com_ghg_inventory]:[com_support_needed_and_received]])))</f>
        <v>100000</v>
      </c>
      <c r="AP680" s="4" cm="1">
        <f t="array" ref="AP680">IF(Table1[[#This Row],[com_support_needed_and_received]]="",0,IF(Table1[[#This Row],[com_undefined]:[com_undefined]]=1,0,Table1[[#This Row],[o_co_financing]:[o_co_financing]]/SUM(Table1[[#This Row],[com_ghg_inventory]:[com_support_needed_and_received]])))</f>
        <v>0</v>
      </c>
      <c r="AQ680" s="4">
        <f>IF(Table1[[#This Row],[com_undefined]]=1,Table1[[#This Row],[o_co_financing]],0)</f>
        <v>0</v>
      </c>
      <c r="AR680" s="4" t="str">
        <f>IF(Table1[[#This Row],[o_gef_funding]]=SUM(Table1[[#This Row],[ghg_inventory_gef]:[undefined_gef]]),"Good", "Problem")</f>
        <v>Good</v>
      </c>
      <c r="AS680" s="4" t="str">
        <f>IF(Table1[[#This Row],[o_co_financing]]=SUM(Table1[[#This Row],[ghg_inventory_co_finance]:[undefined_co_finance]]),"Good", "Problem")</f>
        <v>Good</v>
      </c>
    </row>
    <row r="681" spans="1:45">
      <c r="A681" s="2">
        <v>66</v>
      </c>
      <c r="B681" s="3" t="s">
        <v>92</v>
      </c>
      <c r="C681" s="4" t="str">
        <f>VLOOKUP(Table1[[#This Row],[pif_id]], Table7[#All],2,FALSE)</f>
        <v>Asia</v>
      </c>
      <c r="D681" s="4" t="str">
        <f>VLOOKUP(Table1[[#This Row],[pif_id]], Table7[#All],3,FALSE)</f>
        <v>FAO</v>
      </c>
      <c r="E681" s="4" t="str">
        <f>VLOOKUP(Table1[[#This Row],[pif_id]], Table7[#All],4,FALSE)</f>
        <v>2019</v>
      </c>
      <c r="F681" s="4" t="e">
        <f>VLOOKUP(Table1[[#This Row],[pif_id]], Table7[#All],5,FALSE)</f>
        <v>#REF!</v>
      </c>
      <c r="G681">
        <v>155</v>
      </c>
      <c r="H681" s="3" t="s">
        <v>951</v>
      </c>
      <c r="K681">
        <v>1</v>
      </c>
      <c r="M681" t="str">
        <f>IF(SUM(Table1[[#This Row],[c_ghg_inventory]:[c_support_needed_and_received]])=0,1,"")</f>
        <v/>
      </c>
      <c r="N681" s="6">
        <v>410000</v>
      </c>
      <c r="O681" s="6">
        <v>500000</v>
      </c>
      <c r="P681" s="6">
        <f>N681/SUM(Table1[[#This Row],[c_ghg_inventory]:[c_undefined]])</f>
        <v>410000</v>
      </c>
      <c r="Q681" s="6">
        <f>O681/SUM(Table1[[#This Row],[c_ghg_inventory]:[c_undefined]])</f>
        <v>500000</v>
      </c>
      <c r="R681">
        <v>678</v>
      </c>
      <c r="S681" s="4" t="s">
        <v>956</v>
      </c>
      <c r="T681" s="4"/>
      <c r="U681" s="4"/>
      <c r="V681" s="4">
        <v>1</v>
      </c>
      <c r="W681" s="4"/>
      <c r="X681" s="4" t="str">
        <f>IF(SUM(Table1[[#This Row],[o_ghg_inventory ]:[o_support_needed_and_received]])=0,1,"")</f>
        <v/>
      </c>
      <c r="Y681" s="34">
        <v>82000</v>
      </c>
      <c r="Z681" s="34">
        <v>100000</v>
      </c>
      <c r="AA681" s="5">
        <f>Table1[[#This Row],[o_gef_funding]]/SUM(Table1[[#This Row],[o_ghg_inventory ]:[o_undefined]])</f>
        <v>82000</v>
      </c>
      <c r="AB681" s="5">
        <f>Table1[[#This Row],[o_co_financing]]/SUM(Table1[[#This Row],[o_ghg_inventory ]:[o_undefined]])</f>
        <v>100000</v>
      </c>
      <c r="AC681" s="4" t="str" cm="1">
        <f t="array" ref="AC681">IF(Table1[[#This Row],[o_ghg_inventory ]]="",IF(AND(Table1[[#This Row],[o_undefined]:[o_undefined]]=1,Table1[[#This Row],[c_ghg_inventory]]=1),1,""),1)</f>
        <v/>
      </c>
      <c r="AD681" s="4" t="str" cm="1">
        <f t="array" ref="AD681">IF(Table1[[#This Row],[o_mitigation ]]="",IF(AND(Table1[[#This Row],[o_undefined]:[o_undefined]]=1,Table1[[#This Row],[c_mitigation]]=1),1,""),1)</f>
        <v/>
      </c>
      <c r="AE681" s="4" cm="1">
        <f t="array" ref="AE681">IF(Table1[[#This Row],[o_climate_change_impacts_and_adaptation ]]="",IF(AND(Table1[[#This Row],[o_undefined]:[o_undefined]]=1,Table1[[#This Row],[c_climate_change_impacts_and_adaptation]]=1),1,""),1)</f>
        <v>1</v>
      </c>
      <c r="AF681" s="4" t="str" cm="1">
        <f t="array" ref="AF681">IF(Table1[[#This Row],[o_support_needed_and_received]]="",IF(AND(Table1[[#This Row],[o_undefined]:[o_undefined]]=1,Table1[[#This Row],[c_support_needed_and_received]]=1),1,""),1)</f>
        <v/>
      </c>
      <c r="AG681" s="4" t="str">
        <f>IF(SUM(Table1[[#This Row],[com_ghg_inventory]:[com_support_needed_and_received]])=0,1,"")</f>
        <v/>
      </c>
      <c r="AH681" s="4" cm="1">
        <f t="array" ref="AH681">IF(Table1[[#This Row],[com_ghg_inventory]]="",0,IF(Table1[[#This Row],[com_undefined]:[com_undefined]]=1,0,Table1[[#This Row],[o_gef_funding]:[o_gef_funding]]/SUM(Table1[[#This Row],[com_ghg_inventory]:[com_support_needed_and_received]])))</f>
        <v>0</v>
      </c>
      <c r="AI681" s="4" cm="1">
        <f t="array" ref="AI681">IF(Table1[[#This Row],[com_mitigation]]="",0,IF(Table1[[#This Row],[com_undefined]:[com_undefined]]=1,0,Table1[[#This Row],[o_gef_funding]:[o_gef_funding]]/SUM(Table1[[#This Row],[com_ghg_inventory]:[com_support_needed_and_received]])))</f>
        <v>0</v>
      </c>
      <c r="AJ681" s="4" cm="1">
        <f t="array" ref="AJ681">IF(Table1[[#This Row],[com_climate_change_impacts_and_adaptation]]="",0,IF(Table1[[#This Row],[com_undefined]:[com_undefined]]=1,0,Table1[[#This Row],[o_gef_funding]:[o_gef_funding]]/SUM(Table1[[#This Row],[com_ghg_inventory]:[com_support_needed_and_received]])))</f>
        <v>82000</v>
      </c>
      <c r="AK681" s="4" cm="1">
        <f t="array" ref="AK681">IF(Table1[[#This Row],[com_support_needed_and_received]]="",0,IF(Table1[[#This Row],[com_undefined]:[com_undefined]]=1,0,Table1[[#This Row],[o_gef_funding]:[o_gef_funding]]/SUM(Table1[[#This Row],[com_ghg_inventory]:[com_support_needed_and_received]])))</f>
        <v>0</v>
      </c>
      <c r="AL681" s="4">
        <f>IF(Table1[[#This Row],[com_undefined]]=1,Table1[[#This Row],[o_gef_funding]],0)</f>
        <v>0</v>
      </c>
      <c r="AM681" s="4" cm="1">
        <f t="array" ref="AM681">IF(Table1[[#This Row],[com_ghg_inventory]]="",0,IF(Table1[[#This Row],[com_undefined]:[com_undefined]]=1,0,Table1[[#This Row],[o_co_financing]:[o_co_financing]]/SUM(Table1[[#This Row],[com_ghg_inventory]:[com_support_needed_and_received]])))</f>
        <v>0</v>
      </c>
      <c r="AN681" s="4" cm="1">
        <f t="array" ref="AN681">IF(Table1[[#This Row],[com_mitigation]]="",0,IF(Table1[[#This Row],[com_undefined]:[com_undefined]]=1,0,Table1[[#This Row],[o_co_financing]:[o_co_financing]]/SUM(Table1[[#This Row],[com_ghg_inventory]:[com_support_needed_and_received]])))</f>
        <v>0</v>
      </c>
      <c r="AO681" s="4" cm="1">
        <f t="array" ref="AO681">IF(Table1[[#This Row],[com_climate_change_impacts_and_adaptation]]="",0,IF(Table1[[#This Row],[com_undefined]:[com_undefined]]=1,0,Table1[[#This Row],[o_co_financing]:[o_co_financing]]/SUM(Table1[[#This Row],[com_ghg_inventory]:[com_support_needed_and_received]])))</f>
        <v>100000</v>
      </c>
      <c r="AP681" s="4" cm="1">
        <f t="array" ref="AP681">IF(Table1[[#This Row],[com_support_needed_and_received]]="",0,IF(Table1[[#This Row],[com_undefined]:[com_undefined]]=1,0,Table1[[#This Row],[o_co_financing]:[o_co_financing]]/SUM(Table1[[#This Row],[com_ghg_inventory]:[com_support_needed_and_received]])))</f>
        <v>0</v>
      </c>
      <c r="AQ681" s="4">
        <f>IF(Table1[[#This Row],[com_undefined]]=1,Table1[[#This Row],[o_co_financing]],0)</f>
        <v>0</v>
      </c>
      <c r="AR681" s="4" t="str">
        <f>IF(Table1[[#This Row],[o_gef_funding]]=SUM(Table1[[#This Row],[ghg_inventory_gef]:[undefined_gef]]),"Good", "Problem")</f>
        <v>Good</v>
      </c>
      <c r="AS681" s="4" t="str">
        <f>IF(Table1[[#This Row],[o_co_financing]]=SUM(Table1[[#This Row],[ghg_inventory_co_finance]:[undefined_co_finance]]),"Good", "Problem")</f>
        <v>Good</v>
      </c>
    </row>
    <row r="682" spans="1:45">
      <c r="A682" s="2">
        <v>41</v>
      </c>
      <c r="B682" s="3" t="s">
        <v>66</v>
      </c>
      <c r="C682" s="4" t="str">
        <f>VLOOKUP(Table1[[#This Row],[pif_id]], Table7[#All],2,FALSE)</f>
        <v>Asia</v>
      </c>
      <c r="D682" s="4" t="str">
        <f>VLOOKUP(Table1[[#This Row],[pif_id]], Table7[#All],3,FALSE)</f>
        <v>FECO</v>
      </c>
      <c r="E682" s="4" t="str">
        <f>VLOOKUP(Table1[[#This Row],[pif_id]], Table7[#All],4,FALSE)</f>
        <v>2019</v>
      </c>
      <c r="F682" s="4" t="e">
        <f>VLOOKUP(Table1[[#This Row],[pif_id]], Table7[#All],5,FALSE)</f>
        <v>#REF!</v>
      </c>
      <c r="G682">
        <v>156</v>
      </c>
      <c r="H682" s="9" t="s">
        <v>957</v>
      </c>
      <c r="M682">
        <f>IF(SUM(Table1[[#This Row],[c_ghg_inventory]:[c_support_needed_and_received]])=0,1,"")</f>
        <v>1</v>
      </c>
      <c r="N682" s="6">
        <v>735000</v>
      </c>
      <c r="O682" s="6">
        <v>600000</v>
      </c>
      <c r="P682" s="6">
        <f>N682/SUM(Table1[[#This Row],[c_ghg_inventory]:[c_undefined]])</f>
        <v>735000</v>
      </c>
      <c r="Q682" s="6">
        <f>O682/SUM(Table1[[#This Row],[c_ghg_inventory]:[c_undefined]])</f>
        <v>600000</v>
      </c>
      <c r="R682">
        <v>679</v>
      </c>
      <c r="S682" s="13" t="s">
        <v>958</v>
      </c>
      <c r="T682" s="4"/>
      <c r="U682" s="4"/>
      <c r="V682" s="4"/>
      <c r="W682" s="4"/>
      <c r="X682" s="4">
        <f>IF(SUM(Table1[[#This Row],[o_ghg_inventory ]:[o_support_needed_and_received]])=0,1,"")</f>
        <v>1</v>
      </c>
      <c r="Y682" s="34">
        <v>245000</v>
      </c>
      <c r="Z682" s="34">
        <v>200000</v>
      </c>
      <c r="AA682" s="5">
        <f>Table1[[#This Row],[o_gef_funding]]/SUM(Table1[[#This Row],[o_ghg_inventory ]:[o_undefined]])</f>
        <v>245000</v>
      </c>
      <c r="AB682" s="5">
        <f>Table1[[#This Row],[o_co_financing]]/SUM(Table1[[#This Row],[o_ghg_inventory ]:[o_undefined]])</f>
        <v>200000</v>
      </c>
      <c r="AC682" s="4" t="str" cm="1">
        <f t="array" ref="AC682">IF(Table1[[#This Row],[o_ghg_inventory ]]="",IF(AND(Table1[[#This Row],[o_undefined]:[o_undefined]]=1,Table1[[#This Row],[c_ghg_inventory]]=1),1,""),1)</f>
        <v/>
      </c>
      <c r="AD682" s="4" t="str" cm="1">
        <f t="array" ref="AD682">IF(Table1[[#This Row],[o_mitigation ]]="",IF(AND(Table1[[#This Row],[o_undefined]:[o_undefined]]=1,Table1[[#This Row],[c_mitigation]]=1),1,""),1)</f>
        <v/>
      </c>
      <c r="AE682" s="4" t="str" cm="1">
        <f t="array" ref="AE682">IF(Table1[[#This Row],[o_climate_change_impacts_and_adaptation ]]="",IF(AND(Table1[[#This Row],[o_undefined]:[o_undefined]]=1,Table1[[#This Row],[c_climate_change_impacts_and_adaptation]]=1),1,""),1)</f>
        <v/>
      </c>
      <c r="AF682" s="4" t="str" cm="1">
        <f t="array" ref="AF682">IF(Table1[[#This Row],[o_support_needed_and_received]]="",IF(AND(Table1[[#This Row],[o_undefined]:[o_undefined]]=1,Table1[[#This Row],[c_support_needed_and_received]]=1),1,""),1)</f>
        <v/>
      </c>
      <c r="AG682" s="4">
        <f>IF(SUM(Table1[[#This Row],[com_ghg_inventory]:[com_support_needed_and_received]])=0,1,"")</f>
        <v>1</v>
      </c>
      <c r="AH682" s="4" cm="1">
        <f t="array" ref="AH682">IF(Table1[[#This Row],[com_ghg_inventory]]="",0,IF(Table1[[#This Row],[com_undefined]:[com_undefined]]=1,0,Table1[[#This Row],[o_gef_funding]:[o_gef_funding]]/SUM(Table1[[#This Row],[com_ghg_inventory]:[com_support_needed_and_received]])))</f>
        <v>0</v>
      </c>
      <c r="AI682" s="4" cm="1">
        <f t="array" ref="AI682">IF(Table1[[#This Row],[com_mitigation]]="",0,IF(Table1[[#This Row],[com_undefined]:[com_undefined]]=1,0,Table1[[#This Row],[o_gef_funding]:[o_gef_funding]]/SUM(Table1[[#This Row],[com_ghg_inventory]:[com_support_needed_and_received]])))</f>
        <v>0</v>
      </c>
      <c r="AJ682" s="4" cm="1">
        <f t="array" ref="AJ682">IF(Table1[[#This Row],[com_climate_change_impacts_and_adaptation]]="",0,IF(Table1[[#This Row],[com_undefined]:[com_undefined]]=1,0,Table1[[#This Row],[o_gef_funding]:[o_gef_funding]]/SUM(Table1[[#This Row],[com_ghg_inventory]:[com_support_needed_and_received]])))</f>
        <v>0</v>
      </c>
      <c r="AK682" s="4" cm="1">
        <f t="array" ref="AK682">IF(Table1[[#This Row],[com_support_needed_and_received]]="",0,IF(Table1[[#This Row],[com_undefined]:[com_undefined]]=1,0,Table1[[#This Row],[o_gef_funding]:[o_gef_funding]]/SUM(Table1[[#This Row],[com_ghg_inventory]:[com_support_needed_and_received]])))</f>
        <v>0</v>
      </c>
      <c r="AL682" s="4">
        <f>IF(Table1[[#This Row],[com_undefined]]=1,Table1[[#This Row],[o_gef_funding]],0)</f>
        <v>245000</v>
      </c>
      <c r="AM682" s="4" cm="1">
        <f t="array" ref="AM682">IF(Table1[[#This Row],[com_ghg_inventory]]="",0,IF(Table1[[#This Row],[com_undefined]:[com_undefined]]=1,0,Table1[[#This Row],[o_co_financing]:[o_co_financing]]/SUM(Table1[[#This Row],[com_ghg_inventory]:[com_support_needed_and_received]])))</f>
        <v>0</v>
      </c>
      <c r="AN682" s="4" cm="1">
        <f t="array" ref="AN682">IF(Table1[[#This Row],[com_mitigation]]="",0,IF(Table1[[#This Row],[com_undefined]:[com_undefined]]=1,0,Table1[[#This Row],[o_co_financing]:[o_co_financing]]/SUM(Table1[[#This Row],[com_ghg_inventory]:[com_support_needed_and_received]])))</f>
        <v>0</v>
      </c>
      <c r="AO682" s="4" cm="1">
        <f t="array" ref="AO682">IF(Table1[[#This Row],[com_climate_change_impacts_and_adaptation]]="",0,IF(Table1[[#This Row],[com_undefined]:[com_undefined]]=1,0,Table1[[#This Row],[o_co_financing]:[o_co_financing]]/SUM(Table1[[#This Row],[com_ghg_inventory]:[com_support_needed_and_received]])))</f>
        <v>0</v>
      </c>
      <c r="AP682" s="4" cm="1">
        <f t="array" ref="AP682">IF(Table1[[#This Row],[com_support_needed_and_received]]="",0,IF(Table1[[#This Row],[com_undefined]:[com_undefined]]=1,0,Table1[[#This Row],[o_co_financing]:[o_co_financing]]/SUM(Table1[[#This Row],[com_ghg_inventory]:[com_support_needed_and_received]])))</f>
        <v>0</v>
      </c>
      <c r="AQ682" s="4">
        <f>IF(Table1[[#This Row],[com_undefined]]=1,Table1[[#This Row],[o_co_financing]],0)</f>
        <v>200000</v>
      </c>
      <c r="AR682" s="4" t="str">
        <f>IF(Table1[[#This Row],[o_gef_funding]]=SUM(Table1[[#This Row],[ghg_inventory_gef]:[undefined_gef]]),"Good", "Problem")</f>
        <v>Good</v>
      </c>
      <c r="AS682" s="4" t="str">
        <f>IF(Table1[[#This Row],[o_co_financing]]=SUM(Table1[[#This Row],[ghg_inventory_co_finance]:[undefined_co_finance]]),"Good", "Problem")</f>
        <v>Good</v>
      </c>
    </row>
    <row r="683" spans="1:45">
      <c r="A683" s="2">
        <v>41</v>
      </c>
      <c r="B683" s="3" t="s">
        <v>66</v>
      </c>
      <c r="C683" s="4" t="str">
        <f>VLOOKUP(Table1[[#This Row],[pif_id]], Table7[#All],2,FALSE)</f>
        <v>Asia</v>
      </c>
      <c r="D683" s="4" t="str">
        <f>VLOOKUP(Table1[[#This Row],[pif_id]], Table7[#All],3,FALSE)</f>
        <v>FECO</v>
      </c>
      <c r="E683" s="4" t="str">
        <f>VLOOKUP(Table1[[#This Row],[pif_id]], Table7[#All],4,FALSE)</f>
        <v>2019</v>
      </c>
      <c r="F683" s="4" t="e">
        <f>VLOOKUP(Table1[[#This Row],[pif_id]], Table7[#All],5,FALSE)</f>
        <v>#REF!</v>
      </c>
      <c r="G683">
        <v>156</v>
      </c>
      <c r="H683" s="9" t="s">
        <v>957</v>
      </c>
      <c r="M683">
        <f>IF(SUM(Table1[[#This Row],[c_ghg_inventory]:[c_support_needed_and_received]])=0,1,"")</f>
        <v>1</v>
      </c>
      <c r="N683" s="6">
        <v>735000</v>
      </c>
      <c r="O683" s="6">
        <v>600000</v>
      </c>
      <c r="P683" s="6">
        <f>N683/SUM(Table1[[#This Row],[c_ghg_inventory]:[c_undefined]])</f>
        <v>735000</v>
      </c>
      <c r="Q683" s="6">
        <f>O683/SUM(Table1[[#This Row],[c_ghg_inventory]:[c_undefined]])</f>
        <v>600000</v>
      </c>
      <c r="R683">
        <v>680</v>
      </c>
      <c r="S683" s="13" t="s">
        <v>959</v>
      </c>
      <c r="T683" s="4"/>
      <c r="U683" s="4"/>
      <c r="V683" s="4"/>
      <c r="W683" s="4"/>
      <c r="X683" s="4">
        <f>IF(SUM(Table1[[#This Row],[o_ghg_inventory ]:[o_support_needed_and_received]])=0,1,"")</f>
        <v>1</v>
      </c>
      <c r="Y683" s="34">
        <v>245000</v>
      </c>
      <c r="Z683" s="34">
        <v>200000</v>
      </c>
      <c r="AA683" s="5">
        <f>Table1[[#This Row],[o_gef_funding]]/SUM(Table1[[#This Row],[o_ghg_inventory ]:[o_undefined]])</f>
        <v>245000</v>
      </c>
      <c r="AB683" s="5">
        <f>Table1[[#This Row],[o_co_financing]]/SUM(Table1[[#This Row],[o_ghg_inventory ]:[o_undefined]])</f>
        <v>200000</v>
      </c>
      <c r="AC683" s="4" t="str" cm="1">
        <f t="array" ref="AC683">IF(Table1[[#This Row],[o_ghg_inventory ]]="",IF(AND(Table1[[#This Row],[o_undefined]:[o_undefined]]=1,Table1[[#This Row],[c_ghg_inventory]]=1),1,""),1)</f>
        <v/>
      </c>
      <c r="AD683" s="4" t="str" cm="1">
        <f t="array" ref="AD683">IF(Table1[[#This Row],[o_mitigation ]]="",IF(AND(Table1[[#This Row],[o_undefined]:[o_undefined]]=1,Table1[[#This Row],[c_mitigation]]=1),1,""),1)</f>
        <v/>
      </c>
      <c r="AE683" s="4" t="str" cm="1">
        <f t="array" ref="AE683">IF(Table1[[#This Row],[o_climate_change_impacts_and_adaptation ]]="",IF(AND(Table1[[#This Row],[o_undefined]:[o_undefined]]=1,Table1[[#This Row],[c_climate_change_impacts_and_adaptation]]=1),1,""),1)</f>
        <v/>
      </c>
      <c r="AF683" s="4" t="str" cm="1">
        <f t="array" ref="AF683">IF(Table1[[#This Row],[o_support_needed_and_received]]="",IF(AND(Table1[[#This Row],[o_undefined]:[o_undefined]]=1,Table1[[#This Row],[c_support_needed_and_received]]=1),1,""),1)</f>
        <v/>
      </c>
      <c r="AG683" s="4">
        <f>IF(SUM(Table1[[#This Row],[com_ghg_inventory]:[com_support_needed_and_received]])=0,1,"")</f>
        <v>1</v>
      </c>
      <c r="AH683" s="4" cm="1">
        <f t="array" ref="AH683">IF(Table1[[#This Row],[com_ghg_inventory]]="",0,IF(Table1[[#This Row],[com_undefined]:[com_undefined]]=1,0,Table1[[#This Row],[o_gef_funding]:[o_gef_funding]]/SUM(Table1[[#This Row],[com_ghg_inventory]:[com_support_needed_and_received]])))</f>
        <v>0</v>
      </c>
      <c r="AI683" s="4" cm="1">
        <f t="array" ref="AI683">IF(Table1[[#This Row],[com_mitigation]]="",0,IF(Table1[[#This Row],[com_undefined]:[com_undefined]]=1,0,Table1[[#This Row],[o_gef_funding]:[o_gef_funding]]/SUM(Table1[[#This Row],[com_ghg_inventory]:[com_support_needed_and_received]])))</f>
        <v>0</v>
      </c>
      <c r="AJ683" s="4" cm="1">
        <f t="array" ref="AJ683">IF(Table1[[#This Row],[com_climate_change_impacts_and_adaptation]]="",0,IF(Table1[[#This Row],[com_undefined]:[com_undefined]]=1,0,Table1[[#This Row],[o_gef_funding]:[o_gef_funding]]/SUM(Table1[[#This Row],[com_ghg_inventory]:[com_support_needed_and_received]])))</f>
        <v>0</v>
      </c>
      <c r="AK683" s="4" cm="1">
        <f t="array" ref="AK683">IF(Table1[[#This Row],[com_support_needed_and_received]]="",0,IF(Table1[[#This Row],[com_undefined]:[com_undefined]]=1,0,Table1[[#This Row],[o_gef_funding]:[o_gef_funding]]/SUM(Table1[[#This Row],[com_ghg_inventory]:[com_support_needed_and_received]])))</f>
        <v>0</v>
      </c>
      <c r="AL683" s="4">
        <f>IF(Table1[[#This Row],[com_undefined]]=1,Table1[[#This Row],[o_gef_funding]],0)</f>
        <v>245000</v>
      </c>
      <c r="AM683" s="4" cm="1">
        <f t="array" ref="AM683">IF(Table1[[#This Row],[com_ghg_inventory]]="",0,IF(Table1[[#This Row],[com_undefined]:[com_undefined]]=1,0,Table1[[#This Row],[o_co_financing]:[o_co_financing]]/SUM(Table1[[#This Row],[com_ghg_inventory]:[com_support_needed_and_received]])))</f>
        <v>0</v>
      </c>
      <c r="AN683" s="4" cm="1">
        <f t="array" ref="AN683">IF(Table1[[#This Row],[com_mitigation]]="",0,IF(Table1[[#This Row],[com_undefined]:[com_undefined]]=1,0,Table1[[#This Row],[o_co_financing]:[o_co_financing]]/SUM(Table1[[#This Row],[com_ghg_inventory]:[com_support_needed_and_received]])))</f>
        <v>0</v>
      </c>
      <c r="AO683" s="4" cm="1">
        <f t="array" ref="AO683">IF(Table1[[#This Row],[com_climate_change_impacts_and_adaptation]]="",0,IF(Table1[[#This Row],[com_undefined]:[com_undefined]]=1,0,Table1[[#This Row],[o_co_financing]:[o_co_financing]]/SUM(Table1[[#This Row],[com_ghg_inventory]:[com_support_needed_and_received]])))</f>
        <v>0</v>
      </c>
      <c r="AP683" s="4" cm="1">
        <f t="array" ref="AP683">IF(Table1[[#This Row],[com_support_needed_and_received]]="",0,IF(Table1[[#This Row],[com_undefined]:[com_undefined]]=1,0,Table1[[#This Row],[o_co_financing]:[o_co_financing]]/SUM(Table1[[#This Row],[com_ghg_inventory]:[com_support_needed_and_received]])))</f>
        <v>0</v>
      </c>
      <c r="AQ683" s="4">
        <f>IF(Table1[[#This Row],[com_undefined]]=1,Table1[[#This Row],[o_co_financing]],0)</f>
        <v>200000</v>
      </c>
      <c r="AR683" s="4" t="str">
        <f>IF(Table1[[#This Row],[o_gef_funding]]=SUM(Table1[[#This Row],[ghg_inventory_gef]:[undefined_gef]]),"Good", "Problem")</f>
        <v>Good</v>
      </c>
      <c r="AS683" s="4" t="str">
        <f>IF(Table1[[#This Row],[o_co_financing]]=SUM(Table1[[#This Row],[ghg_inventory_co_finance]:[undefined_co_finance]]),"Good", "Problem")</f>
        <v>Good</v>
      </c>
    </row>
    <row r="684" spans="1:45">
      <c r="A684" s="2">
        <v>41</v>
      </c>
      <c r="B684" s="3" t="s">
        <v>66</v>
      </c>
      <c r="C684" s="4" t="str">
        <f>VLOOKUP(Table1[[#This Row],[pif_id]], Table7[#All],2,FALSE)</f>
        <v>Asia</v>
      </c>
      <c r="D684" s="4" t="str">
        <f>VLOOKUP(Table1[[#This Row],[pif_id]], Table7[#All],3,FALSE)</f>
        <v>FECO</v>
      </c>
      <c r="E684" s="4" t="str">
        <f>VLOOKUP(Table1[[#This Row],[pif_id]], Table7[#All],4,FALSE)</f>
        <v>2019</v>
      </c>
      <c r="F684" s="4" t="e">
        <f>VLOOKUP(Table1[[#This Row],[pif_id]], Table7[#All],5,FALSE)</f>
        <v>#REF!</v>
      </c>
      <c r="G684">
        <v>156</v>
      </c>
      <c r="H684" s="9" t="s">
        <v>957</v>
      </c>
      <c r="M684">
        <f>IF(SUM(Table1[[#This Row],[c_ghg_inventory]:[c_support_needed_and_received]])=0,1,"")</f>
        <v>1</v>
      </c>
      <c r="N684" s="6">
        <v>735000</v>
      </c>
      <c r="O684" s="6">
        <v>600000</v>
      </c>
      <c r="P684" s="6">
        <f>N684/SUM(Table1[[#This Row],[c_ghg_inventory]:[c_undefined]])</f>
        <v>735000</v>
      </c>
      <c r="Q684" s="6">
        <f>O684/SUM(Table1[[#This Row],[c_ghg_inventory]:[c_undefined]])</f>
        <v>600000</v>
      </c>
      <c r="R684">
        <v>681</v>
      </c>
      <c r="S684" s="13" t="s">
        <v>960</v>
      </c>
      <c r="T684" s="4"/>
      <c r="U684" s="4"/>
      <c r="V684" s="4"/>
      <c r="W684" s="4"/>
      <c r="X684" s="4">
        <f>IF(SUM(Table1[[#This Row],[o_ghg_inventory ]:[o_support_needed_and_received]])=0,1,"")</f>
        <v>1</v>
      </c>
      <c r="Y684" s="34">
        <v>245000</v>
      </c>
      <c r="Z684" s="34">
        <v>200000</v>
      </c>
      <c r="AA684" s="5">
        <f>Table1[[#This Row],[o_gef_funding]]/SUM(Table1[[#This Row],[o_ghg_inventory ]:[o_undefined]])</f>
        <v>245000</v>
      </c>
      <c r="AB684" s="5">
        <f>Table1[[#This Row],[o_co_financing]]/SUM(Table1[[#This Row],[o_ghg_inventory ]:[o_undefined]])</f>
        <v>200000</v>
      </c>
      <c r="AC684" s="4" t="str" cm="1">
        <f t="array" ref="AC684">IF(Table1[[#This Row],[o_ghg_inventory ]]="",IF(AND(Table1[[#This Row],[o_undefined]:[o_undefined]]=1,Table1[[#This Row],[c_ghg_inventory]]=1),1,""),1)</f>
        <v/>
      </c>
      <c r="AD684" s="4" t="str" cm="1">
        <f t="array" ref="AD684">IF(Table1[[#This Row],[o_mitigation ]]="",IF(AND(Table1[[#This Row],[o_undefined]:[o_undefined]]=1,Table1[[#This Row],[c_mitigation]]=1),1,""),1)</f>
        <v/>
      </c>
      <c r="AE684" s="4" t="str" cm="1">
        <f t="array" ref="AE684">IF(Table1[[#This Row],[o_climate_change_impacts_and_adaptation ]]="",IF(AND(Table1[[#This Row],[o_undefined]:[o_undefined]]=1,Table1[[#This Row],[c_climate_change_impacts_and_adaptation]]=1),1,""),1)</f>
        <v/>
      </c>
      <c r="AF684" s="4" t="str" cm="1">
        <f t="array" ref="AF684">IF(Table1[[#This Row],[o_support_needed_and_received]]="",IF(AND(Table1[[#This Row],[o_undefined]:[o_undefined]]=1,Table1[[#This Row],[c_support_needed_and_received]]=1),1,""),1)</f>
        <v/>
      </c>
      <c r="AG684" s="4">
        <f>IF(SUM(Table1[[#This Row],[com_ghg_inventory]:[com_support_needed_and_received]])=0,1,"")</f>
        <v>1</v>
      </c>
      <c r="AH684" s="4" cm="1">
        <f t="array" ref="AH684">IF(Table1[[#This Row],[com_ghg_inventory]]="",0,IF(Table1[[#This Row],[com_undefined]:[com_undefined]]=1,0,Table1[[#This Row],[o_gef_funding]:[o_gef_funding]]/SUM(Table1[[#This Row],[com_ghg_inventory]:[com_support_needed_and_received]])))</f>
        <v>0</v>
      </c>
      <c r="AI684" s="4" cm="1">
        <f t="array" ref="AI684">IF(Table1[[#This Row],[com_mitigation]]="",0,IF(Table1[[#This Row],[com_undefined]:[com_undefined]]=1,0,Table1[[#This Row],[o_gef_funding]:[o_gef_funding]]/SUM(Table1[[#This Row],[com_ghg_inventory]:[com_support_needed_and_received]])))</f>
        <v>0</v>
      </c>
      <c r="AJ684" s="4" cm="1">
        <f t="array" ref="AJ684">IF(Table1[[#This Row],[com_climate_change_impacts_and_adaptation]]="",0,IF(Table1[[#This Row],[com_undefined]:[com_undefined]]=1,0,Table1[[#This Row],[o_gef_funding]:[o_gef_funding]]/SUM(Table1[[#This Row],[com_ghg_inventory]:[com_support_needed_and_received]])))</f>
        <v>0</v>
      </c>
      <c r="AK684" s="4" cm="1">
        <f t="array" ref="AK684">IF(Table1[[#This Row],[com_support_needed_and_received]]="",0,IF(Table1[[#This Row],[com_undefined]:[com_undefined]]=1,0,Table1[[#This Row],[o_gef_funding]:[o_gef_funding]]/SUM(Table1[[#This Row],[com_ghg_inventory]:[com_support_needed_and_received]])))</f>
        <v>0</v>
      </c>
      <c r="AL684" s="4">
        <f>IF(Table1[[#This Row],[com_undefined]]=1,Table1[[#This Row],[o_gef_funding]],0)</f>
        <v>245000</v>
      </c>
      <c r="AM684" s="4" cm="1">
        <f t="array" ref="AM684">IF(Table1[[#This Row],[com_ghg_inventory]]="",0,IF(Table1[[#This Row],[com_undefined]:[com_undefined]]=1,0,Table1[[#This Row],[o_co_financing]:[o_co_financing]]/SUM(Table1[[#This Row],[com_ghg_inventory]:[com_support_needed_and_received]])))</f>
        <v>0</v>
      </c>
      <c r="AN684" s="4" cm="1">
        <f t="array" ref="AN684">IF(Table1[[#This Row],[com_mitigation]]="",0,IF(Table1[[#This Row],[com_undefined]:[com_undefined]]=1,0,Table1[[#This Row],[o_co_financing]:[o_co_financing]]/SUM(Table1[[#This Row],[com_ghg_inventory]:[com_support_needed_and_received]])))</f>
        <v>0</v>
      </c>
      <c r="AO684" s="4" cm="1">
        <f t="array" ref="AO684">IF(Table1[[#This Row],[com_climate_change_impacts_and_adaptation]]="",0,IF(Table1[[#This Row],[com_undefined]:[com_undefined]]=1,0,Table1[[#This Row],[o_co_financing]:[o_co_financing]]/SUM(Table1[[#This Row],[com_ghg_inventory]:[com_support_needed_and_received]])))</f>
        <v>0</v>
      </c>
      <c r="AP684" s="4" cm="1">
        <f t="array" ref="AP684">IF(Table1[[#This Row],[com_support_needed_and_received]]="",0,IF(Table1[[#This Row],[com_undefined]:[com_undefined]]=1,0,Table1[[#This Row],[o_co_financing]:[o_co_financing]]/SUM(Table1[[#This Row],[com_ghg_inventory]:[com_support_needed_and_received]])))</f>
        <v>0</v>
      </c>
      <c r="AQ684" s="4">
        <f>IF(Table1[[#This Row],[com_undefined]]=1,Table1[[#This Row],[o_co_financing]],0)</f>
        <v>200000</v>
      </c>
      <c r="AR684" s="4" t="str">
        <f>IF(Table1[[#This Row],[o_gef_funding]]=SUM(Table1[[#This Row],[ghg_inventory_gef]:[undefined_gef]]),"Good", "Problem")</f>
        <v>Good</v>
      </c>
      <c r="AS684" s="4" t="str">
        <f>IF(Table1[[#This Row],[o_co_financing]]=SUM(Table1[[#This Row],[ghg_inventory_co_finance]:[undefined_co_finance]]),"Good", "Problem")</f>
        <v>Good</v>
      </c>
    </row>
    <row r="685" spans="1:45">
      <c r="A685" s="2">
        <v>41</v>
      </c>
      <c r="B685" s="3" t="s">
        <v>66</v>
      </c>
      <c r="C685" s="4" t="str">
        <f>VLOOKUP(Table1[[#This Row],[pif_id]], Table7[#All],2,FALSE)</f>
        <v>Asia</v>
      </c>
      <c r="D685" s="4" t="str">
        <f>VLOOKUP(Table1[[#This Row],[pif_id]], Table7[#All],3,FALSE)</f>
        <v>FECO</v>
      </c>
      <c r="E685" s="4" t="str">
        <f>VLOOKUP(Table1[[#This Row],[pif_id]], Table7[#All],4,FALSE)</f>
        <v>2019</v>
      </c>
      <c r="F685" s="4" t="e">
        <f>VLOOKUP(Table1[[#This Row],[pif_id]], Table7[#All],5,FALSE)</f>
        <v>#REF!</v>
      </c>
      <c r="G685">
        <v>157</v>
      </c>
      <c r="H685" s="9" t="s">
        <v>961</v>
      </c>
      <c r="M685">
        <f>IF(SUM(Table1[[#This Row],[c_ghg_inventory]:[c_support_needed_and_received]])=0,1,"")</f>
        <v>1</v>
      </c>
      <c r="N685" s="6">
        <v>15000</v>
      </c>
      <c r="O685" s="6">
        <v>0</v>
      </c>
      <c r="P685" s="6">
        <f>N685/SUM(Table1[[#This Row],[c_ghg_inventory]:[c_undefined]])</f>
        <v>15000</v>
      </c>
      <c r="Q685" s="6">
        <f>O685/SUM(Table1[[#This Row],[c_ghg_inventory]:[c_undefined]])</f>
        <v>0</v>
      </c>
      <c r="R685">
        <v>682</v>
      </c>
      <c r="S685" s="13" t="s">
        <v>962</v>
      </c>
      <c r="T685" s="4">
        <v>1</v>
      </c>
      <c r="U685" s="4"/>
      <c r="V685" s="4"/>
      <c r="W685" s="4"/>
      <c r="X685" s="4" t="str">
        <f>IF(SUM(Table1[[#This Row],[o_ghg_inventory ]:[o_support_needed_and_received]])=0,1,"")</f>
        <v/>
      </c>
      <c r="Y685" s="34">
        <v>7500</v>
      </c>
      <c r="Z685" s="34">
        <v>0</v>
      </c>
      <c r="AA685" s="5">
        <f>Table1[[#This Row],[o_gef_funding]]/SUM(Table1[[#This Row],[o_ghg_inventory ]:[o_undefined]])</f>
        <v>7500</v>
      </c>
      <c r="AB685" s="5">
        <f>Table1[[#This Row],[o_co_financing]]/SUM(Table1[[#This Row],[o_ghg_inventory ]:[o_undefined]])</f>
        <v>0</v>
      </c>
      <c r="AC685" s="4" cm="1">
        <f t="array" ref="AC685">IF(Table1[[#This Row],[o_ghg_inventory ]]="",IF(AND(Table1[[#This Row],[o_undefined]:[o_undefined]]=1,Table1[[#This Row],[c_ghg_inventory]]=1),1,""),1)</f>
        <v>1</v>
      </c>
      <c r="AD685" s="4" t="str" cm="1">
        <f t="array" ref="AD685">IF(Table1[[#This Row],[o_mitigation ]]="",IF(AND(Table1[[#This Row],[o_undefined]:[o_undefined]]=1,Table1[[#This Row],[c_mitigation]]=1),1,""),1)</f>
        <v/>
      </c>
      <c r="AE685" s="4" t="str" cm="1">
        <f t="array" ref="AE685">IF(Table1[[#This Row],[o_climate_change_impacts_and_adaptation ]]="",IF(AND(Table1[[#This Row],[o_undefined]:[o_undefined]]=1,Table1[[#This Row],[c_climate_change_impacts_and_adaptation]]=1),1,""),1)</f>
        <v/>
      </c>
      <c r="AF685" s="4" t="str" cm="1">
        <f t="array" ref="AF685">IF(Table1[[#This Row],[o_support_needed_and_received]]="",IF(AND(Table1[[#This Row],[o_undefined]:[o_undefined]]=1,Table1[[#This Row],[c_support_needed_and_received]]=1),1,""),1)</f>
        <v/>
      </c>
      <c r="AG685" s="4" t="str">
        <f>IF(SUM(Table1[[#This Row],[com_ghg_inventory]:[com_support_needed_and_received]])=0,1,"")</f>
        <v/>
      </c>
      <c r="AH685" s="4" cm="1">
        <f t="array" ref="AH685">IF(Table1[[#This Row],[com_ghg_inventory]]="",0,IF(Table1[[#This Row],[com_undefined]:[com_undefined]]=1,0,Table1[[#This Row],[o_gef_funding]:[o_gef_funding]]/SUM(Table1[[#This Row],[com_ghg_inventory]:[com_support_needed_and_received]])))</f>
        <v>7500</v>
      </c>
      <c r="AI685" s="4" cm="1">
        <f t="array" ref="AI685">IF(Table1[[#This Row],[com_mitigation]]="",0,IF(Table1[[#This Row],[com_undefined]:[com_undefined]]=1,0,Table1[[#This Row],[o_gef_funding]:[o_gef_funding]]/SUM(Table1[[#This Row],[com_ghg_inventory]:[com_support_needed_and_received]])))</f>
        <v>0</v>
      </c>
      <c r="AJ685" s="4" cm="1">
        <f t="array" ref="AJ685">IF(Table1[[#This Row],[com_climate_change_impacts_and_adaptation]]="",0,IF(Table1[[#This Row],[com_undefined]:[com_undefined]]=1,0,Table1[[#This Row],[o_gef_funding]:[o_gef_funding]]/SUM(Table1[[#This Row],[com_ghg_inventory]:[com_support_needed_and_received]])))</f>
        <v>0</v>
      </c>
      <c r="AK685" s="4" cm="1">
        <f t="array" ref="AK685">IF(Table1[[#This Row],[com_support_needed_and_received]]="",0,IF(Table1[[#This Row],[com_undefined]:[com_undefined]]=1,0,Table1[[#This Row],[o_gef_funding]:[o_gef_funding]]/SUM(Table1[[#This Row],[com_ghg_inventory]:[com_support_needed_and_received]])))</f>
        <v>0</v>
      </c>
      <c r="AL685" s="4">
        <f>IF(Table1[[#This Row],[com_undefined]]=1,Table1[[#This Row],[o_gef_funding]],0)</f>
        <v>0</v>
      </c>
      <c r="AM685" s="4" cm="1">
        <f t="array" ref="AM685">IF(Table1[[#This Row],[com_ghg_inventory]]="",0,IF(Table1[[#This Row],[com_undefined]:[com_undefined]]=1,0,Table1[[#This Row],[o_co_financing]:[o_co_financing]]/SUM(Table1[[#This Row],[com_ghg_inventory]:[com_support_needed_and_received]])))</f>
        <v>0</v>
      </c>
      <c r="AN685" s="4" cm="1">
        <f t="array" ref="AN685">IF(Table1[[#This Row],[com_mitigation]]="",0,IF(Table1[[#This Row],[com_undefined]:[com_undefined]]=1,0,Table1[[#This Row],[o_co_financing]:[o_co_financing]]/SUM(Table1[[#This Row],[com_ghg_inventory]:[com_support_needed_and_received]])))</f>
        <v>0</v>
      </c>
      <c r="AO685" s="4" cm="1">
        <f t="array" ref="AO685">IF(Table1[[#This Row],[com_climate_change_impacts_and_adaptation]]="",0,IF(Table1[[#This Row],[com_undefined]:[com_undefined]]=1,0,Table1[[#This Row],[o_co_financing]:[o_co_financing]]/SUM(Table1[[#This Row],[com_ghg_inventory]:[com_support_needed_and_received]])))</f>
        <v>0</v>
      </c>
      <c r="AP685" s="4" cm="1">
        <f t="array" ref="AP685">IF(Table1[[#This Row],[com_support_needed_and_received]]="",0,IF(Table1[[#This Row],[com_undefined]:[com_undefined]]=1,0,Table1[[#This Row],[o_co_financing]:[o_co_financing]]/SUM(Table1[[#This Row],[com_ghg_inventory]:[com_support_needed_and_received]])))</f>
        <v>0</v>
      </c>
      <c r="AQ685" s="4">
        <f>IF(Table1[[#This Row],[com_undefined]]=1,Table1[[#This Row],[o_co_financing]],0)</f>
        <v>0</v>
      </c>
      <c r="AR685" s="4" t="str">
        <f>IF(Table1[[#This Row],[o_gef_funding]]=SUM(Table1[[#This Row],[ghg_inventory_gef]:[undefined_gef]]),"Good", "Problem")</f>
        <v>Good</v>
      </c>
      <c r="AS685" s="4" t="str">
        <f>IF(Table1[[#This Row],[o_co_financing]]=SUM(Table1[[#This Row],[ghg_inventory_co_finance]:[undefined_co_finance]]),"Good", "Problem")</f>
        <v>Good</v>
      </c>
    </row>
    <row r="686" spans="1:45">
      <c r="A686" s="2">
        <v>41</v>
      </c>
      <c r="B686" s="3" t="s">
        <v>66</v>
      </c>
      <c r="C686" s="4" t="str">
        <f>VLOOKUP(Table1[[#This Row],[pif_id]], Table7[#All],2,FALSE)</f>
        <v>Asia</v>
      </c>
      <c r="D686" s="4" t="str">
        <f>VLOOKUP(Table1[[#This Row],[pif_id]], Table7[#All],3,FALSE)</f>
        <v>FECO</v>
      </c>
      <c r="E686" s="4" t="str">
        <f>VLOOKUP(Table1[[#This Row],[pif_id]], Table7[#All],4,FALSE)</f>
        <v>2019</v>
      </c>
      <c r="F686" s="4" t="e">
        <f>VLOOKUP(Table1[[#This Row],[pif_id]], Table7[#All],5,FALSE)</f>
        <v>#REF!</v>
      </c>
      <c r="G686">
        <v>157</v>
      </c>
      <c r="H686" s="9" t="s">
        <v>961</v>
      </c>
      <c r="M686">
        <f>IF(SUM(Table1[[#This Row],[c_ghg_inventory]:[c_support_needed_and_received]])=0,1,"")</f>
        <v>1</v>
      </c>
      <c r="N686" s="6">
        <v>15000</v>
      </c>
      <c r="O686" s="6">
        <v>0</v>
      </c>
      <c r="P686" s="6">
        <f>N686/SUM(Table1[[#This Row],[c_ghg_inventory]:[c_undefined]])</f>
        <v>15000</v>
      </c>
      <c r="Q686" s="6">
        <f>O686/SUM(Table1[[#This Row],[c_ghg_inventory]:[c_undefined]])</f>
        <v>0</v>
      </c>
      <c r="R686">
        <v>683</v>
      </c>
      <c r="S686" s="13" t="s">
        <v>963</v>
      </c>
      <c r="T686" s="4">
        <v>1</v>
      </c>
      <c r="U686" s="4"/>
      <c r="V686" s="4"/>
      <c r="W686" s="4"/>
      <c r="X686" s="4" t="str">
        <f>IF(SUM(Table1[[#This Row],[o_ghg_inventory ]:[o_support_needed_and_received]])=0,1,"")</f>
        <v/>
      </c>
      <c r="Y686" s="34">
        <v>7500</v>
      </c>
      <c r="Z686" s="34">
        <v>0</v>
      </c>
      <c r="AA686" s="5">
        <f>Table1[[#This Row],[o_gef_funding]]/SUM(Table1[[#This Row],[o_ghg_inventory ]:[o_undefined]])</f>
        <v>7500</v>
      </c>
      <c r="AB686" s="5">
        <f>Table1[[#This Row],[o_co_financing]]/SUM(Table1[[#This Row],[o_ghg_inventory ]:[o_undefined]])</f>
        <v>0</v>
      </c>
      <c r="AC686" s="4" cm="1">
        <f t="array" ref="AC686">IF(Table1[[#This Row],[o_ghg_inventory ]]="",IF(AND(Table1[[#This Row],[o_undefined]:[o_undefined]]=1,Table1[[#This Row],[c_ghg_inventory]]=1),1,""),1)</f>
        <v>1</v>
      </c>
      <c r="AD686" s="4" t="str" cm="1">
        <f t="array" ref="AD686">IF(Table1[[#This Row],[o_mitigation ]]="",IF(AND(Table1[[#This Row],[o_undefined]:[o_undefined]]=1,Table1[[#This Row],[c_mitigation]]=1),1,""),1)</f>
        <v/>
      </c>
      <c r="AE686" s="4" t="str" cm="1">
        <f t="array" ref="AE686">IF(Table1[[#This Row],[o_climate_change_impacts_and_adaptation ]]="",IF(AND(Table1[[#This Row],[o_undefined]:[o_undefined]]=1,Table1[[#This Row],[c_climate_change_impacts_and_adaptation]]=1),1,""),1)</f>
        <v/>
      </c>
      <c r="AF686" s="4" t="str" cm="1">
        <f t="array" ref="AF686">IF(Table1[[#This Row],[o_support_needed_and_received]]="",IF(AND(Table1[[#This Row],[o_undefined]:[o_undefined]]=1,Table1[[#This Row],[c_support_needed_and_received]]=1),1,""),1)</f>
        <v/>
      </c>
      <c r="AG686" s="4" t="str">
        <f>IF(SUM(Table1[[#This Row],[com_ghg_inventory]:[com_support_needed_and_received]])=0,1,"")</f>
        <v/>
      </c>
      <c r="AH686" s="4" cm="1">
        <f t="array" ref="AH686">IF(Table1[[#This Row],[com_ghg_inventory]]="",0,IF(Table1[[#This Row],[com_undefined]:[com_undefined]]=1,0,Table1[[#This Row],[o_gef_funding]:[o_gef_funding]]/SUM(Table1[[#This Row],[com_ghg_inventory]:[com_support_needed_and_received]])))</f>
        <v>7500</v>
      </c>
      <c r="AI686" s="4" cm="1">
        <f t="array" ref="AI686">IF(Table1[[#This Row],[com_mitigation]]="",0,IF(Table1[[#This Row],[com_undefined]:[com_undefined]]=1,0,Table1[[#This Row],[o_gef_funding]:[o_gef_funding]]/SUM(Table1[[#This Row],[com_ghg_inventory]:[com_support_needed_and_received]])))</f>
        <v>0</v>
      </c>
      <c r="AJ686" s="4" cm="1">
        <f t="array" ref="AJ686">IF(Table1[[#This Row],[com_climate_change_impacts_and_adaptation]]="",0,IF(Table1[[#This Row],[com_undefined]:[com_undefined]]=1,0,Table1[[#This Row],[o_gef_funding]:[o_gef_funding]]/SUM(Table1[[#This Row],[com_ghg_inventory]:[com_support_needed_and_received]])))</f>
        <v>0</v>
      </c>
      <c r="AK686" s="4" cm="1">
        <f t="array" ref="AK686">IF(Table1[[#This Row],[com_support_needed_and_received]]="",0,IF(Table1[[#This Row],[com_undefined]:[com_undefined]]=1,0,Table1[[#This Row],[o_gef_funding]:[o_gef_funding]]/SUM(Table1[[#This Row],[com_ghg_inventory]:[com_support_needed_and_received]])))</f>
        <v>0</v>
      </c>
      <c r="AL686" s="4">
        <f>IF(Table1[[#This Row],[com_undefined]]=1,Table1[[#This Row],[o_gef_funding]],0)</f>
        <v>0</v>
      </c>
      <c r="AM686" s="4" cm="1">
        <f t="array" ref="AM686">IF(Table1[[#This Row],[com_ghg_inventory]]="",0,IF(Table1[[#This Row],[com_undefined]:[com_undefined]]=1,0,Table1[[#This Row],[o_co_financing]:[o_co_financing]]/SUM(Table1[[#This Row],[com_ghg_inventory]:[com_support_needed_and_received]])))</f>
        <v>0</v>
      </c>
      <c r="AN686" s="4" cm="1">
        <f t="array" ref="AN686">IF(Table1[[#This Row],[com_mitigation]]="",0,IF(Table1[[#This Row],[com_undefined]:[com_undefined]]=1,0,Table1[[#This Row],[o_co_financing]:[o_co_financing]]/SUM(Table1[[#This Row],[com_ghg_inventory]:[com_support_needed_and_received]])))</f>
        <v>0</v>
      </c>
      <c r="AO686" s="4" cm="1">
        <f t="array" ref="AO686">IF(Table1[[#This Row],[com_climate_change_impacts_and_adaptation]]="",0,IF(Table1[[#This Row],[com_undefined]:[com_undefined]]=1,0,Table1[[#This Row],[o_co_financing]:[o_co_financing]]/SUM(Table1[[#This Row],[com_ghg_inventory]:[com_support_needed_and_received]])))</f>
        <v>0</v>
      </c>
      <c r="AP686" s="4" cm="1">
        <f t="array" ref="AP686">IF(Table1[[#This Row],[com_support_needed_and_received]]="",0,IF(Table1[[#This Row],[com_undefined]:[com_undefined]]=1,0,Table1[[#This Row],[o_co_financing]:[o_co_financing]]/SUM(Table1[[#This Row],[com_ghg_inventory]:[com_support_needed_and_received]])))</f>
        <v>0</v>
      </c>
      <c r="AQ686" s="4">
        <f>IF(Table1[[#This Row],[com_undefined]]=1,Table1[[#This Row],[o_co_financing]],0)</f>
        <v>0</v>
      </c>
      <c r="AR686" s="4" t="str">
        <f>IF(Table1[[#This Row],[o_gef_funding]]=SUM(Table1[[#This Row],[ghg_inventory_gef]:[undefined_gef]]),"Good", "Problem")</f>
        <v>Good</v>
      </c>
      <c r="AS686" s="4" t="str">
        <f>IF(Table1[[#This Row],[o_co_financing]]=SUM(Table1[[#This Row],[ghg_inventory_co_finance]:[undefined_co_finance]]),"Good", "Problem")</f>
        <v>Good</v>
      </c>
    </row>
    <row r="687" spans="1:45">
      <c r="A687" s="2">
        <v>39</v>
      </c>
      <c r="B687" s="3" t="s">
        <v>64</v>
      </c>
      <c r="C687" s="4" t="str">
        <f>VLOOKUP(Table1[[#This Row],[pif_id]], Table7[#All],2,FALSE)</f>
        <v>Asia</v>
      </c>
      <c r="D687" s="4" t="str">
        <f>VLOOKUP(Table1[[#This Row],[pif_id]], Table7[#All],3,FALSE)</f>
        <v>UNEP</v>
      </c>
      <c r="E687" s="4" t="str">
        <f>VLOOKUP(Table1[[#This Row],[pif_id]], Table7[#All],4,FALSE)</f>
        <v>2018</v>
      </c>
      <c r="F687" s="4" t="e">
        <f>VLOOKUP(Table1[[#This Row],[pif_id]], Table7[#All],5,FALSE)</f>
        <v>#REF!</v>
      </c>
      <c r="G687">
        <v>158</v>
      </c>
      <c r="H687" t="s">
        <v>964</v>
      </c>
      <c r="J687">
        <v>1</v>
      </c>
      <c r="M687" t="str">
        <f>IF(SUM(Table1[[#This Row],[c_ghg_inventory]:[c_support_needed_and_received]])=0,1,"")</f>
        <v/>
      </c>
      <c r="N687" s="6">
        <v>200000</v>
      </c>
      <c r="O687" s="6">
        <v>62340</v>
      </c>
      <c r="P687" s="6">
        <f>N687/SUM(Table1[[#This Row],[c_ghg_inventory]:[c_undefined]])</f>
        <v>200000</v>
      </c>
      <c r="Q687" s="6">
        <f>O687/SUM(Table1[[#This Row],[c_ghg_inventory]:[c_undefined]])</f>
        <v>62340</v>
      </c>
      <c r="R687">
        <v>684</v>
      </c>
      <c r="S687" s="4" t="s">
        <v>965</v>
      </c>
      <c r="T687" s="4"/>
      <c r="U687" s="4">
        <v>1</v>
      </c>
      <c r="V687" s="4"/>
      <c r="W687" s="4">
        <v>1</v>
      </c>
      <c r="X687" s="4" t="str">
        <f>IF(SUM(Table1[[#This Row],[o_ghg_inventory ]:[o_support_needed_and_received]])=0,1,"")</f>
        <v/>
      </c>
      <c r="Y687" s="34">
        <v>66666.666666666672</v>
      </c>
      <c r="Z687" s="34">
        <v>20780</v>
      </c>
      <c r="AA687" s="5">
        <f>Table1[[#This Row],[o_gef_funding]]/SUM(Table1[[#This Row],[o_ghg_inventory ]:[o_undefined]])</f>
        <v>33333.333333333336</v>
      </c>
      <c r="AB687" s="5">
        <f>Table1[[#This Row],[o_co_financing]]/SUM(Table1[[#This Row],[o_ghg_inventory ]:[o_undefined]])</f>
        <v>10390</v>
      </c>
      <c r="AC687" s="4" t="str" cm="1">
        <f t="array" ref="AC687">IF(Table1[[#This Row],[o_ghg_inventory ]]="",IF(AND(Table1[[#This Row],[o_undefined]:[o_undefined]]=1,Table1[[#This Row],[c_ghg_inventory]]=1),1,""),1)</f>
        <v/>
      </c>
      <c r="AD687" s="4" cm="1">
        <f t="array" ref="AD687">IF(Table1[[#This Row],[o_mitigation ]]="",IF(AND(Table1[[#This Row],[o_undefined]:[o_undefined]]=1,Table1[[#This Row],[c_mitigation]]=1),1,""),1)</f>
        <v>1</v>
      </c>
      <c r="AE687" s="4" t="str" cm="1">
        <f t="array" ref="AE687">IF(Table1[[#This Row],[o_climate_change_impacts_and_adaptation ]]="",IF(AND(Table1[[#This Row],[o_undefined]:[o_undefined]]=1,Table1[[#This Row],[c_climate_change_impacts_and_adaptation]]=1),1,""),1)</f>
        <v/>
      </c>
      <c r="AF687" s="4" cm="1">
        <f t="array" ref="AF687">IF(Table1[[#This Row],[o_support_needed_and_received]]="",IF(AND(Table1[[#This Row],[o_undefined]:[o_undefined]]=1,Table1[[#This Row],[c_support_needed_and_received]]=1),1,""),1)</f>
        <v>1</v>
      </c>
      <c r="AG687" s="4" t="str">
        <f>IF(SUM(Table1[[#This Row],[com_ghg_inventory]:[com_support_needed_and_received]])=0,1,"")</f>
        <v/>
      </c>
      <c r="AH687" s="4" cm="1">
        <f t="array" ref="AH687">IF(Table1[[#This Row],[com_ghg_inventory]]="",0,IF(Table1[[#This Row],[com_undefined]:[com_undefined]]=1,0,Table1[[#This Row],[o_gef_funding]:[o_gef_funding]]/SUM(Table1[[#This Row],[com_ghg_inventory]:[com_support_needed_and_received]])))</f>
        <v>0</v>
      </c>
      <c r="AI687" s="4" cm="1">
        <f t="array" ref="AI687">IF(Table1[[#This Row],[com_mitigation]]="",0,IF(Table1[[#This Row],[com_undefined]:[com_undefined]]=1,0,Table1[[#This Row],[o_gef_funding]:[o_gef_funding]]/SUM(Table1[[#This Row],[com_ghg_inventory]:[com_support_needed_and_received]])))</f>
        <v>33333.333333333336</v>
      </c>
      <c r="AJ687" s="4" cm="1">
        <f t="array" ref="AJ687">IF(Table1[[#This Row],[com_climate_change_impacts_and_adaptation]]="",0,IF(Table1[[#This Row],[com_undefined]:[com_undefined]]=1,0,Table1[[#This Row],[o_gef_funding]:[o_gef_funding]]/SUM(Table1[[#This Row],[com_ghg_inventory]:[com_support_needed_and_received]])))</f>
        <v>0</v>
      </c>
      <c r="AK687" s="4" cm="1">
        <f t="array" ref="AK687">IF(Table1[[#This Row],[com_support_needed_and_received]]="",0,IF(Table1[[#This Row],[com_undefined]:[com_undefined]]=1,0,Table1[[#This Row],[o_gef_funding]:[o_gef_funding]]/SUM(Table1[[#This Row],[com_ghg_inventory]:[com_support_needed_and_received]])))</f>
        <v>33333.333333333336</v>
      </c>
      <c r="AL687" s="4">
        <f>IF(Table1[[#This Row],[com_undefined]]=1,Table1[[#This Row],[o_gef_funding]],0)</f>
        <v>0</v>
      </c>
      <c r="AM687" s="4" cm="1">
        <f t="array" ref="AM687">IF(Table1[[#This Row],[com_ghg_inventory]]="",0,IF(Table1[[#This Row],[com_undefined]:[com_undefined]]=1,0,Table1[[#This Row],[o_co_financing]:[o_co_financing]]/SUM(Table1[[#This Row],[com_ghg_inventory]:[com_support_needed_and_received]])))</f>
        <v>0</v>
      </c>
      <c r="AN687" s="4" cm="1">
        <f t="array" ref="AN687">IF(Table1[[#This Row],[com_mitigation]]="",0,IF(Table1[[#This Row],[com_undefined]:[com_undefined]]=1,0,Table1[[#This Row],[o_co_financing]:[o_co_financing]]/SUM(Table1[[#This Row],[com_ghg_inventory]:[com_support_needed_and_received]])))</f>
        <v>10390</v>
      </c>
      <c r="AO687" s="4" cm="1">
        <f t="array" ref="AO687">IF(Table1[[#This Row],[com_climate_change_impacts_and_adaptation]]="",0,IF(Table1[[#This Row],[com_undefined]:[com_undefined]]=1,0,Table1[[#This Row],[o_co_financing]:[o_co_financing]]/SUM(Table1[[#This Row],[com_ghg_inventory]:[com_support_needed_and_received]])))</f>
        <v>0</v>
      </c>
      <c r="AP687" s="4" cm="1">
        <f t="array" ref="AP687">IF(Table1[[#This Row],[com_support_needed_and_received]]="",0,IF(Table1[[#This Row],[com_undefined]:[com_undefined]]=1,0,Table1[[#This Row],[o_co_financing]:[o_co_financing]]/SUM(Table1[[#This Row],[com_ghg_inventory]:[com_support_needed_and_received]])))</f>
        <v>10390</v>
      </c>
      <c r="AQ687" s="4">
        <f>IF(Table1[[#This Row],[com_undefined]]=1,Table1[[#This Row],[o_co_financing]],0)</f>
        <v>0</v>
      </c>
      <c r="AR687" s="4" t="str">
        <f>IF(Table1[[#This Row],[o_gef_funding]]=SUM(Table1[[#This Row],[ghg_inventory_gef]:[undefined_gef]]),"Good", "Problem")</f>
        <v>Good</v>
      </c>
      <c r="AS687" s="4" t="str">
        <f>IF(Table1[[#This Row],[o_co_financing]]=SUM(Table1[[#This Row],[ghg_inventory_co_finance]:[undefined_co_finance]]),"Good", "Problem")</f>
        <v>Good</v>
      </c>
    </row>
    <row r="688" spans="1:45">
      <c r="A688" s="2">
        <v>39</v>
      </c>
      <c r="B688" s="3" t="s">
        <v>64</v>
      </c>
      <c r="C688" s="4" t="str">
        <f>VLOOKUP(Table1[[#This Row],[pif_id]], Table7[#All],2,FALSE)</f>
        <v>Asia</v>
      </c>
      <c r="D688" s="4" t="str">
        <f>VLOOKUP(Table1[[#This Row],[pif_id]], Table7[#All],3,FALSE)</f>
        <v>UNEP</v>
      </c>
      <c r="E688" s="4" t="str">
        <f>VLOOKUP(Table1[[#This Row],[pif_id]], Table7[#All],4,FALSE)</f>
        <v>2018</v>
      </c>
      <c r="F688" s="4" t="e">
        <f>VLOOKUP(Table1[[#This Row],[pif_id]], Table7[#All],5,FALSE)</f>
        <v>#REF!</v>
      </c>
      <c r="G688">
        <v>158</v>
      </c>
      <c r="H688" t="s">
        <v>964</v>
      </c>
      <c r="J688">
        <v>1</v>
      </c>
      <c r="M688" t="str">
        <f>IF(SUM(Table1[[#This Row],[c_ghg_inventory]:[c_support_needed_and_received]])=0,1,"")</f>
        <v/>
      </c>
      <c r="N688" s="6">
        <v>200000</v>
      </c>
      <c r="O688" s="6">
        <v>62340</v>
      </c>
      <c r="P688" s="6">
        <f>N688/SUM(Table1[[#This Row],[c_ghg_inventory]:[c_undefined]])</f>
        <v>200000</v>
      </c>
      <c r="Q688" s="6">
        <f>O688/SUM(Table1[[#This Row],[c_ghg_inventory]:[c_undefined]])</f>
        <v>62340</v>
      </c>
      <c r="R688">
        <v>685</v>
      </c>
      <c r="S688" s="4" t="s">
        <v>966</v>
      </c>
      <c r="T688" s="4"/>
      <c r="U688" s="4">
        <v>1</v>
      </c>
      <c r="V688" s="4"/>
      <c r="W688" s="4"/>
      <c r="X688" s="4" t="str">
        <f>IF(SUM(Table1[[#This Row],[o_ghg_inventory ]:[o_support_needed_and_received]])=0,1,"")</f>
        <v/>
      </c>
      <c r="Y688" s="34">
        <v>66666.666666666672</v>
      </c>
      <c r="Z688" s="34">
        <v>20780</v>
      </c>
      <c r="AA688" s="5">
        <f>Table1[[#This Row],[o_gef_funding]]/SUM(Table1[[#This Row],[o_ghg_inventory ]:[o_undefined]])</f>
        <v>66666.666666666672</v>
      </c>
      <c r="AB688" s="5">
        <f>Table1[[#This Row],[o_co_financing]]/SUM(Table1[[#This Row],[o_ghg_inventory ]:[o_undefined]])</f>
        <v>20780</v>
      </c>
      <c r="AC688" s="4" t="str" cm="1">
        <f t="array" ref="AC688">IF(Table1[[#This Row],[o_ghg_inventory ]]="",IF(AND(Table1[[#This Row],[o_undefined]:[o_undefined]]=1,Table1[[#This Row],[c_ghg_inventory]]=1),1,""),1)</f>
        <v/>
      </c>
      <c r="AD688" s="4" cm="1">
        <f t="array" ref="AD688">IF(Table1[[#This Row],[o_mitigation ]]="",IF(AND(Table1[[#This Row],[o_undefined]:[o_undefined]]=1,Table1[[#This Row],[c_mitigation]]=1),1,""),1)</f>
        <v>1</v>
      </c>
      <c r="AE688" s="4" t="str" cm="1">
        <f t="array" ref="AE688">IF(Table1[[#This Row],[o_climate_change_impacts_and_adaptation ]]="",IF(AND(Table1[[#This Row],[o_undefined]:[o_undefined]]=1,Table1[[#This Row],[c_climate_change_impacts_and_adaptation]]=1),1,""),1)</f>
        <v/>
      </c>
      <c r="AF688" s="4" t="str" cm="1">
        <f t="array" ref="AF688">IF(Table1[[#This Row],[o_support_needed_and_received]]="",IF(AND(Table1[[#This Row],[o_undefined]:[o_undefined]]=1,Table1[[#This Row],[c_support_needed_and_received]]=1),1,""),1)</f>
        <v/>
      </c>
      <c r="AG688" s="4" t="str">
        <f>IF(SUM(Table1[[#This Row],[com_ghg_inventory]:[com_support_needed_and_received]])=0,1,"")</f>
        <v/>
      </c>
      <c r="AH688" s="4" cm="1">
        <f t="array" ref="AH688">IF(Table1[[#This Row],[com_ghg_inventory]]="",0,IF(Table1[[#This Row],[com_undefined]:[com_undefined]]=1,0,Table1[[#This Row],[o_gef_funding]:[o_gef_funding]]/SUM(Table1[[#This Row],[com_ghg_inventory]:[com_support_needed_and_received]])))</f>
        <v>0</v>
      </c>
      <c r="AI688" s="4" cm="1">
        <f t="array" ref="AI688">IF(Table1[[#This Row],[com_mitigation]]="",0,IF(Table1[[#This Row],[com_undefined]:[com_undefined]]=1,0,Table1[[#This Row],[o_gef_funding]:[o_gef_funding]]/SUM(Table1[[#This Row],[com_ghg_inventory]:[com_support_needed_and_received]])))</f>
        <v>66666.666666666672</v>
      </c>
      <c r="AJ688" s="4" cm="1">
        <f t="array" ref="AJ688">IF(Table1[[#This Row],[com_climate_change_impacts_and_adaptation]]="",0,IF(Table1[[#This Row],[com_undefined]:[com_undefined]]=1,0,Table1[[#This Row],[o_gef_funding]:[o_gef_funding]]/SUM(Table1[[#This Row],[com_ghg_inventory]:[com_support_needed_and_received]])))</f>
        <v>0</v>
      </c>
      <c r="AK688" s="4" cm="1">
        <f t="array" ref="AK688">IF(Table1[[#This Row],[com_support_needed_and_received]]="",0,IF(Table1[[#This Row],[com_undefined]:[com_undefined]]=1,0,Table1[[#This Row],[o_gef_funding]:[o_gef_funding]]/SUM(Table1[[#This Row],[com_ghg_inventory]:[com_support_needed_and_received]])))</f>
        <v>0</v>
      </c>
      <c r="AL688" s="4">
        <f>IF(Table1[[#This Row],[com_undefined]]=1,Table1[[#This Row],[o_gef_funding]],0)</f>
        <v>0</v>
      </c>
      <c r="AM688" s="4" cm="1">
        <f t="array" ref="AM688">IF(Table1[[#This Row],[com_ghg_inventory]]="",0,IF(Table1[[#This Row],[com_undefined]:[com_undefined]]=1,0,Table1[[#This Row],[o_co_financing]:[o_co_financing]]/SUM(Table1[[#This Row],[com_ghg_inventory]:[com_support_needed_and_received]])))</f>
        <v>0</v>
      </c>
      <c r="AN688" s="4" cm="1">
        <f t="array" ref="AN688">IF(Table1[[#This Row],[com_mitigation]]="",0,IF(Table1[[#This Row],[com_undefined]:[com_undefined]]=1,0,Table1[[#This Row],[o_co_financing]:[o_co_financing]]/SUM(Table1[[#This Row],[com_ghg_inventory]:[com_support_needed_and_received]])))</f>
        <v>20780</v>
      </c>
      <c r="AO688" s="4" cm="1">
        <f t="array" ref="AO688">IF(Table1[[#This Row],[com_climate_change_impacts_and_adaptation]]="",0,IF(Table1[[#This Row],[com_undefined]:[com_undefined]]=1,0,Table1[[#This Row],[o_co_financing]:[o_co_financing]]/SUM(Table1[[#This Row],[com_ghg_inventory]:[com_support_needed_and_received]])))</f>
        <v>0</v>
      </c>
      <c r="AP688" s="4" cm="1">
        <f t="array" ref="AP688">IF(Table1[[#This Row],[com_support_needed_and_received]]="",0,IF(Table1[[#This Row],[com_undefined]:[com_undefined]]=1,0,Table1[[#This Row],[o_co_financing]:[o_co_financing]]/SUM(Table1[[#This Row],[com_ghg_inventory]:[com_support_needed_and_received]])))</f>
        <v>0</v>
      </c>
      <c r="AQ688" s="4">
        <f>IF(Table1[[#This Row],[com_undefined]]=1,Table1[[#This Row],[o_co_financing]],0)</f>
        <v>0</v>
      </c>
      <c r="AR688" s="4" t="str">
        <f>IF(Table1[[#This Row],[o_gef_funding]]=SUM(Table1[[#This Row],[ghg_inventory_gef]:[undefined_gef]]),"Good", "Problem")</f>
        <v>Good</v>
      </c>
      <c r="AS688" s="4" t="str">
        <f>IF(Table1[[#This Row],[o_co_financing]]=SUM(Table1[[#This Row],[ghg_inventory_co_finance]:[undefined_co_finance]]),"Good", "Problem")</f>
        <v>Good</v>
      </c>
    </row>
    <row r="689" spans="1:45">
      <c r="A689" s="2">
        <v>39</v>
      </c>
      <c r="B689" s="3" t="s">
        <v>64</v>
      </c>
      <c r="C689" s="4" t="str">
        <f>VLOOKUP(Table1[[#This Row],[pif_id]], Table7[#All],2,FALSE)</f>
        <v>Asia</v>
      </c>
      <c r="D689" s="4" t="str">
        <f>VLOOKUP(Table1[[#This Row],[pif_id]], Table7[#All],3,FALSE)</f>
        <v>UNEP</v>
      </c>
      <c r="E689" s="4" t="str">
        <f>VLOOKUP(Table1[[#This Row],[pif_id]], Table7[#All],4,FALSE)</f>
        <v>2018</v>
      </c>
      <c r="F689" s="4" t="e">
        <f>VLOOKUP(Table1[[#This Row],[pif_id]], Table7[#All],5,FALSE)</f>
        <v>#REF!</v>
      </c>
      <c r="G689">
        <v>158</v>
      </c>
      <c r="H689" t="s">
        <v>964</v>
      </c>
      <c r="J689">
        <v>1</v>
      </c>
      <c r="M689" t="str">
        <f>IF(SUM(Table1[[#This Row],[c_ghg_inventory]:[c_support_needed_and_received]])=0,1,"")</f>
        <v/>
      </c>
      <c r="N689" s="6">
        <v>200000</v>
      </c>
      <c r="O689" s="6">
        <v>62340</v>
      </c>
      <c r="P689" s="6">
        <f>N689/SUM(Table1[[#This Row],[c_ghg_inventory]:[c_undefined]])</f>
        <v>200000</v>
      </c>
      <c r="Q689" s="6">
        <f>O689/SUM(Table1[[#This Row],[c_ghg_inventory]:[c_undefined]])</f>
        <v>62340</v>
      </c>
      <c r="R689">
        <v>686</v>
      </c>
      <c r="S689" s="4" t="s">
        <v>967</v>
      </c>
      <c r="T689" s="4"/>
      <c r="U689" s="4"/>
      <c r="V689" s="4"/>
      <c r="W689" s="4">
        <v>1</v>
      </c>
      <c r="X689" s="4" t="str">
        <f>IF(SUM(Table1[[#This Row],[o_ghg_inventory ]:[o_support_needed_and_received]])=0,1,"")</f>
        <v/>
      </c>
      <c r="Y689" s="34">
        <v>66666.666666666672</v>
      </c>
      <c r="Z689" s="34">
        <v>20780</v>
      </c>
      <c r="AA689" s="5">
        <f>Table1[[#This Row],[o_gef_funding]]/SUM(Table1[[#This Row],[o_ghg_inventory ]:[o_undefined]])</f>
        <v>66666.666666666672</v>
      </c>
      <c r="AB689" s="5">
        <f>Table1[[#This Row],[o_co_financing]]/SUM(Table1[[#This Row],[o_ghg_inventory ]:[o_undefined]])</f>
        <v>20780</v>
      </c>
      <c r="AC689" s="4" t="str" cm="1">
        <f t="array" ref="AC689">IF(Table1[[#This Row],[o_ghg_inventory ]]="",IF(AND(Table1[[#This Row],[o_undefined]:[o_undefined]]=1,Table1[[#This Row],[c_ghg_inventory]]=1),1,""),1)</f>
        <v/>
      </c>
      <c r="AD689" s="4" t="str" cm="1">
        <f t="array" ref="AD689">IF(Table1[[#This Row],[o_mitigation ]]="",IF(AND(Table1[[#This Row],[o_undefined]:[o_undefined]]=1,Table1[[#This Row],[c_mitigation]]=1),1,""),1)</f>
        <v/>
      </c>
      <c r="AE689" s="4" t="str" cm="1">
        <f t="array" ref="AE689">IF(Table1[[#This Row],[o_climate_change_impacts_and_adaptation ]]="",IF(AND(Table1[[#This Row],[o_undefined]:[o_undefined]]=1,Table1[[#This Row],[c_climate_change_impacts_and_adaptation]]=1),1,""),1)</f>
        <v/>
      </c>
      <c r="AF689" s="4" cm="1">
        <f t="array" ref="AF689">IF(Table1[[#This Row],[o_support_needed_and_received]]="",IF(AND(Table1[[#This Row],[o_undefined]:[o_undefined]]=1,Table1[[#This Row],[c_support_needed_and_received]]=1),1,""),1)</f>
        <v>1</v>
      </c>
      <c r="AG689" s="4" t="str">
        <f>IF(SUM(Table1[[#This Row],[com_ghg_inventory]:[com_support_needed_and_received]])=0,1,"")</f>
        <v/>
      </c>
      <c r="AH689" s="4" cm="1">
        <f t="array" ref="AH689">IF(Table1[[#This Row],[com_ghg_inventory]]="",0,IF(Table1[[#This Row],[com_undefined]:[com_undefined]]=1,0,Table1[[#This Row],[o_gef_funding]:[o_gef_funding]]/SUM(Table1[[#This Row],[com_ghg_inventory]:[com_support_needed_and_received]])))</f>
        <v>0</v>
      </c>
      <c r="AI689" s="4" cm="1">
        <f t="array" ref="AI689">IF(Table1[[#This Row],[com_mitigation]]="",0,IF(Table1[[#This Row],[com_undefined]:[com_undefined]]=1,0,Table1[[#This Row],[o_gef_funding]:[o_gef_funding]]/SUM(Table1[[#This Row],[com_ghg_inventory]:[com_support_needed_and_received]])))</f>
        <v>0</v>
      </c>
      <c r="AJ689" s="4" cm="1">
        <f t="array" ref="AJ689">IF(Table1[[#This Row],[com_climate_change_impacts_and_adaptation]]="",0,IF(Table1[[#This Row],[com_undefined]:[com_undefined]]=1,0,Table1[[#This Row],[o_gef_funding]:[o_gef_funding]]/SUM(Table1[[#This Row],[com_ghg_inventory]:[com_support_needed_and_received]])))</f>
        <v>0</v>
      </c>
      <c r="AK689" s="4" cm="1">
        <f t="array" ref="AK689">IF(Table1[[#This Row],[com_support_needed_and_received]]="",0,IF(Table1[[#This Row],[com_undefined]:[com_undefined]]=1,0,Table1[[#This Row],[o_gef_funding]:[o_gef_funding]]/SUM(Table1[[#This Row],[com_ghg_inventory]:[com_support_needed_and_received]])))</f>
        <v>66666.666666666672</v>
      </c>
      <c r="AL689" s="4">
        <f>IF(Table1[[#This Row],[com_undefined]]=1,Table1[[#This Row],[o_gef_funding]],0)</f>
        <v>0</v>
      </c>
      <c r="AM689" s="4" cm="1">
        <f t="array" ref="AM689">IF(Table1[[#This Row],[com_ghg_inventory]]="",0,IF(Table1[[#This Row],[com_undefined]:[com_undefined]]=1,0,Table1[[#This Row],[o_co_financing]:[o_co_financing]]/SUM(Table1[[#This Row],[com_ghg_inventory]:[com_support_needed_and_received]])))</f>
        <v>0</v>
      </c>
      <c r="AN689" s="4" cm="1">
        <f t="array" ref="AN689">IF(Table1[[#This Row],[com_mitigation]]="",0,IF(Table1[[#This Row],[com_undefined]:[com_undefined]]=1,0,Table1[[#This Row],[o_co_financing]:[o_co_financing]]/SUM(Table1[[#This Row],[com_ghg_inventory]:[com_support_needed_and_received]])))</f>
        <v>0</v>
      </c>
      <c r="AO689" s="4" cm="1">
        <f t="array" ref="AO689">IF(Table1[[#This Row],[com_climate_change_impacts_and_adaptation]]="",0,IF(Table1[[#This Row],[com_undefined]:[com_undefined]]=1,0,Table1[[#This Row],[o_co_financing]:[o_co_financing]]/SUM(Table1[[#This Row],[com_ghg_inventory]:[com_support_needed_and_received]])))</f>
        <v>0</v>
      </c>
      <c r="AP689" s="4" cm="1">
        <f t="array" ref="AP689">IF(Table1[[#This Row],[com_support_needed_and_received]]="",0,IF(Table1[[#This Row],[com_undefined]:[com_undefined]]=1,0,Table1[[#This Row],[o_co_financing]:[o_co_financing]]/SUM(Table1[[#This Row],[com_ghg_inventory]:[com_support_needed_and_received]])))</f>
        <v>20780</v>
      </c>
      <c r="AQ689" s="4">
        <f>IF(Table1[[#This Row],[com_undefined]]=1,Table1[[#This Row],[o_co_financing]],0)</f>
        <v>0</v>
      </c>
      <c r="AR689" s="4" t="str">
        <f>IF(Table1[[#This Row],[o_gef_funding]]=SUM(Table1[[#This Row],[ghg_inventory_gef]:[undefined_gef]]),"Good", "Problem")</f>
        <v>Good</v>
      </c>
      <c r="AS689" s="4" t="str">
        <f>IF(Table1[[#This Row],[o_co_financing]]=SUM(Table1[[#This Row],[ghg_inventory_co_finance]:[undefined_co_finance]]),"Good", "Problem")</f>
        <v>Good</v>
      </c>
    </row>
    <row r="690" spans="1:45">
      <c r="A690" s="2">
        <v>19</v>
      </c>
      <c r="B690" s="3" t="s">
        <v>23</v>
      </c>
      <c r="C690" s="4" t="str">
        <f>VLOOKUP(Table1[[#This Row],[pif_id]], Table7[#All],2,FALSE)</f>
        <v>Global</v>
      </c>
      <c r="D690" s="4" t="str">
        <f>VLOOKUP(Table1[[#This Row],[pif_id]], Table7[#All],3,FALSE)</f>
        <v>UNEP</v>
      </c>
      <c r="E690" s="4" t="str">
        <f>VLOOKUP(Table1[[#This Row],[pif_id]], Table7[#All],4,FALSE)</f>
        <v>2016</v>
      </c>
      <c r="F690" s="4" t="e">
        <f>VLOOKUP(Table1[[#This Row],[pif_id]], Table7[#All],5,FALSE)</f>
        <v>#REF!</v>
      </c>
      <c r="G690">
        <v>159</v>
      </c>
      <c r="H690" s="3" t="s">
        <v>968</v>
      </c>
      <c r="I690" s="3"/>
      <c r="J690" s="3"/>
      <c r="K690" s="3"/>
      <c r="L690" s="3"/>
      <c r="M690" s="3">
        <v>1</v>
      </c>
      <c r="N690" s="14">
        <v>350000</v>
      </c>
      <c r="O690" s="14">
        <v>0</v>
      </c>
      <c r="P690" s="6">
        <f>N690/SUM(Table1[[#This Row],[c_ghg_inventory]:[c_undefined]])</f>
        <v>350000</v>
      </c>
      <c r="Q690" s="6">
        <f>O690/SUM(Table1[[#This Row],[c_ghg_inventory]:[c_undefined]])</f>
        <v>0</v>
      </c>
      <c r="R690">
        <v>687</v>
      </c>
      <c r="S690" s="4" t="s">
        <v>969</v>
      </c>
      <c r="T690" s="4"/>
      <c r="U690" s="4"/>
      <c r="V690" s="4"/>
      <c r="W690" s="4"/>
      <c r="X690" s="4">
        <f>IF(SUM(Table1[[#This Row],[o_ghg_inventory ]:[o_support_needed_and_received]])=0,1,"")</f>
        <v>1</v>
      </c>
      <c r="Y690" s="34">
        <v>175000</v>
      </c>
      <c r="Z690" s="34">
        <v>0</v>
      </c>
      <c r="AA690" s="5">
        <f>Table1[[#This Row],[o_gef_funding]]/SUM(Table1[[#This Row],[o_ghg_inventory ]:[o_undefined]])</f>
        <v>175000</v>
      </c>
      <c r="AB690" s="5">
        <f>Table1[[#This Row],[o_co_financing]]/SUM(Table1[[#This Row],[o_ghg_inventory ]:[o_undefined]])</f>
        <v>0</v>
      </c>
      <c r="AC690" s="4" t="str" cm="1">
        <f t="array" ref="AC690">IF(Table1[[#This Row],[o_ghg_inventory ]]="",IF(AND(Table1[[#This Row],[o_undefined]:[o_undefined]]=1,Table1[[#This Row],[c_ghg_inventory]]=1),1,""),1)</f>
        <v/>
      </c>
      <c r="AD690" s="4" t="str" cm="1">
        <f t="array" ref="AD690">IF(Table1[[#This Row],[o_mitigation ]]="",IF(AND(Table1[[#This Row],[o_undefined]:[o_undefined]]=1,Table1[[#This Row],[c_mitigation]]=1),1,""),1)</f>
        <v/>
      </c>
      <c r="AE690" s="4" t="str" cm="1">
        <f t="array" ref="AE690">IF(Table1[[#This Row],[o_climate_change_impacts_and_adaptation ]]="",IF(AND(Table1[[#This Row],[o_undefined]:[o_undefined]]=1,Table1[[#This Row],[c_climate_change_impacts_and_adaptation]]=1),1,""),1)</f>
        <v/>
      </c>
      <c r="AF690" s="4" t="str" cm="1">
        <f t="array" ref="AF690">IF(Table1[[#This Row],[o_support_needed_and_received]]="",IF(AND(Table1[[#This Row],[o_undefined]:[o_undefined]]=1,Table1[[#This Row],[c_support_needed_and_received]]=1),1,""),1)</f>
        <v/>
      </c>
      <c r="AG690" s="4">
        <f>IF(SUM(Table1[[#This Row],[com_ghg_inventory]:[com_support_needed_and_received]])=0,1,"")</f>
        <v>1</v>
      </c>
      <c r="AH690" s="4" cm="1">
        <f t="array" ref="AH690">IF(Table1[[#This Row],[com_ghg_inventory]]="",0,IF(Table1[[#This Row],[com_undefined]:[com_undefined]]=1,0,Table1[[#This Row],[o_gef_funding]:[o_gef_funding]]/SUM(Table1[[#This Row],[com_ghg_inventory]:[com_support_needed_and_received]])))</f>
        <v>0</v>
      </c>
      <c r="AI690" s="4" cm="1">
        <f t="array" ref="AI690">IF(Table1[[#This Row],[com_mitigation]]="",0,IF(Table1[[#This Row],[com_undefined]:[com_undefined]]=1,0,Table1[[#This Row],[o_gef_funding]:[o_gef_funding]]/SUM(Table1[[#This Row],[com_ghg_inventory]:[com_support_needed_and_received]])))</f>
        <v>0</v>
      </c>
      <c r="AJ690" s="4" cm="1">
        <f t="array" ref="AJ690">IF(Table1[[#This Row],[com_climate_change_impacts_and_adaptation]]="",0,IF(Table1[[#This Row],[com_undefined]:[com_undefined]]=1,0,Table1[[#This Row],[o_gef_funding]:[o_gef_funding]]/SUM(Table1[[#This Row],[com_ghg_inventory]:[com_support_needed_and_received]])))</f>
        <v>0</v>
      </c>
      <c r="AK690" s="4" cm="1">
        <f t="array" ref="AK690">IF(Table1[[#This Row],[com_support_needed_and_received]]="",0,IF(Table1[[#This Row],[com_undefined]:[com_undefined]]=1,0,Table1[[#This Row],[o_gef_funding]:[o_gef_funding]]/SUM(Table1[[#This Row],[com_ghg_inventory]:[com_support_needed_and_received]])))</f>
        <v>0</v>
      </c>
      <c r="AL690" s="4">
        <f>IF(Table1[[#This Row],[com_undefined]]=1,Table1[[#This Row],[o_gef_funding]],0)</f>
        <v>175000</v>
      </c>
      <c r="AM690" s="4" cm="1">
        <f t="array" ref="AM690">IF(Table1[[#This Row],[com_ghg_inventory]]="",0,IF(Table1[[#This Row],[com_undefined]:[com_undefined]]=1,0,Table1[[#This Row],[o_co_financing]:[o_co_financing]]/SUM(Table1[[#This Row],[com_ghg_inventory]:[com_support_needed_and_received]])))</f>
        <v>0</v>
      </c>
      <c r="AN690" s="4" cm="1">
        <f t="array" ref="AN690">IF(Table1[[#This Row],[com_mitigation]]="",0,IF(Table1[[#This Row],[com_undefined]:[com_undefined]]=1,0,Table1[[#This Row],[o_co_financing]:[o_co_financing]]/SUM(Table1[[#This Row],[com_ghg_inventory]:[com_support_needed_and_received]])))</f>
        <v>0</v>
      </c>
      <c r="AO690" s="4" cm="1">
        <f t="array" ref="AO690">IF(Table1[[#This Row],[com_climate_change_impacts_and_adaptation]]="",0,IF(Table1[[#This Row],[com_undefined]:[com_undefined]]=1,0,Table1[[#This Row],[o_co_financing]:[o_co_financing]]/SUM(Table1[[#This Row],[com_ghg_inventory]:[com_support_needed_and_received]])))</f>
        <v>0</v>
      </c>
      <c r="AP690" s="4" cm="1">
        <f t="array" ref="AP690">IF(Table1[[#This Row],[com_support_needed_and_received]]="",0,IF(Table1[[#This Row],[com_undefined]:[com_undefined]]=1,0,Table1[[#This Row],[o_co_financing]:[o_co_financing]]/SUM(Table1[[#This Row],[com_ghg_inventory]:[com_support_needed_and_received]])))</f>
        <v>0</v>
      </c>
      <c r="AQ690" s="4">
        <f>IF(Table1[[#This Row],[com_undefined]]=1,Table1[[#This Row],[o_co_financing]],0)</f>
        <v>0</v>
      </c>
      <c r="AR690" s="4" t="str">
        <f>IF(Table1[[#This Row],[o_gef_funding]]=SUM(Table1[[#This Row],[ghg_inventory_gef]:[undefined_gef]]),"Good", "Problem")</f>
        <v>Good</v>
      </c>
      <c r="AS690" s="4" t="str">
        <f>IF(Table1[[#This Row],[o_co_financing]]=SUM(Table1[[#This Row],[ghg_inventory_co_finance]:[undefined_co_finance]]),"Good", "Problem")</f>
        <v>Good</v>
      </c>
    </row>
    <row r="691" spans="1:45">
      <c r="A691" s="2">
        <v>19</v>
      </c>
      <c r="B691" s="3" t="s">
        <v>23</v>
      </c>
      <c r="C691" s="4" t="str">
        <f>VLOOKUP(Table1[[#This Row],[pif_id]], Table7[#All],2,FALSE)</f>
        <v>Global</v>
      </c>
      <c r="D691" s="4" t="str">
        <f>VLOOKUP(Table1[[#This Row],[pif_id]], Table7[#All],3,FALSE)</f>
        <v>UNEP</v>
      </c>
      <c r="E691" s="4" t="str">
        <f>VLOOKUP(Table1[[#This Row],[pif_id]], Table7[#All],4,FALSE)</f>
        <v>2016</v>
      </c>
      <c r="F691" s="4" t="e">
        <f>VLOOKUP(Table1[[#This Row],[pif_id]], Table7[#All],5,FALSE)</f>
        <v>#REF!</v>
      </c>
      <c r="G691">
        <v>159</v>
      </c>
      <c r="H691" s="3" t="s">
        <v>968</v>
      </c>
      <c r="I691" s="3"/>
      <c r="J691" s="3"/>
      <c r="K691" s="3"/>
      <c r="L691" s="3"/>
      <c r="M691" s="3">
        <v>1</v>
      </c>
      <c r="N691" s="14">
        <v>350000</v>
      </c>
      <c r="O691" s="14">
        <v>0</v>
      </c>
      <c r="P691" s="6">
        <f>N691/SUM(Table1[[#This Row],[c_ghg_inventory]:[c_undefined]])</f>
        <v>350000</v>
      </c>
      <c r="Q691" s="6">
        <f>O691/SUM(Table1[[#This Row],[c_ghg_inventory]:[c_undefined]])</f>
        <v>0</v>
      </c>
      <c r="R691">
        <v>688</v>
      </c>
      <c r="S691" s="13" t="s">
        <v>970</v>
      </c>
      <c r="T691" s="4"/>
      <c r="U691" s="4"/>
      <c r="V691" s="4"/>
      <c r="W691" s="4"/>
      <c r="X691" s="4">
        <f>IF(SUM(Table1[[#This Row],[o_ghg_inventory ]:[o_support_needed_and_received]])=0,1,"")</f>
        <v>1</v>
      </c>
      <c r="Y691" s="34">
        <v>175000</v>
      </c>
      <c r="Z691" s="34">
        <v>0</v>
      </c>
      <c r="AA691" s="5">
        <f>Table1[[#This Row],[o_gef_funding]]/SUM(Table1[[#This Row],[o_ghg_inventory ]:[o_undefined]])</f>
        <v>175000</v>
      </c>
      <c r="AB691" s="5">
        <f>Table1[[#This Row],[o_co_financing]]/SUM(Table1[[#This Row],[o_ghg_inventory ]:[o_undefined]])</f>
        <v>0</v>
      </c>
      <c r="AC691" s="4" t="str" cm="1">
        <f t="array" ref="AC691">IF(Table1[[#This Row],[o_ghg_inventory ]]="",IF(AND(Table1[[#This Row],[o_undefined]:[o_undefined]]=1,Table1[[#This Row],[c_ghg_inventory]]=1),1,""),1)</f>
        <v/>
      </c>
      <c r="AD691" s="4" t="str" cm="1">
        <f t="array" ref="AD691">IF(Table1[[#This Row],[o_mitigation ]]="",IF(AND(Table1[[#This Row],[o_undefined]:[o_undefined]]=1,Table1[[#This Row],[c_mitigation]]=1),1,""),1)</f>
        <v/>
      </c>
      <c r="AE691" s="4" t="str" cm="1">
        <f t="array" ref="AE691">IF(Table1[[#This Row],[o_climate_change_impacts_and_adaptation ]]="",IF(AND(Table1[[#This Row],[o_undefined]:[o_undefined]]=1,Table1[[#This Row],[c_climate_change_impacts_and_adaptation]]=1),1,""),1)</f>
        <v/>
      </c>
      <c r="AF691" s="4" t="str" cm="1">
        <f t="array" ref="AF691">IF(Table1[[#This Row],[o_support_needed_and_received]]="",IF(AND(Table1[[#This Row],[o_undefined]:[o_undefined]]=1,Table1[[#This Row],[c_support_needed_and_received]]=1),1,""),1)</f>
        <v/>
      </c>
      <c r="AG691" s="4">
        <f>IF(SUM(Table1[[#This Row],[com_ghg_inventory]:[com_support_needed_and_received]])=0,1,"")</f>
        <v>1</v>
      </c>
      <c r="AH691" s="4" cm="1">
        <f t="array" ref="AH691">IF(Table1[[#This Row],[com_ghg_inventory]]="",0,IF(Table1[[#This Row],[com_undefined]:[com_undefined]]=1,0,Table1[[#This Row],[o_gef_funding]:[o_gef_funding]]/SUM(Table1[[#This Row],[com_ghg_inventory]:[com_support_needed_and_received]])))</f>
        <v>0</v>
      </c>
      <c r="AI691" s="4" cm="1">
        <f t="array" ref="AI691">IF(Table1[[#This Row],[com_mitigation]]="",0,IF(Table1[[#This Row],[com_undefined]:[com_undefined]]=1,0,Table1[[#This Row],[o_gef_funding]:[o_gef_funding]]/SUM(Table1[[#This Row],[com_ghg_inventory]:[com_support_needed_and_received]])))</f>
        <v>0</v>
      </c>
      <c r="AJ691" s="4" cm="1">
        <f t="array" ref="AJ691">IF(Table1[[#This Row],[com_climate_change_impacts_and_adaptation]]="",0,IF(Table1[[#This Row],[com_undefined]:[com_undefined]]=1,0,Table1[[#This Row],[o_gef_funding]:[o_gef_funding]]/SUM(Table1[[#This Row],[com_ghg_inventory]:[com_support_needed_and_received]])))</f>
        <v>0</v>
      </c>
      <c r="AK691" s="4" cm="1">
        <f t="array" ref="AK691">IF(Table1[[#This Row],[com_support_needed_and_received]]="",0,IF(Table1[[#This Row],[com_undefined]:[com_undefined]]=1,0,Table1[[#This Row],[o_gef_funding]:[o_gef_funding]]/SUM(Table1[[#This Row],[com_ghg_inventory]:[com_support_needed_and_received]])))</f>
        <v>0</v>
      </c>
      <c r="AL691" s="4">
        <f>IF(Table1[[#This Row],[com_undefined]]=1,Table1[[#This Row],[o_gef_funding]],0)</f>
        <v>175000</v>
      </c>
      <c r="AM691" s="4" cm="1">
        <f t="array" ref="AM691">IF(Table1[[#This Row],[com_ghg_inventory]]="",0,IF(Table1[[#This Row],[com_undefined]:[com_undefined]]=1,0,Table1[[#This Row],[o_co_financing]:[o_co_financing]]/SUM(Table1[[#This Row],[com_ghg_inventory]:[com_support_needed_and_received]])))</f>
        <v>0</v>
      </c>
      <c r="AN691" s="4" cm="1">
        <f t="array" ref="AN691">IF(Table1[[#This Row],[com_mitigation]]="",0,IF(Table1[[#This Row],[com_undefined]:[com_undefined]]=1,0,Table1[[#This Row],[o_co_financing]:[o_co_financing]]/SUM(Table1[[#This Row],[com_ghg_inventory]:[com_support_needed_and_received]])))</f>
        <v>0</v>
      </c>
      <c r="AO691" s="4" cm="1">
        <f t="array" ref="AO691">IF(Table1[[#This Row],[com_climate_change_impacts_and_adaptation]]="",0,IF(Table1[[#This Row],[com_undefined]:[com_undefined]]=1,0,Table1[[#This Row],[o_co_financing]:[o_co_financing]]/SUM(Table1[[#This Row],[com_ghg_inventory]:[com_support_needed_and_received]])))</f>
        <v>0</v>
      </c>
      <c r="AP691" s="4" cm="1">
        <f t="array" ref="AP691">IF(Table1[[#This Row],[com_support_needed_and_received]]="",0,IF(Table1[[#This Row],[com_undefined]:[com_undefined]]=1,0,Table1[[#This Row],[o_co_financing]:[o_co_financing]]/SUM(Table1[[#This Row],[com_ghg_inventory]:[com_support_needed_and_received]])))</f>
        <v>0</v>
      </c>
      <c r="AQ691" s="4">
        <f>IF(Table1[[#This Row],[com_undefined]]=1,Table1[[#This Row],[o_co_financing]],0)</f>
        <v>0</v>
      </c>
      <c r="AR691" s="4" t="str">
        <f>IF(Table1[[#This Row],[o_gef_funding]]=SUM(Table1[[#This Row],[ghg_inventory_gef]:[undefined_gef]]),"Good", "Problem")</f>
        <v>Good</v>
      </c>
      <c r="AS691" s="4" t="str">
        <f>IF(Table1[[#This Row],[o_co_financing]]=SUM(Table1[[#This Row],[ghg_inventory_co_finance]:[undefined_co_finance]]),"Good", "Problem")</f>
        <v>Good</v>
      </c>
    </row>
    <row r="692" spans="1:45">
      <c r="A692" s="2">
        <v>52</v>
      </c>
      <c r="B692" s="3" t="s">
        <v>78</v>
      </c>
      <c r="C692" s="4" t="str">
        <f>VLOOKUP(Table1[[#This Row],[pif_id]], Table7[#All],2,FALSE)</f>
        <v>Asia</v>
      </c>
      <c r="D692" s="4" t="str">
        <f>VLOOKUP(Table1[[#This Row],[pif_id]], Table7[#All],3,FALSE)</f>
        <v>UNEP</v>
      </c>
      <c r="E692" s="4" t="str">
        <f>VLOOKUP(Table1[[#This Row],[pif_id]], Table7[#All],4,FALSE)</f>
        <v>2018</v>
      </c>
      <c r="F692" s="4" t="e">
        <f>VLOOKUP(Table1[[#This Row],[pif_id]], Table7[#All],5,FALSE)</f>
        <v>#REF!</v>
      </c>
      <c r="G692">
        <v>160</v>
      </c>
      <c r="H692" t="s">
        <v>971</v>
      </c>
      <c r="L692">
        <v>1</v>
      </c>
      <c r="M692" t="str">
        <f>IF(SUM(Table1[[#This Row],[c_ghg_inventory]:[c_support_needed_and_received]])=0,1,"")</f>
        <v/>
      </c>
      <c r="N692" s="6">
        <v>150000</v>
      </c>
      <c r="O692" s="6">
        <v>0</v>
      </c>
      <c r="P692" s="6">
        <f>N692/SUM(Table1[[#This Row],[c_ghg_inventory]:[c_undefined]])</f>
        <v>150000</v>
      </c>
      <c r="Q692" s="6">
        <f>O692/SUM(Table1[[#This Row],[c_ghg_inventory]:[c_undefined]])</f>
        <v>0</v>
      </c>
      <c r="R692">
        <v>689</v>
      </c>
      <c r="S692" s="4" t="s">
        <v>972</v>
      </c>
      <c r="T692" s="4"/>
      <c r="U692" s="4"/>
      <c r="V692" s="4"/>
      <c r="W692" s="4">
        <v>1</v>
      </c>
      <c r="X692" s="4" t="str">
        <f>IF(SUM(Table1[[#This Row],[o_ghg_inventory ]:[o_support_needed_and_received]])=0,1,"")</f>
        <v/>
      </c>
      <c r="Y692" s="34">
        <v>75000</v>
      </c>
      <c r="Z692" s="34">
        <v>0</v>
      </c>
      <c r="AA692" s="5">
        <f>Table1[[#This Row],[o_gef_funding]]/SUM(Table1[[#This Row],[o_ghg_inventory ]:[o_undefined]])</f>
        <v>75000</v>
      </c>
      <c r="AB692" s="5">
        <f>Table1[[#This Row],[o_co_financing]]/SUM(Table1[[#This Row],[o_ghg_inventory ]:[o_undefined]])</f>
        <v>0</v>
      </c>
      <c r="AC692" s="4" t="str" cm="1">
        <f t="array" ref="AC692">IF(Table1[[#This Row],[o_ghg_inventory ]]="",IF(AND(Table1[[#This Row],[o_undefined]:[o_undefined]]=1,Table1[[#This Row],[c_ghg_inventory]]=1),1,""),1)</f>
        <v/>
      </c>
      <c r="AD692" s="4" t="str" cm="1">
        <f t="array" ref="AD692">IF(Table1[[#This Row],[o_mitigation ]]="",IF(AND(Table1[[#This Row],[o_undefined]:[o_undefined]]=1,Table1[[#This Row],[c_mitigation]]=1),1,""),1)</f>
        <v/>
      </c>
      <c r="AE692" s="4" t="str" cm="1">
        <f t="array" ref="AE692">IF(Table1[[#This Row],[o_climate_change_impacts_and_adaptation ]]="",IF(AND(Table1[[#This Row],[o_undefined]:[o_undefined]]=1,Table1[[#This Row],[c_climate_change_impacts_and_adaptation]]=1),1,""),1)</f>
        <v/>
      </c>
      <c r="AF692" s="4" cm="1">
        <f t="array" ref="AF692">IF(Table1[[#This Row],[o_support_needed_and_received]]="",IF(AND(Table1[[#This Row],[o_undefined]:[o_undefined]]=1,Table1[[#This Row],[c_support_needed_and_received]]=1),1,""),1)</f>
        <v>1</v>
      </c>
      <c r="AG692" s="4" t="str">
        <f>IF(SUM(Table1[[#This Row],[com_ghg_inventory]:[com_support_needed_and_received]])=0,1,"")</f>
        <v/>
      </c>
      <c r="AH692" s="4" cm="1">
        <f t="array" ref="AH692">IF(Table1[[#This Row],[com_ghg_inventory]]="",0,IF(Table1[[#This Row],[com_undefined]:[com_undefined]]=1,0,Table1[[#This Row],[o_gef_funding]:[o_gef_funding]]/SUM(Table1[[#This Row],[com_ghg_inventory]:[com_support_needed_and_received]])))</f>
        <v>0</v>
      </c>
      <c r="AI692" s="4" cm="1">
        <f t="array" ref="AI692">IF(Table1[[#This Row],[com_mitigation]]="",0,IF(Table1[[#This Row],[com_undefined]:[com_undefined]]=1,0,Table1[[#This Row],[o_gef_funding]:[o_gef_funding]]/SUM(Table1[[#This Row],[com_ghg_inventory]:[com_support_needed_and_received]])))</f>
        <v>0</v>
      </c>
      <c r="AJ692" s="4" cm="1">
        <f t="array" ref="AJ692">IF(Table1[[#This Row],[com_climate_change_impacts_and_adaptation]]="",0,IF(Table1[[#This Row],[com_undefined]:[com_undefined]]=1,0,Table1[[#This Row],[o_gef_funding]:[o_gef_funding]]/SUM(Table1[[#This Row],[com_ghg_inventory]:[com_support_needed_and_received]])))</f>
        <v>0</v>
      </c>
      <c r="AK692" s="4" cm="1">
        <f t="array" ref="AK692">IF(Table1[[#This Row],[com_support_needed_and_received]]="",0,IF(Table1[[#This Row],[com_undefined]:[com_undefined]]=1,0,Table1[[#This Row],[o_gef_funding]:[o_gef_funding]]/SUM(Table1[[#This Row],[com_ghg_inventory]:[com_support_needed_and_received]])))</f>
        <v>75000</v>
      </c>
      <c r="AL692" s="4">
        <f>IF(Table1[[#This Row],[com_undefined]]=1,Table1[[#This Row],[o_gef_funding]],0)</f>
        <v>0</v>
      </c>
      <c r="AM692" s="4" cm="1">
        <f t="array" ref="AM692">IF(Table1[[#This Row],[com_ghg_inventory]]="",0,IF(Table1[[#This Row],[com_undefined]:[com_undefined]]=1,0,Table1[[#This Row],[o_co_financing]:[o_co_financing]]/SUM(Table1[[#This Row],[com_ghg_inventory]:[com_support_needed_and_received]])))</f>
        <v>0</v>
      </c>
      <c r="AN692" s="4" cm="1">
        <f t="array" ref="AN692">IF(Table1[[#This Row],[com_mitigation]]="",0,IF(Table1[[#This Row],[com_undefined]:[com_undefined]]=1,0,Table1[[#This Row],[o_co_financing]:[o_co_financing]]/SUM(Table1[[#This Row],[com_ghg_inventory]:[com_support_needed_and_received]])))</f>
        <v>0</v>
      </c>
      <c r="AO692" s="4" cm="1">
        <f t="array" ref="AO692">IF(Table1[[#This Row],[com_climate_change_impacts_and_adaptation]]="",0,IF(Table1[[#This Row],[com_undefined]:[com_undefined]]=1,0,Table1[[#This Row],[o_co_financing]:[o_co_financing]]/SUM(Table1[[#This Row],[com_ghg_inventory]:[com_support_needed_and_received]])))</f>
        <v>0</v>
      </c>
      <c r="AP692" s="4" cm="1">
        <f t="array" ref="AP692">IF(Table1[[#This Row],[com_support_needed_and_received]]="",0,IF(Table1[[#This Row],[com_undefined]:[com_undefined]]=1,0,Table1[[#This Row],[o_co_financing]:[o_co_financing]]/SUM(Table1[[#This Row],[com_ghg_inventory]:[com_support_needed_and_received]])))</f>
        <v>0</v>
      </c>
      <c r="AQ692" s="4">
        <f>IF(Table1[[#This Row],[com_undefined]]=1,Table1[[#This Row],[o_co_financing]],0)</f>
        <v>0</v>
      </c>
      <c r="AR692" s="4" t="str">
        <f>IF(Table1[[#This Row],[o_gef_funding]]=SUM(Table1[[#This Row],[ghg_inventory_gef]:[undefined_gef]]),"Good", "Problem")</f>
        <v>Good</v>
      </c>
      <c r="AS692" s="4" t="str">
        <f>IF(Table1[[#This Row],[o_co_financing]]=SUM(Table1[[#This Row],[ghg_inventory_co_finance]:[undefined_co_finance]]),"Good", "Problem")</f>
        <v>Good</v>
      </c>
    </row>
    <row r="693" spans="1:45">
      <c r="A693" s="2">
        <v>52</v>
      </c>
      <c r="B693" s="3" t="s">
        <v>78</v>
      </c>
      <c r="C693" s="4" t="str">
        <f>VLOOKUP(Table1[[#This Row],[pif_id]], Table7[#All],2,FALSE)</f>
        <v>Asia</v>
      </c>
      <c r="D693" s="4" t="str">
        <f>VLOOKUP(Table1[[#This Row],[pif_id]], Table7[#All],3,FALSE)</f>
        <v>UNEP</v>
      </c>
      <c r="E693" s="4" t="str">
        <f>VLOOKUP(Table1[[#This Row],[pif_id]], Table7[#All],4,FALSE)</f>
        <v>2018</v>
      </c>
      <c r="F693" s="4" t="e">
        <f>VLOOKUP(Table1[[#This Row],[pif_id]], Table7[#All],5,FALSE)</f>
        <v>#REF!</v>
      </c>
      <c r="G693">
        <v>160</v>
      </c>
      <c r="H693" t="s">
        <v>971</v>
      </c>
      <c r="L693">
        <v>1</v>
      </c>
      <c r="M693" t="str">
        <f>IF(SUM(Table1[[#This Row],[c_ghg_inventory]:[c_support_needed_and_received]])=0,1,"")</f>
        <v/>
      </c>
      <c r="N693" s="6">
        <v>150000</v>
      </c>
      <c r="O693" s="6">
        <v>0</v>
      </c>
      <c r="P693" s="6">
        <f>N693/SUM(Table1[[#This Row],[c_ghg_inventory]:[c_undefined]])</f>
        <v>150000</v>
      </c>
      <c r="Q693" s="6">
        <f>O693/SUM(Table1[[#This Row],[c_ghg_inventory]:[c_undefined]])</f>
        <v>0</v>
      </c>
      <c r="R693">
        <v>690</v>
      </c>
      <c r="S693" s="4" t="s">
        <v>973</v>
      </c>
      <c r="T693" s="4"/>
      <c r="U693" s="4"/>
      <c r="V693" s="4"/>
      <c r="W693" s="4">
        <v>1</v>
      </c>
      <c r="X693" s="4" t="str">
        <f>IF(SUM(Table1[[#This Row],[o_ghg_inventory ]:[o_support_needed_and_received]])=0,1,"")</f>
        <v/>
      </c>
      <c r="Y693" s="34">
        <v>75000</v>
      </c>
      <c r="Z693" s="34">
        <v>0</v>
      </c>
      <c r="AA693" s="5">
        <f>Table1[[#This Row],[o_gef_funding]]/SUM(Table1[[#This Row],[o_ghg_inventory ]:[o_undefined]])</f>
        <v>75000</v>
      </c>
      <c r="AB693" s="5">
        <f>Table1[[#This Row],[o_co_financing]]/SUM(Table1[[#This Row],[o_ghg_inventory ]:[o_undefined]])</f>
        <v>0</v>
      </c>
      <c r="AC693" s="4" t="str" cm="1">
        <f t="array" ref="AC693">IF(Table1[[#This Row],[o_ghg_inventory ]]="",IF(AND(Table1[[#This Row],[o_undefined]:[o_undefined]]=1,Table1[[#This Row],[c_ghg_inventory]]=1),1,""),1)</f>
        <v/>
      </c>
      <c r="AD693" s="4" t="str" cm="1">
        <f t="array" ref="AD693">IF(Table1[[#This Row],[o_mitigation ]]="",IF(AND(Table1[[#This Row],[o_undefined]:[o_undefined]]=1,Table1[[#This Row],[c_mitigation]]=1),1,""),1)</f>
        <v/>
      </c>
      <c r="AE693" s="4" t="str" cm="1">
        <f t="array" ref="AE693">IF(Table1[[#This Row],[o_climate_change_impacts_and_adaptation ]]="",IF(AND(Table1[[#This Row],[o_undefined]:[o_undefined]]=1,Table1[[#This Row],[c_climate_change_impacts_and_adaptation]]=1),1,""),1)</f>
        <v/>
      </c>
      <c r="AF693" s="4" cm="1">
        <f t="array" ref="AF693">IF(Table1[[#This Row],[o_support_needed_and_received]]="",IF(AND(Table1[[#This Row],[o_undefined]:[o_undefined]]=1,Table1[[#This Row],[c_support_needed_and_received]]=1),1,""),1)</f>
        <v>1</v>
      </c>
      <c r="AG693" s="4" t="str">
        <f>IF(SUM(Table1[[#This Row],[com_ghg_inventory]:[com_support_needed_and_received]])=0,1,"")</f>
        <v/>
      </c>
      <c r="AH693" s="4" cm="1">
        <f t="array" ref="AH693">IF(Table1[[#This Row],[com_ghg_inventory]]="",0,IF(Table1[[#This Row],[com_undefined]:[com_undefined]]=1,0,Table1[[#This Row],[o_gef_funding]:[o_gef_funding]]/SUM(Table1[[#This Row],[com_ghg_inventory]:[com_support_needed_and_received]])))</f>
        <v>0</v>
      </c>
      <c r="AI693" s="4" cm="1">
        <f t="array" ref="AI693">IF(Table1[[#This Row],[com_mitigation]]="",0,IF(Table1[[#This Row],[com_undefined]:[com_undefined]]=1,0,Table1[[#This Row],[o_gef_funding]:[o_gef_funding]]/SUM(Table1[[#This Row],[com_ghg_inventory]:[com_support_needed_and_received]])))</f>
        <v>0</v>
      </c>
      <c r="AJ693" s="4" cm="1">
        <f t="array" ref="AJ693">IF(Table1[[#This Row],[com_climate_change_impacts_and_adaptation]]="",0,IF(Table1[[#This Row],[com_undefined]:[com_undefined]]=1,0,Table1[[#This Row],[o_gef_funding]:[o_gef_funding]]/SUM(Table1[[#This Row],[com_ghg_inventory]:[com_support_needed_and_received]])))</f>
        <v>0</v>
      </c>
      <c r="AK693" s="4" cm="1">
        <f t="array" ref="AK693">IF(Table1[[#This Row],[com_support_needed_and_received]]="",0,IF(Table1[[#This Row],[com_undefined]:[com_undefined]]=1,0,Table1[[#This Row],[o_gef_funding]:[o_gef_funding]]/SUM(Table1[[#This Row],[com_ghg_inventory]:[com_support_needed_and_received]])))</f>
        <v>75000</v>
      </c>
      <c r="AL693" s="4">
        <f>IF(Table1[[#This Row],[com_undefined]]=1,Table1[[#This Row],[o_gef_funding]],0)</f>
        <v>0</v>
      </c>
      <c r="AM693" s="4" cm="1">
        <f t="array" ref="AM693">IF(Table1[[#This Row],[com_ghg_inventory]]="",0,IF(Table1[[#This Row],[com_undefined]:[com_undefined]]=1,0,Table1[[#This Row],[o_co_financing]:[o_co_financing]]/SUM(Table1[[#This Row],[com_ghg_inventory]:[com_support_needed_and_received]])))</f>
        <v>0</v>
      </c>
      <c r="AN693" s="4" cm="1">
        <f t="array" ref="AN693">IF(Table1[[#This Row],[com_mitigation]]="",0,IF(Table1[[#This Row],[com_undefined]:[com_undefined]]=1,0,Table1[[#This Row],[o_co_financing]:[o_co_financing]]/SUM(Table1[[#This Row],[com_ghg_inventory]:[com_support_needed_and_received]])))</f>
        <v>0</v>
      </c>
      <c r="AO693" s="4" cm="1">
        <f t="array" ref="AO693">IF(Table1[[#This Row],[com_climate_change_impacts_and_adaptation]]="",0,IF(Table1[[#This Row],[com_undefined]:[com_undefined]]=1,0,Table1[[#This Row],[o_co_financing]:[o_co_financing]]/SUM(Table1[[#This Row],[com_ghg_inventory]:[com_support_needed_and_received]])))</f>
        <v>0</v>
      </c>
      <c r="AP693" s="4" cm="1">
        <f t="array" ref="AP693">IF(Table1[[#This Row],[com_support_needed_and_received]]="",0,IF(Table1[[#This Row],[com_undefined]:[com_undefined]]=1,0,Table1[[#This Row],[o_co_financing]:[o_co_financing]]/SUM(Table1[[#This Row],[com_ghg_inventory]:[com_support_needed_and_received]])))</f>
        <v>0</v>
      </c>
      <c r="AQ693" s="4">
        <f>IF(Table1[[#This Row],[com_undefined]]=1,Table1[[#This Row],[o_co_financing]],0)</f>
        <v>0</v>
      </c>
      <c r="AR693" s="4" t="str">
        <f>IF(Table1[[#This Row],[o_gef_funding]]=SUM(Table1[[#This Row],[ghg_inventory_gef]:[undefined_gef]]),"Good", "Problem")</f>
        <v>Good</v>
      </c>
      <c r="AS693" s="4" t="str">
        <f>IF(Table1[[#This Row],[o_co_financing]]=SUM(Table1[[#This Row],[ghg_inventory_co_finance]:[undefined_co_finance]]),"Good", "Problem")</f>
        <v>Good</v>
      </c>
    </row>
    <row r="694" spans="1:45">
      <c r="A694" s="2">
        <v>40</v>
      </c>
      <c r="B694" s="3" t="s">
        <v>65</v>
      </c>
      <c r="C694" s="4" t="str">
        <f>VLOOKUP(Table1[[#This Row],[pif_id]], Table7[#All],2,FALSE)</f>
        <v>Africa</v>
      </c>
      <c r="D694" s="4" t="str">
        <f>VLOOKUP(Table1[[#This Row],[pif_id]], Table7[#All],3,FALSE)</f>
        <v>CI</v>
      </c>
      <c r="E694" s="4" t="str">
        <f>VLOOKUP(Table1[[#This Row],[pif_id]], Table7[#All],4,FALSE)</f>
        <v>2019</v>
      </c>
      <c r="F694" s="4" t="e">
        <f>VLOOKUP(Table1[[#This Row],[pif_id]], Table7[#All],5,FALSE)</f>
        <v>#REF!</v>
      </c>
      <c r="G694">
        <v>161</v>
      </c>
      <c r="H694" t="s">
        <v>974</v>
      </c>
      <c r="M694">
        <f>IF(SUM(Table1[[#This Row],[c_ghg_inventory]:[c_support_needed_and_received]])=0,1,"")</f>
        <v>1</v>
      </c>
      <c r="N694" s="6">
        <v>1500000</v>
      </c>
      <c r="O694" s="6">
        <v>464300</v>
      </c>
      <c r="P694" s="6">
        <f>N694/SUM(Table1[[#This Row],[c_ghg_inventory]:[c_undefined]])</f>
        <v>1500000</v>
      </c>
      <c r="Q694" s="6">
        <f>O694/SUM(Table1[[#This Row],[c_ghg_inventory]:[c_undefined]])</f>
        <v>464300</v>
      </c>
      <c r="R694">
        <v>691</v>
      </c>
      <c r="S694" s="4" t="s">
        <v>975</v>
      </c>
      <c r="T694" s="4"/>
      <c r="U694" s="4"/>
      <c r="V694" s="4"/>
      <c r="W694" s="4"/>
      <c r="X694" s="4">
        <f>IF(SUM(Table1[[#This Row],[o_ghg_inventory ]:[o_support_needed_and_received]])=0,1,"")</f>
        <v>1</v>
      </c>
      <c r="Y694" s="34">
        <v>375000</v>
      </c>
      <c r="Z694" s="34">
        <v>116075</v>
      </c>
      <c r="AA694" s="5">
        <f>Table1[[#This Row],[o_gef_funding]]/SUM(Table1[[#This Row],[o_ghg_inventory ]:[o_undefined]])</f>
        <v>375000</v>
      </c>
      <c r="AB694" s="5">
        <f>Table1[[#This Row],[o_co_financing]]/SUM(Table1[[#This Row],[o_ghg_inventory ]:[o_undefined]])</f>
        <v>116075</v>
      </c>
      <c r="AC694" s="4" t="str" cm="1">
        <f t="array" ref="AC694">IF(Table1[[#This Row],[o_ghg_inventory ]]="",IF(AND(Table1[[#This Row],[o_undefined]:[o_undefined]]=1,Table1[[#This Row],[c_ghg_inventory]]=1),1,""),1)</f>
        <v/>
      </c>
      <c r="AD694" s="4" t="str" cm="1">
        <f t="array" ref="AD694">IF(Table1[[#This Row],[o_mitigation ]]="",IF(AND(Table1[[#This Row],[o_undefined]:[o_undefined]]=1,Table1[[#This Row],[c_mitigation]]=1),1,""),1)</f>
        <v/>
      </c>
      <c r="AE694" s="4" t="str" cm="1">
        <f t="array" ref="AE694">IF(Table1[[#This Row],[o_climate_change_impacts_and_adaptation ]]="",IF(AND(Table1[[#This Row],[o_undefined]:[o_undefined]]=1,Table1[[#This Row],[c_climate_change_impacts_and_adaptation]]=1),1,""),1)</f>
        <v/>
      </c>
      <c r="AF694" s="4" t="str" cm="1">
        <f t="array" ref="AF694">IF(Table1[[#This Row],[o_support_needed_and_received]]="",IF(AND(Table1[[#This Row],[o_undefined]:[o_undefined]]=1,Table1[[#This Row],[c_support_needed_and_received]]=1),1,""),1)</f>
        <v/>
      </c>
      <c r="AG694" s="4">
        <f>IF(SUM(Table1[[#This Row],[com_ghg_inventory]:[com_support_needed_and_received]])=0,1,"")</f>
        <v>1</v>
      </c>
      <c r="AH694" s="4" cm="1">
        <f t="array" ref="AH694">IF(Table1[[#This Row],[com_ghg_inventory]]="",0,IF(Table1[[#This Row],[com_undefined]:[com_undefined]]=1,0,Table1[[#This Row],[o_gef_funding]:[o_gef_funding]]/SUM(Table1[[#This Row],[com_ghg_inventory]:[com_support_needed_and_received]])))</f>
        <v>0</v>
      </c>
      <c r="AI694" s="4" cm="1">
        <f t="array" ref="AI694">IF(Table1[[#This Row],[com_mitigation]]="",0,IF(Table1[[#This Row],[com_undefined]:[com_undefined]]=1,0,Table1[[#This Row],[o_gef_funding]:[o_gef_funding]]/SUM(Table1[[#This Row],[com_ghg_inventory]:[com_support_needed_and_received]])))</f>
        <v>0</v>
      </c>
      <c r="AJ694" s="4" cm="1">
        <f t="array" ref="AJ694">IF(Table1[[#This Row],[com_climate_change_impacts_and_adaptation]]="",0,IF(Table1[[#This Row],[com_undefined]:[com_undefined]]=1,0,Table1[[#This Row],[o_gef_funding]:[o_gef_funding]]/SUM(Table1[[#This Row],[com_ghg_inventory]:[com_support_needed_and_received]])))</f>
        <v>0</v>
      </c>
      <c r="AK694" s="4" cm="1">
        <f t="array" ref="AK694">IF(Table1[[#This Row],[com_support_needed_and_received]]="",0,IF(Table1[[#This Row],[com_undefined]:[com_undefined]]=1,0,Table1[[#This Row],[o_gef_funding]:[o_gef_funding]]/SUM(Table1[[#This Row],[com_ghg_inventory]:[com_support_needed_and_received]])))</f>
        <v>0</v>
      </c>
      <c r="AL694" s="4">
        <f>IF(Table1[[#This Row],[com_undefined]]=1,Table1[[#This Row],[o_gef_funding]],0)</f>
        <v>375000</v>
      </c>
      <c r="AM694" s="4" cm="1">
        <f t="array" ref="AM694">IF(Table1[[#This Row],[com_ghg_inventory]]="",0,IF(Table1[[#This Row],[com_undefined]:[com_undefined]]=1,0,Table1[[#This Row],[o_co_financing]:[o_co_financing]]/SUM(Table1[[#This Row],[com_ghg_inventory]:[com_support_needed_and_received]])))</f>
        <v>0</v>
      </c>
      <c r="AN694" s="4" cm="1">
        <f t="array" ref="AN694">IF(Table1[[#This Row],[com_mitigation]]="",0,IF(Table1[[#This Row],[com_undefined]:[com_undefined]]=1,0,Table1[[#This Row],[o_co_financing]:[o_co_financing]]/SUM(Table1[[#This Row],[com_ghg_inventory]:[com_support_needed_and_received]])))</f>
        <v>0</v>
      </c>
      <c r="AO694" s="4" cm="1">
        <f t="array" ref="AO694">IF(Table1[[#This Row],[com_climate_change_impacts_and_adaptation]]="",0,IF(Table1[[#This Row],[com_undefined]:[com_undefined]]=1,0,Table1[[#This Row],[o_co_financing]:[o_co_financing]]/SUM(Table1[[#This Row],[com_ghg_inventory]:[com_support_needed_and_received]])))</f>
        <v>0</v>
      </c>
      <c r="AP694" s="4" cm="1">
        <f t="array" ref="AP694">IF(Table1[[#This Row],[com_support_needed_and_received]]="",0,IF(Table1[[#This Row],[com_undefined]:[com_undefined]]=1,0,Table1[[#This Row],[o_co_financing]:[o_co_financing]]/SUM(Table1[[#This Row],[com_ghg_inventory]:[com_support_needed_and_received]])))</f>
        <v>0</v>
      </c>
      <c r="AQ694" s="4">
        <f>IF(Table1[[#This Row],[com_undefined]]=1,Table1[[#This Row],[o_co_financing]],0)</f>
        <v>116075</v>
      </c>
      <c r="AR694" s="4" t="str">
        <f>IF(Table1[[#This Row],[o_gef_funding]]=SUM(Table1[[#This Row],[ghg_inventory_gef]:[undefined_gef]]),"Good", "Problem")</f>
        <v>Good</v>
      </c>
      <c r="AS694" s="4" t="str">
        <f>IF(Table1[[#This Row],[o_co_financing]]=SUM(Table1[[#This Row],[ghg_inventory_co_finance]:[undefined_co_finance]]),"Good", "Problem")</f>
        <v>Good</v>
      </c>
    </row>
    <row r="695" spans="1:45">
      <c r="A695" s="2">
        <v>40</v>
      </c>
      <c r="B695" s="3" t="s">
        <v>65</v>
      </c>
      <c r="C695" s="4" t="str">
        <f>VLOOKUP(Table1[[#This Row],[pif_id]], Table7[#All],2,FALSE)</f>
        <v>Africa</v>
      </c>
      <c r="D695" s="4" t="str">
        <f>VLOOKUP(Table1[[#This Row],[pif_id]], Table7[#All],3,FALSE)</f>
        <v>CI</v>
      </c>
      <c r="E695" s="4" t="str">
        <f>VLOOKUP(Table1[[#This Row],[pif_id]], Table7[#All],4,FALSE)</f>
        <v>2019</v>
      </c>
      <c r="F695" s="4" t="e">
        <f>VLOOKUP(Table1[[#This Row],[pif_id]], Table7[#All],5,FALSE)</f>
        <v>#REF!</v>
      </c>
      <c r="G695">
        <v>161</v>
      </c>
      <c r="H695" t="s">
        <v>974</v>
      </c>
      <c r="M695">
        <f>IF(SUM(Table1[[#This Row],[c_ghg_inventory]:[c_support_needed_and_received]])=0,1,"")</f>
        <v>1</v>
      </c>
      <c r="N695" s="6">
        <v>1500000</v>
      </c>
      <c r="O695" s="6">
        <v>464300</v>
      </c>
      <c r="P695" s="6">
        <f>N695/SUM(Table1[[#This Row],[c_ghg_inventory]:[c_undefined]])</f>
        <v>1500000</v>
      </c>
      <c r="Q695" s="6">
        <f>O695/SUM(Table1[[#This Row],[c_ghg_inventory]:[c_undefined]])</f>
        <v>464300</v>
      </c>
      <c r="R695">
        <v>692</v>
      </c>
      <c r="S695" s="4" t="s">
        <v>976</v>
      </c>
      <c r="T695" s="4"/>
      <c r="U695" s="4"/>
      <c r="V695" s="4"/>
      <c r="W695" s="4"/>
      <c r="X695" s="4">
        <f>IF(SUM(Table1[[#This Row],[o_ghg_inventory ]:[o_support_needed_and_received]])=0,1,"")</f>
        <v>1</v>
      </c>
      <c r="Y695" s="34">
        <v>375000</v>
      </c>
      <c r="Z695" s="34">
        <v>116075</v>
      </c>
      <c r="AA695" s="5">
        <f>Table1[[#This Row],[o_gef_funding]]/SUM(Table1[[#This Row],[o_ghg_inventory ]:[o_undefined]])</f>
        <v>375000</v>
      </c>
      <c r="AB695" s="5">
        <f>Table1[[#This Row],[o_co_financing]]/SUM(Table1[[#This Row],[o_ghg_inventory ]:[o_undefined]])</f>
        <v>116075</v>
      </c>
      <c r="AC695" s="4" t="str" cm="1">
        <f t="array" ref="AC695">IF(Table1[[#This Row],[o_ghg_inventory ]]="",IF(AND(Table1[[#This Row],[o_undefined]:[o_undefined]]=1,Table1[[#This Row],[c_ghg_inventory]]=1),1,""),1)</f>
        <v/>
      </c>
      <c r="AD695" s="4" t="str" cm="1">
        <f t="array" ref="AD695">IF(Table1[[#This Row],[o_mitigation ]]="",IF(AND(Table1[[#This Row],[o_undefined]:[o_undefined]]=1,Table1[[#This Row],[c_mitigation]]=1),1,""),1)</f>
        <v/>
      </c>
      <c r="AE695" s="4" t="str" cm="1">
        <f t="array" ref="AE695">IF(Table1[[#This Row],[o_climate_change_impacts_and_adaptation ]]="",IF(AND(Table1[[#This Row],[o_undefined]:[o_undefined]]=1,Table1[[#This Row],[c_climate_change_impacts_and_adaptation]]=1),1,""),1)</f>
        <v/>
      </c>
      <c r="AF695" s="4" t="str" cm="1">
        <f t="array" ref="AF695">IF(Table1[[#This Row],[o_support_needed_and_received]]="",IF(AND(Table1[[#This Row],[o_undefined]:[o_undefined]]=1,Table1[[#This Row],[c_support_needed_and_received]]=1),1,""),1)</f>
        <v/>
      </c>
      <c r="AG695" s="4">
        <f>IF(SUM(Table1[[#This Row],[com_ghg_inventory]:[com_support_needed_and_received]])=0,1,"")</f>
        <v>1</v>
      </c>
      <c r="AH695" s="4" cm="1">
        <f t="array" ref="AH695">IF(Table1[[#This Row],[com_ghg_inventory]]="",0,IF(Table1[[#This Row],[com_undefined]:[com_undefined]]=1,0,Table1[[#This Row],[o_gef_funding]:[o_gef_funding]]/SUM(Table1[[#This Row],[com_ghg_inventory]:[com_support_needed_and_received]])))</f>
        <v>0</v>
      </c>
      <c r="AI695" s="4" cm="1">
        <f t="array" ref="AI695">IF(Table1[[#This Row],[com_mitigation]]="",0,IF(Table1[[#This Row],[com_undefined]:[com_undefined]]=1,0,Table1[[#This Row],[o_gef_funding]:[o_gef_funding]]/SUM(Table1[[#This Row],[com_ghg_inventory]:[com_support_needed_and_received]])))</f>
        <v>0</v>
      </c>
      <c r="AJ695" s="4" cm="1">
        <f t="array" ref="AJ695">IF(Table1[[#This Row],[com_climate_change_impacts_and_adaptation]]="",0,IF(Table1[[#This Row],[com_undefined]:[com_undefined]]=1,0,Table1[[#This Row],[o_gef_funding]:[o_gef_funding]]/SUM(Table1[[#This Row],[com_ghg_inventory]:[com_support_needed_and_received]])))</f>
        <v>0</v>
      </c>
      <c r="AK695" s="4" cm="1">
        <f t="array" ref="AK695">IF(Table1[[#This Row],[com_support_needed_and_received]]="",0,IF(Table1[[#This Row],[com_undefined]:[com_undefined]]=1,0,Table1[[#This Row],[o_gef_funding]:[o_gef_funding]]/SUM(Table1[[#This Row],[com_ghg_inventory]:[com_support_needed_and_received]])))</f>
        <v>0</v>
      </c>
      <c r="AL695" s="4">
        <f>IF(Table1[[#This Row],[com_undefined]]=1,Table1[[#This Row],[o_gef_funding]],0)</f>
        <v>375000</v>
      </c>
      <c r="AM695" s="4" cm="1">
        <f t="array" ref="AM695">IF(Table1[[#This Row],[com_ghg_inventory]]="",0,IF(Table1[[#This Row],[com_undefined]:[com_undefined]]=1,0,Table1[[#This Row],[o_co_financing]:[o_co_financing]]/SUM(Table1[[#This Row],[com_ghg_inventory]:[com_support_needed_and_received]])))</f>
        <v>0</v>
      </c>
      <c r="AN695" s="4" cm="1">
        <f t="array" ref="AN695">IF(Table1[[#This Row],[com_mitigation]]="",0,IF(Table1[[#This Row],[com_undefined]:[com_undefined]]=1,0,Table1[[#This Row],[o_co_financing]:[o_co_financing]]/SUM(Table1[[#This Row],[com_ghg_inventory]:[com_support_needed_and_received]])))</f>
        <v>0</v>
      </c>
      <c r="AO695" s="4" cm="1">
        <f t="array" ref="AO695">IF(Table1[[#This Row],[com_climate_change_impacts_and_adaptation]]="",0,IF(Table1[[#This Row],[com_undefined]:[com_undefined]]=1,0,Table1[[#This Row],[o_co_financing]:[o_co_financing]]/SUM(Table1[[#This Row],[com_ghg_inventory]:[com_support_needed_and_received]])))</f>
        <v>0</v>
      </c>
      <c r="AP695" s="4" cm="1">
        <f t="array" ref="AP695">IF(Table1[[#This Row],[com_support_needed_and_received]]="",0,IF(Table1[[#This Row],[com_undefined]:[com_undefined]]=1,0,Table1[[#This Row],[o_co_financing]:[o_co_financing]]/SUM(Table1[[#This Row],[com_ghg_inventory]:[com_support_needed_and_received]])))</f>
        <v>0</v>
      </c>
      <c r="AQ695" s="4">
        <f>IF(Table1[[#This Row],[com_undefined]]=1,Table1[[#This Row],[o_co_financing]],0)</f>
        <v>116075</v>
      </c>
      <c r="AR695" s="4" t="str">
        <f>IF(Table1[[#This Row],[o_gef_funding]]=SUM(Table1[[#This Row],[ghg_inventory_gef]:[undefined_gef]]),"Good", "Problem")</f>
        <v>Good</v>
      </c>
      <c r="AS695" s="4" t="str">
        <f>IF(Table1[[#This Row],[o_co_financing]]=SUM(Table1[[#This Row],[ghg_inventory_co_finance]:[undefined_co_finance]]),"Good", "Problem")</f>
        <v>Good</v>
      </c>
    </row>
    <row r="696" spans="1:45">
      <c r="A696" s="2">
        <v>40</v>
      </c>
      <c r="B696" s="3" t="s">
        <v>65</v>
      </c>
      <c r="C696" s="4" t="str">
        <f>VLOOKUP(Table1[[#This Row],[pif_id]], Table7[#All],2,FALSE)</f>
        <v>Africa</v>
      </c>
      <c r="D696" s="4" t="str">
        <f>VLOOKUP(Table1[[#This Row],[pif_id]], Table7[#All],3,FALSE)</f>
        <v>CI</v>
      </c>
      <c r="E696" s="4" t="str">
        <f>VLOOKUP(Table1[[#This Row],[pif_id]], Table7[#All],4,FALSE)</f>
        <v>2019</v>
      </c>
      <c r="F696" s="4" t="e">
        <f>VLOOKUP(Table1[[#This Row],[pif_id]], Table7[#All],5,FALSE)</f>
        <v>#REF!</v>
      </c>
      <c r="G696">
        <v>161</v>
      </c>
      <c r="H696" t="s">
        <v>974</v>
      </c>
      <c r="M696">
        <f>IF(SUM(Table1[[#This Row],[c_ghg_inventory]:[c_support_needed_and_received]])=0,1,"")</f>
        <v>1</v>
      </c>
      <c r="N696" s="6">
        <v>1500000</v>
      </c>
      <c r="O696" s="6">
        <v>464300</v>
      </c>
      <c r="P696" s="6">
        <f>N696/SUM(Table1[[#This Row],[c_ghg_inventory]:[c_undefined]])</f>
        <v>1500000</v>
      </c>
      <c r="Q696" s="6">
        <f>O696/SUM(Table1[[#This Row],[c_ghg_inventory]:[c_undefined]])</f>
        <v>464300</v>
      </c>
      <c r="R696">
        <v>693</v>
      </c>
      <c r="S696" s="4" t="s">
        <v>977</v>
      </c>
      <c r="T696" s="4"/>
      <c r="U696" s="4"/>
      <c r="V696" s="4"/>
      <c r="W696" s="4"/>
      <c r="X696" s="4">
        <f>IF(SUM(Table1[[#This Row],[o_ghg_inventory ]:[o_support_needed_and_received]])=0,1,"")</f>
        <v>1</v>
      </c>
      <c r="Y696" s="34">
        <v>375000</v>
      </c>
      <c r="Z696" s="34">
        <v>116075</v>
      </c>
      <c r="AA696" s="5">
        <f>Table1[[#This Row],[o_gef_funding]]/SUM(Table1[[#This Row],[o_ghg_inventory ]:[o_undefined]])</f>
        <v>375000</v>
      </c>
      <c r="AB696" s="5">
        <f>Table1[[#This Row],[o_co_financing]]/SUM(Table1[[#This Row],[o_ghg_inventory ]:[o_undefined]])</f>
        <v>116075</v>
      </c>
      <c r="AC696" s="4" t="str" cm="1">
        <f t="array" ref="AC696">IF(Table1[[#This Row],[o_ghg_inventory ]]="",IF(AND(Table1[[#This Row],[o_undefined]:[o_undefined]]=1,Table1[[#This Row],[c_ghg_inventory]]=1),1,""),1)</f>
        <v/>
      </c>
      <c r="AD696" s="4" t="str" cm="1">
        <f t="array" ref="AD696">IF(Table1[[#This Row],[o_mitigation ]]="",IF(AND(Table1[[#This Row],[o_undefined]:[o_undefined]]=1,Table1[[#This Row],[c_mitigation]]=1),1,""),1)</f>
        <v/>
      </c>
      <c r="AE696" s="4" t="str" cm="1">
        <f t="array" ref="AE696">IF(Table1[[#This Row],[o_climate_change_impacts_and_adaptation ]]="",IF(AND(Table1[[#This Row],[o_undefined]:[o_undefined]]=1,Table1[[#This Row],[c_climate_change_impacts_and_adaptation]]=1),1,""),1)</f>
        <v/>
      </c>
      <c r="AF696" s="4" t="str" cm="1">
        <f t="array" ref="AF696">IF(Table1[[#This Row],[o_support_needed_and_received]]="",IF(AND(Table1[[#This Row],[o_undefined]:[o_undefined]]=1,Table1[[#This Row],[c_support_needed_and_received]]=1),1,""),1)</f>
        <v/>
      </c>
      <c r="AG696" s="4">
        <f>IF(SUM(Table1[[#This Row],[com_ghg_inventory]:[com_support_needed_and_received]])=0,1,"")</f>
        <v>1</v>
      </c>
      <c r="AH696" s="4" cm="1">
        <f t="array" ref="AH696">IF(Table1[[#This Row],[com_ghg_inventory]]="",0,IF(Table1[[#This Row],[com_undefined]:[com_undefined]]=1,0,Table1[[#This Row],[o_gef_funding]:[o_gef_funding]]/SUM(Table1[[#This Row],[com_ghg_inventory]:[com_support_needed_and_received]])))</f>
        <v>0</v>
      </c>
      <c r="AI696" s="4" cm="1">
        <f t="array" ref="AI696">IF(Table1[[#This Row],[com_mitigation]]="",0,IF(Table1[[#This Row],[com_undefined]:[com_undefined]]=1,0,Table1[[#This Row],[o_gef_funding]:[o_gef_funding]]/SUM(Table1[[#This Row],[com_ghg_inventory]:[com_support_needed_and_received]])))</f>
        <v>0</v>
      </c>
      <c r="AJ696" s="4" cm="1">
        <f t="array" ref="AJ696">IF(Table1[[#This Row],[com_climate_change_impacts_and_adaptation]]="",0,IF(Table1[[#This Row],[com_undefined]:[com_undefined]]=1,0,Table1[[#This Row],[o_gef_funding]:[o_gef_funding]]/SUM(Table1[[#This Row],[com_ghg_inventory]:[com_support_needed_and_received]])))</f>
        <v>0</v>
      </c>
      <c r="AK696" s="4" cm="1">
        <f t="array" ref="AK696">IF(Table1[[#This Row],[com_support_needed_and_received]]="",0,IF(Table1[[#This Row],[com_undefined]:[com_undefined]]=1,0,Table1[[#This Row],[o_gef_funding]:[o_gef_funding]]/SUM(Table1[[#This Row],[com_ghg_inventory]:[com_support_needed_and_received]])))</f>
        <v>0</v>
      </c>
      <c r="AL696" s="4">
        <f>IF(Table1[[#This Row],[com_undefined]]=1,Table1[[#This Row],[o_gef_funding]],0)</f>
        <v>375000</v>
      </c>
      <c r="AM696" s="4" cm="1">
        <f t="array" ref="AM696">IF(Table1[[#This Row],[com_ghg_inventory]]="",0,IF(Table1[[#This Row],[com_undefined]:[com_undefined]]=1,0,Table1[[#This Row],[o_co_financing]:[o_co_financing]]/SUM(Table1[[#This Row],[com_ghg_inventory]:[com_support_needed_and_received]])))</f>
        <v>0</v>
      </c>
      <c r="AN696" s="4" cm="1">
        <f t="array" ref="AN696">IF(Table1[[#This Row],[com_mitigation]]="",0,IF(Table1[[#This Row],[com_undefined]:[com_undefined]]=1,0,Table1[[#This Row],[o_co_financing]:[o_co_financing]]/SUM(Table1[[#This Row],[com_ghg_inventory]:[com_support_needed_and_received]])))</f>
        <v>0</v>
      </c>
      <c r="AO696" s="4" cm="1">
        <f t="array" ref="AO696">IF(Table1[[#This Row],[com_climate_change_impacts_and_adaptation]]="",0,IF(Table1[[#This Row],[com_undefined]:[com_undefined]]=1,0,Table1[[#This Row],[o_co_financing]:[o_co_financing]]/SUM(Table1[[#This Row],[com_ghg_inventory]:[com_support_needed_and_received]])))</f>
        <v>0</v>
      </c>
      <c r="AP696" s="4" cm="1">
        <f t="array" ref="AP696">IF(Table1[[#This Row],[com_support_needed_and_received]]="",0,IF(Table1[[#This Row],[com_undefined]:[com_undefined]]=1,0,Table1[[#This Row],[o_co_financing]:[o_co_financing]]/SUM(Table1[[#This Row],[com_ghg_inventory]:[com_support_needed_and_received]])))</f>
        <v>0</v>
      </c>
      <c r="AQ696" s="4">
        <f>IF(Table1[[#This Row],[com_undefined]]=1,Table1[[#This Row],[o_co_financing]],0)</f>
        <v>116075</v>
      </c>
      <c r="AR696" s="4" t="str">
        <f>IF(Table1[[#This Row],[o_gef_funding]]=SUM(Table1[[#This Row],[ghg_inventory_gef]:[undefined_gef]]),"Good", "Problem")</f>
        <v>Good</v>
      </c>
      <c r="AS696" s="4" t="str">
        <f>IF(Table1[[#This Row],[o_co_financing]]=SUM(Table1[[#This Row],[ghg_inventory_co_finance]:[undefined_co_finance]]),"Good", "Problem")</f>
        <v>Good</v>
      </c>
    </row>
    <row r="697" spans="1:45">
      <c r="A697" s="2">
        <v>40</v>
      </c>
      <c r="B697" s="3" t="s">
        <v>65</v>
      </c>
      <c r="C697" s="4" t="str">
        <f>VLOOKUP(Table1[[#This Row],[pif_id]], Table7[#All],2,FALSE)</f>
        <v>Africa</v>
      </c>
      <c r="D697" s="4" t="str">
        <f>VLOOKUP(Table1[[#This Row],[pif_id]], Table7[#All],3,FALSE)</f>
        <v>CI</v>
      </c>
      <c r="E697" s="4" t="str">
        <f>VLOOKUP(Table1[[#This Row],[pif_id]], Table7[#All],4,FALSE)</f>
        <v>2019</v>
      </c>
      <c r="F697" s="4" t="e">
        <f>VLOOKUP(Table1[[#This Row],[pif_id]], Table7[#All],5,FALSE)</f>
        <v>#REF!</v>
      </c>
      <c r="G697">
        <v>161</v>
      </c>
      <c r="H697" t="s">
        <v>974</v>
      </c>
      <c r="M697">
        <f>IF(SUM(Table1[[#This Row],[c_ghg_inventory]:[c_support_needed_and_received]])=0,1,"")</f>
        <v>1</v>
      </c>
      <c r="N697" s="6">
        <v>1500000</v>
      </c>
      <c r="O697" s="6">
        <v>464300</v>
      </c>
      <c r="P697" s="6">
        <f>N697/SUM(Table1[[#This Row],[c_ghg_inventory]:[c_undefined]])</f>
        <v>1500000</v>
      </c>
      <c r="Q697" s="6">
        <f>O697/SUM(Table1[[#This Row],[c_ghg_inventory]:[c_undefined]])</f>
        <v>464300</v>
      </c>
      <c r="R697">
        <v>694</v>
      </c>
      <c r="S697" s="4" t="s">
        <v>978</v>
      </c>
      <c r="T697" s="4"/>
      <c r="U697" s="4"/>
      <c r="V697" s="4"/>
      <c r="W697" s="4"/>
      <c r="X697" s="4">
        <f>IF(SUM(Table1[[#This Row],[o_ghg_inventory ]:[o_support_needed_and_received]])=0,1,"")</f>
        <v>1</v>
      </c>
      <c r="Y697" s="34">
        <v>375000</v>
      </c>
      <c r="Z697" s="34">
        <v>116075</v>
      </c>
      <c r="AA697" s="5">
        <f>Table1[[#This Row],[o_gef_funding]]/SUM(Table1[[#This Row],[o_ghg_inventory ]:[o_undefined]])</f>
        <v>375000</v>
      </c>
      <c r="AB697" s="5">
        <f>Table1[[#This Row],[o_co_financing]]/SUM(Table1[[#This Row],[o_ghg_inventory ]:[o_undefined]])</f>
        <v>116075</v>
      </c>
      <c r="AC697" s="4" t="str" cm="1">
        <f t="array" ref="AC697">IF(Table1[[#This Row],[o_ghg_inventory ]]="",IF(AND(Table1[[#This Row],[o_undefined]:[o_undefined]]=1,Table1[[#This Row],[c_ghg_inventory]]=1),1,""),1)</f>
        <v/>
      </c>
      <c r="AD697" s="4" t="str" cm="1">
        <f t="array" ref="AD697">IF(Table1[[#This Row],[o_mitigation ]]="",IF(AND(Table1[[#This Row],[o_undefined]:[o_undefined]]=1,Table1[[#This Row],[c_mitigation]]=1),1,""),1)</f>
        <v/>
      </c>
      <c r="AE697" s="4" t="str" cm="1">
        <f t="array" ref="AE697">IF(Table1[[#This Row],[o_climate_change_impacts_and_adaptation ]]="",IF(AND(Table1[[#This Row],[o_undefined]:[o_undefined]]=1,Table1[[#This Row],[c_climate_change_impacts_and_adaptation]]=1),1,""),1)</f>
        <v/>
      </c>
      <c r="AF697" s="4" t="str" cm="1">
        <f t="array" ref="AF697">IF(Table1[[#This Row],[o_support_needed_and_received]]="",IF(AND(Table1[[#This Row],[o_undefined]:[o_undefined]]=1,Table1[[#This Row],[c_support_needed_and_received]]=1),1,""),1)</f>
        <v/>
      </c>
      <c r="AG697" s="4">
        <f>IF(SUM(Table1[[#This Row],[com_ghg_inventory]:[com_support_needed_and_received]])=0,1,"")</f>
        <v>1</v>
      </c>
      <c r="AH697" s="4" cm="1">
        <f t="array" ref="AH697">IF(Table1[[#This Row],[com_ghg_inventory]]="",0,IF(Table1[[#This Row],[com_undefined]:[com_undefined]]=1,0,Table1[[#This Row],[o_gef_funding]:[o_gef_funding]]/SUM(Table1[[#This Row],[com_ghg_inventory]:[com_support_needed_and_received]])))</f>
        <v>0</v>
      </c>
      <c r="AI697" s="4" cm="1">
        <f t="array" ref="AI697">IF(Table1[[#This Row],[com_mitigation]]="",0,IF(Table1[[#This Row],[com_undefined]:[com_undefined]]=1,0,Table1[[#This Row],[o_gef_funding]:[o_gef_funding]]/SUM(Table1[[#This Row],[com_ghg_inventory]:[com_support_needed_and_received]])))</f>
        <v>0</v>
      </c>
      <c r="AJ697" s="4" cm="1">
        <f t="array" ref="AJ697">IF(Table1[[#This Row],[com_climate_change_impacts_and_adaptation]]="",0,IF(Table1[[#This Row],[com_undefined]:[com_undefined]]=1,0,Table1[[#This Row],[o_gef_funding]:[o_gef_funding]]/SUM(Table1[[#This Row],[com_ghg_inventory]:[com_support_needed_and_received]])))</f>
        <v>0</v>
      </c>
      <c r="AK697" s="4" cm="1">
        <f t="array" ref="AK697">IF(Table1[[#This Row],[com_support_needed_and_received]]="",0,IF(Table1[[#This Row],[com_undefined]:[com_undefined]]=1,0,Table1[[#This Row],[o_gef_funding]:[o_gef_funding]]/SUM(Table1[[#This Row],[com_ghg_inventory]:[com_support_needed_and_received]])))</f>
        <v>0</v>
      </c>
      <c r="AL697" s="4">
        <f>IF(Table1[[#This Row],[com_undefined]]=1,Table1[[#This Row],[o_gef_funding]],0)</f>
        <v>375000</v>
      </c>
      <c r="AM697" s="4" cm="1">
        <f t="array" ref="AM697">IF(Table1[[#This Row],[com_ghg_inventory]]="",0,IF(Table1[[#This Row],[com_undefined]:[com_undefined]]=1,0,Table1[[#This Row],[o_co_financing]:[o_co_financing]]/SUM(Table1[[#This Row],[com_ghg_inventory]:[com_support_needed_and_received]])))</f>
        <v>0</v>
      </c>
      <c r="AN697" s="4" cm="1">
        <f t="array" ref="AN697">IF(Table1[[#This Row],[com_mitigation]]="",0,IF(Table1[[#This Row],[com_undefined]:[com_undefined]]=1,0,Table1[[#This Row],[o_co_financing]:[o_co_financing]]/SUM(Table1[[#This Row],[com_ghg_inventory]:[com_support_needed_and_received]])))</f>
        <v>0</v>
      </c>
      <c r="AO697" s="4" cm="1">
        <f t="array" ref="AO697">IF(Table1[[#This Row],[com_climate_change_impacts_and_adaptation]]="",0,IF(Table1[[#This Row],[com_undefined]:[com_undefined]]=1,0,Table1[[#This Row],[o_co_financing]:[o_co_financing]]/SUM(Table1[[#This Row],[com_ghg_inventory]:[com_support_needed_and_received]])))</f>
        <v>0</v>
      </c>
      <c r="AP697" s="4" cm="1">
        <f t="array" ref="AP697">IF(Table1[[#This Row],[com_support_needed_and_received]]="",0,IF(Table1[[#This Row],[com_undefined]:[com_undefined]]=1,0,Table1[[#This Row],[o_co_financing]:[o_co_financing]]/SUM(Table1[[#This Row],[com_ghg_inventory]:[com_support_needed_and_received]])))</f>
        <v>0</v>
      </c>
      <c r="AQ697" s="4">
        <f>IF(Table1[[#This Row],[com_undefined]]=1,Table1[[#This Row],[o_co_financing]],0)</f>
        <v>116075</v>
      </c>
      <c r="AR697" s="4" t="str">
        <f>IF(Table1[[#This Row],[o_gef_funding]]=SUM(Table1[[#This Row],[ghg_inventory_gef]:[undefined_gef]]),"Good", "Problem")</f>
        <v>Good</v>
      </c>
      <c r="AS697" s="4" t="str">
        <f>IF(Table1[[#This Row],[o_co_financing]]=SUM(Table1[[#This Row],[ghg_inventory_co_finance]:[undefined_co_finance]]),"Good", "Problem")</f>
        <v>Good</v>
      </c>
    </row>
    <row r="698" spans="1:45">
      <c r="A698" s="2">
        <v>35</v>
      </c>
      <c r="B698" s="3" t="s">
        <v>60</v>
      </c>
      <c r="C698" s="4" t="str">
        <f>VLOOKUP(Table1[[#This Row],[pif_id]], Table7[#All],2,FALSE)</f>
        <v>Africa</v>
      </c>
      <c r="D698" s="4" t="str">
        <f>VLOOKUP(Table1[[#This Row],[pif_id]], Table7[#All],3,FALSE)</f>
        <v>UNEP</v>
      </c>
      <c r="E698" s="4" t="str">
        <f>VLOOKUP(Table1[[#This Row],[pif_id]], Table7[#All],4,FALSE)</f>
        <v>2018</v>
      </c>
      <c r="F698" s="4" t="e">
        <f>VLOOKUP(Table1[[#This Row],[pif_id]], Table7[#All],5,FALSE)</f>
        <v>#REF!</v>
      </c>
      <c r="G698">
        <v>162</v>
      </c>
      <c r="H698" t="s">
        <v>979</v>
      </c>
      <c r="M698">
        <f>IF(SUM(Table1[[#This Row],[c_ghg_inventory]:[c_support_needed_and_received]])=0,1,"")</f>
        <v>1</v>
      </c>
      <c r="N698" s="6">
        <v>372268</v>
      </c>
      <c r="O698" s="6">
        <v>100000</v>
      </c>
      <c r="P698" s="6">
        <f>N698/SUM(Table1[[#This Row],[c_ghg_inventory]:[c_undefined]])</f>
        <v>372268</v>
      </c>
      <c r="Q698" s="6">
        <f>O698/SUM(Table1[[#This Row],[c_ghg_inventory]:[c_undefined]])</f>
        <v>100000</v>
      </c>
      <c r="R698">
        <v>695</v>
      </c>
      <c r="S698" s="4" t="s">
        <v>980</v>
      </c>
      <c r="T698" s="4"/>
      <c r="U698" s="4">
        <v>1</v>
      </c>
      <c r="V698" s="4"/>
      <c r="W698" s="4">
        <v>1</v>
      </c>
      <c r="X698" s="4" t="str">
        <f>IF(SUM(Table1[[#This Row],[o_ghg_inventory ]:[o_support_needed_and_received]])=0,1,"")</f>
        <v/>
      </c>
      <c r="Y698" s="34">
        <v>186134</v>
      </c>
      <c r="Z698" s="34">
        <v>50000</v>
      </c>
      <c r="AA698" s="5">
        <f>Table1[[#This Row],[o_gef_funding]]/SUM(Table1[[#This Row],[o_ghg_inventory ]:[o_undefined]])</f>
        <v>93067</v>
      </c>
      <c r="AB698" s="5">
        <f>Table1[[#This Row],[o_co_financing]]/SUM(Table1[[#This Row],[o_ghg_inventory ]:[o_undefined]])</f>
        <v>25000</v>
      </c>
      <c r="AC698" s="4" t="str" cm="1">
        <f t="array" ref="AC698">IF(Table1[[#This Row],[o_ghg_inventory ]]="",IF(AND(Table1[[#This Row],[o_undefined]:[o_undefined]]=1,Table1[[#This Row],[c_ghg_inventory]]=1),1,""),1)</f>
        <v/>
      </c>
      <c r="AD698" s="4" cm="1">
        <f t="array" ref="AD698">IF(Table1[[#This Row],[o_mitigation ]]="",IF(AND(Table1[[#This Row],[o_undefined]:[o_undefined]]=1,Table1[[#This Row],[c_mitigation]]=1),1,""),1)</f>
        <v>1</v>
      </c>
      <c r="AE698" s="4" t="str" cm="1">
        <f t="array" ref="AE698">IF(Table1[[#This Row],[o_climate_change_impacts_and_adaptation ]]="",IF(AND(Table1[[#This Row],[o_undefined]:[o_undefined]]=1,Table1[[#This Row],[c_climate_change_impacts_and_adaptation]]=1),1,""),1)</f>
        <v/>
      </c>
      <c r="AF698" s="4" cm="1">
        <f t="array" ref="AF698">IF(Table1[[#This Row],[o_support_needed_and_received]]="",IF(AND(Table1[[#This Row],[o_undefined]:[o_undefined]]=1,Table1[[#This Row],[c_support_needed_and_received]]=1),1,""),1)</f>
        <v>1</v>
      </c>
      <c r="AG698" s="4" t="str">
        <f>IF(SUM(Table1[[#This Row],[com_ghg_inventory]:[com_support_needed_and_received]])=0,1,"")</f>
        <v/>
      </c>
      <c r="AH698" s="4" cm="1">
        <f t="array" ref="AH698">IF(Table1[[#This Row],[com_ghg_inventory]]="",0,IF(Table1[[#This Row],[com_undefined]:[com_undefined]]=1,0,Table1[[#This Row],[o_gef_funding]:[o_gef_funding]]/SUM(Table1[[#This Row],[com_ghg_inventory]:[com_support_needed_and_received]])))</f>
        <v>0</v>
      </c>
      <c r="AI698" s="4" cm="1">
        <f t="array" ref="AI698">IF(Table1[[#This Row],[com_mitigation]]="",0,IF(Table1[[#This Row],[com_undefined]:[com_undefined]]=1,0,Table1[[#This Row],[o_gef_funding]:[o_gef_funding]]/SUM(Table1[[#This Row],[com_ghg_inventory]:[com_support_needed_and_received]])))</f>
        <v>93067</v>
      </c>
      <c r="AJ698" s="4" cm="1">
        <f t="array" ref="AJ698">IF(Table1[[#This Row],[com_climate_change_impacts_and_adaptation]]="",0,IF(Table1[[#This Row],[com_undefined]:[com_undefined]]=1,0,Table1[[#This Row],[o_gef_funding]:[o_gef_funding]]/SUM(Table1[[#This Row],[com_ghg_inventory]:[com_support_needed_and_received]])))</f>
        <v>0</v>
      </c>
      <c r="AK698" s="4" cm="1">
        <f t="array" ref="AK698">IF(Table1[[#This Row],[com_support_needed_and_received]]="",0,IF(Table1[[#This Row],[com_undefined]:[com_undefined]]=1,0,Table1[[#This Row],[o_gef_funding]:[o_gef_funding]]/SUM(Table1[[#This Row],[com_ghg_inventory]:[com_support_needed_and_received]])))</f>
        <v>93067</v>
      </c>
      <c r="AL698" s="4">
        <f>IF(Table1[[#This Row],[com_undefined]]=1,Table1[[#This Row],[o_gef_funding]],0)</f>
        <v>0</v>
      </c>
      <c r="AM698" s="4" cm="1">
        <f t="array" ref="AM698">IF(Table1[[#This Row],[com_ghg_inventory]]="",0,IF(Table1[[#This Row],[com_undefined]:[com_undefined]]=1,0,Table1[[#This Row],[o_co_financing]:[o_co_financing]]/SUM(Table1[[#This Row],[com_ghg_inventory]:[com_support_needed_and_received]])))</f>
        <v>0</v>
      </c>
      <c r="AN698" s="4" cm="1">
        <f t="array" ref="AN698">IF(Table1[[#This Row],[com_mitigation]]="",0,IF(Table1[[#This Row],[com_undefined]:[com_undefined]]=1,0,Table1[[#This Row],[o_co_financing]:[o_co_financing]]/SUM(Table1[[#This Row],[com_ghg_inventory]:[com_support_needed_and_received]])))</f>
        <v>25000</v>
      </c>
      <c r="AO698" s="4" cm="1">
        <f t="array" ref="AO698">IF(Table1[[#This Row],[com_climate_change_impacts_and_adaptation]]="",0,IF(Table1[[#This Row],[com_undefined]:[com_undefined]]=1,0,Table1[[#This Row],[o_co_financing]:[o_co_financing]]/SUM(Table1[[#This Row],[com_ghg_inventory]:[com_support_needed_and_received]])))</f>
        <v>0</v>
      </c>
      <c r="AP698" s="4" cm="1">
        <f t="array" ref="AP698">IF(Table1[[#This Row],[com_support_needed_and_received]]="",0,IF(Table1[[#This Row],[com_undefined]:[com_undefined]]=1,0,Table1[[#This Row],[o_co_financing]:[o_co_financing]]/SUM(Table1[[#This Row],[com_ghg_inventory]:[com_support_needed_and_received]])))</f>
        <v>25000</v>
      </c>
      <c r="AQ698" s="4">
        <f>IF(Table1[[#This Row],[com_undefined]]=1,Table1[[#This Row],[o_co_financing]],0)</f>
        <v>0</v>
      </c>
      <c r="AR698" s="4" t="str">
        <f>IF(Table1[[#This Row],[o_gef_funding]]=SUM(Table1[[#This Row],[ghg_inventory_gef]:[undefined_gef]]),"Good", "Problem")</f>
        <v>Good</v>
      </c>
      <c r="AS698" s="4" t="str">
        <f>IF(Table1[[#This Row],[o_co_financing]]=SUM(Table1[[#This Row],[ghg_inventory_co_finance]:[undefined_co_finance]]),"Good", "Problem")</f>
        <v>Good</v>
      </c>
    </row>
    <row r="699" spans="1:45">
      <c r="A699" s="15">
        <v>35</v>
      </c>
      <c r="B699" s="16" t="s">
        <v>60</v>
      </c>
      <c r="C699" s="4" t="str">
        <f>VLOOKUP(Table1[[#This Row],[pif_id]], Table7[#All],2,FALSE)</f>
        <v>Africa</v>
      </c>
      <c r="D699" s="4" t="str">
        <f>VLOOKUP(Table1[[#This Row],[pif_id]], Table7[#All],3,FALSE)</f>
        <v>UNEP</v>
      </c>
      <c r="E699" s="4" t="str">
        <f>VLOOKUP(Table1[[#This Row],[pif_id]], Table7[#All],4,FALSE)</f>
        <v>2018</v>
      </c>
      <c r="F699" s="4" t="e">
        <f>VLOOKUP(Table1[[#This Row],[pif_id]], Table7[#All],5,FALSE)</f>
        <v>#REF!</v>
      </c>
      <c r="G699">
        <v>162</v>
      </c>
      <c r="H699" t="s">
        <v>979</v>
      </c>
      <c r="M699">
        <f>IF(SUM(Table1[[#This Row],[c_ghg_inventory]:[c_support_needed_and_received]])=0,1,"")</f>
        <v>1</v>
      </c>
      <c r="N699" s="6">
        <v>372268</v>
      </c>
      <c r="O699" s="6">
        <v>100000</v>
      </c>
      <c r="P699" s="6">
        <f>N699/SUM(Table1[[#This Row],[c_ghg_inventory]:[c_undefined]])</f>
        <v>372268</v>
      </c>
      <c r="Q699" s="6">
        <f>O699/SUM(Table1[[#This Row],[c_ghg_inventory]:[c_undefined]])</f>
        <v>100000</v>
      </c>
      <c r="R699">
        <v>696</v>
      </c>
      <c r="S699" s="4" t="s">
        <v>981</v>
      </c>
      <c r="T699" s="4"/>
      <c r="U699" s="4">
        <v>1</v>
      </c>
      <c r="V699" s="4">
        <v>1</v>
      </c>
      <c r="W699" s="4"/>
      <c r="X699" s="4" t="str">
        <f>IF(SUM(Table1[[#This Row],[o_ghg_inventory ]:[o_support_needed_and_received]])=0,1,"")</f>
        <v/>
      </c>
      <c r="Y699" s="34">
        <v>186134</v>
      </c>
      <c r="Z699" s="34">
        <v>50000</v>
      </c>
      <c r="AA699" s="5">
        <f>Table1[[#This Row],[o_gef_funding]]/SUM(Table1[[#This Row],[o_ghg_inventory ]:[o_undefined]])</f>
        <v>93067</v>
      </c>
      <c r="AB699" s="5">
        <f>Table1[[#This Row],[o_co_financing]]/SUM(Table1[[#This Row],[o_ghg_inventory ]:[o_undefined]])</f>
        <v>25000</v>
      </c>
      <c r="AC699" s="4" t="str" cm="1">
        <f t="array" ref="AC699">IF(Table1[[#This Row],[o_ghg_inventory ]]="",IF(AND(Table1[[#This Row],[o_undefined]:[o_undefined]]=1,Table1[[#This Row],[c_ghg_inventory]]=1),1,""),1)</f>
        <v/>
      </c>
      <c r="AD699" s="4" cm="1">
        <f t="array" ref="AD699">IF(Table1[[#This Row],[o_mitigation ]]="",IF(AND(Table1[[#This Row],[o_undefined]:[o_undefined]]=1,Table1[[#This Row],[c_mitigation]]=1),1,""),1)</f>
        <v>1</v>
      </c>
      <c r="AE699" s="4" cm="1">
        <f t="array" ref="AE699">IF(Table1[[#This Row],[o_climate_change_impacts_and_adaptation ]]="",IF(AND(Table1[[#This Row],[o_undefined]:[o_undefined]]=1,Table1[[#This Row],[c_climate_change_impacts_and_adaptation]]=1),1,""),1)</f>
        <v>1</v>
      </c>
      <c r="AF699" s="4" t="str" cm="1">
        <f t="array" ref="AF699">IF(Table1[[#This Row],[o_support_needed_and_received]]="",IF(AND(Table1[[#This Row],[o_undefined]:[o_undefined]]=1,Table1[[#This Row],[c_support_needed_and_received]]=1),1,""),1)</f>
        <v/>
      </c>
      <c r="AG699" s="4" t="str">
        <f>IF(SUM(Table1[[#This Row],[com_ghg_inventory]:[com_support_needed_and_received]])=0,1,"")</f>
        <v/>
      </c>
      <c r="AH699" s="4" cm="1">
        <f t="array" ref="AH699">IF(Table1[[#This Row],[com_ghg_inventory]]="",0,IF(Table1[[#This Row],[com_undefined]:[com_undefined]]=1,0,Table1[[#This Row],[o_gef_funding]:[o_gef_funding]]/SUM(Table1[[#This Row],[com_ghg_inventory]:[com_support_needed_and_received]])))</f>
        <v>0</v>
      </c>
      <c r="AI699" s="4" cm="1">
        <f t="array" ref="AI699">IF(Table1[[#This Row],[com_mitigation]]="",0,IF(Table1[[#This Row],[com_undefined]:[com_undefined]]=1,0,Table1[[#This Row],[o_gef_funding]:[o_gef_funding]]/SUM(Table1[[#This Row],[com_ghg_inventory]:[com_support_needed_and_received]])))</f>
        <v>93067</v>
      </c>
      <c r="AJ699" s="4" cm="1">
        <f t="array" ref="AJ699">IF(Table1[[#This Row],[com_climate_change_impacts_and_adaptation]]="",0,IF(Table1[[#This Row],[com_undefined]:[com_undefined]]=1,0,Table1[[#This Row],[o_gef_funding]:[o_gef_funding]]/SUM(Table1[[#This Row],[com_ghg_inventory]:[com_support_needed_and_received]])))</f>
        <v>93067</v>
      </c>
      <c r="AK699" s="4" cm="1">
        <f t="array" ref="AK699">IF(Table1[[#This Row],[com_support_needed_and_received]]="",0,IF(Table1[[#This Row],[com_undefined]:[com_undefined]]=1,0,Table1[[#This Row],[o_gef_funding]:[o_gef_funding]]/SUM(Table1[[#This Row],[com_ghg_inventory]:[com_support_needed_and_received]])))</f>
        <v>0</v>
      </c>
      <c r="AL699" s="4">
        <f>IF(Table1[[#This Row],[com_undefined]]=1,Table1[[#This Row],[o_gef_funding]],0)</f>
        <v>0</v>
      </c>
      <c r="AM699" s="4" cm="1">
        <f t="array" ref="AM699">IF(Table1[[#This Row],[com_ghg_inventory]]="",0,IF(Table1[[#This Row],[com_undefined]:[com_undefined]]=1,0,Table1[[#This Row],[o_co_financing]:[o_co_financing]]/SUM(Table1[[#This Row],[com_ghg_inventory]:[com_support_needed_and_received]])))</f>
        <v>0</v>
      </c>
      <c r="AN699" s="4" cm="1">
        <f t="array" ref="AN699">IF(Table1[[#This Row],[com_mitigation]]="",0,IF(Table1[[#This Row],[com_undefined]:[com_undefined]]=1,0,Table1[[#This Row],[o_co_financing]:[o_co_financing]]/SUM(Table1[[#This Row],[com_ghg_inventory]:[com_support_needed_and_received]])))</f>
        <v>25000</v>
      </c>
      <c r="AO699" s="4" cm="1">
        <f t="array" ref="AO699">IF(Table1[[#This Row],[com_climate_change_impacts_and_adaptation]]="",0,IF(Table1[[#This Row],[com_undefined]:[com_undefined]]=1,0,Table1[[#This Row],[o_co_financing]:[o_co_financing]]/SUM(Table1[[#This Row],[com_ghg_inventory]:[com_support_needed_and_received]])))</f>
        <v>25000</v>
      </c>
      <c r="AP699" s="4" cm="1">
        <f t="array" ref="AP699">IF(Table1[[#This Row],[com_support_needed_and_received]]="",0,IF(Table1[[#This Row],[com_undefined]:[com_undefined]]=1,0,Table1[[#This Row],[o_co_financing]:[o_co_financing]]/SUM(Table1[[#This Row],[com_ghg_inventory]:[com_support_needed_and_received]])))</f>
        <v>0</v>
      </c>
      <c r="AQ699" s="4">
        <f>IF(Table1[[#This Row],[com_undefined]]=1,Table1[[#This Row],[o_co_financing]],0)</f>
        <v>0</v>
      </c>
      <c r="AR699" s="4" t="str">
        <f>IF(Table1[[#This Row],[o_gef_funding]]=SUM(Table1[[#This Row],[ghg_inventory_gef]:[undefined_gef]]),"Good", "Problem")</f>
        <v>Good</v>
      </c>
      <c r="AS699" s="4" t="str">
        <f>IF(Table1[[#This Row],[o_co_financing]]=SUM(Table1[[#This Row],[ghg_inventory_co_finance]:[undefined_co_finance]]),"Good", "Problem")</f>
        <v>Good</v>
      </c>
    </row>
    <row r="700" spans="1:45">
      <c r="A700" s="15">
        <v>67</v>
      </c>
      <c r="B700" s="16" t="s">
        <v>93</v>
      </c>
      <c r="C700" s="16" t="str">
        <f>VLOOKUP(Table1[[#This Row],[pif_id]], Table7[#All],2,FALSE)</f>
        <v>Africa</v>
      </c>
      <c r="D700" s="16" t="str">
        <f>VLOOKUP(Table1[[#This Row],[pif_id]], Table7[#All],3,FALSE)</f>
        <v>UNEP</v>
      </c>
      <c r="E700" s="16" t="str">
        <f>VLOOKUP(Table1[[#This Row],[pif_id]], Table7[#All],4,FALSE)</f>
        <v>2020</v>
      </c>
      <c r="F700" s="16" t="e">
        <f>VLOOKUP(Table1[[#This Row],[pif_id]], Table7[#All],5,FALSE)</f>
        <v>#REF!</v>
      </c>
      <c r="G700" s="15">
        <v>163</v>
      </c>
      <c r="H700" t="s">
        <v>982</v>
      </c>
      <c r="M700">
        <f>IF(SUM(Table1[[#This Row],[c_ghg_inventory]:[c_support_needed_and_received]])=0,1,"")</f>
        <v>1</v>
      </c>
      <c r="N700" s="6">
        <v>1002000</v>
      </c>
      <c r="O700" s="6">
        <v>151430</v>
      </c>
      <c r="P700" s="6">
        <f>N700/SUM(Table1[[#This Row],[c_ghg_inventory]:[c_undefined]])</f>
        <v>1002000</v>
      </c>
      <c r="Q700" s="6">
        <f>O700/SUM(Table1[[#This Row],[c_ghg_inventory]:[c_undefined]])</f>
        <v>151430</v>
      </c>
      <c r="R700">
        <v>697</v>
      </c>
      <c r="S700" t="s">
        <v>983</v>
      </c>
      <c r="T700" s="4"/>
      <c r="U700" s="4"/>
      <c r="V700" s="4"/>
      <c r="W700" s="4"/>
      <c r="X700" s="4">
        <f>IF(SUM(Table1[[#This Row],[o_ghg_inventory ]:[o_support_needed_and_received]])=0,1,"")</f>
        <v>1</v>
      </c>
      <c r="Y700" s="34">
        <v>334000</v>
      </c>
      <c r="Z700" s="34">
        <v>50476.666666666664</v>
      </c>
      <c r="AA700" s="5">
        <f>Table1[[#This Row],[o_gef_funding]]/SUM(Table1[[#This Row],[o_ghg_inventory ]:[o_undefined]])</f>
        <v>334000</v>
      </c>
      <c r="AB700" s="5">
        <f>Table1[[#This Row],[o_co_financing]]/SUM(Table1[[#This Row],[o_ghg_inventory ]:[o_undefined]])</f>
        <v>50476.666666666664</v>
      </c>
      <c r="AC700" s="4" t="str" cm="1">
        <f t="array" ref="AC700">IF(Table1[[#This Row],[o_ghg_inventory ]]="",IF(AND(Table1[[#This Row],[o_undefined]:[o_undefined]]=1,Table1[[#This Row],[c_ghg_inventory]]=1),1,""),1)</f>
        <v/>
      </c>
      <c r="AD700" s="4" t="str" cm="1">
        <f t="array" ref="AD700">IF(Table1[[#This Row],[o_mitigation ]]="",IF(AND(Table1[[#This Row],[o_undefined]:[o_undefined]]=1,Table1[[#This Row],[c_mitigation]]=1),1,""),1)</f>
        <v/>
      </c>
      <c r="AE700" s="4" t="str" cm="1">
        <f t="array" ref="AE700">IF(Table1[[#This Row],[o_climate_change_impacts_and_adaptation ]]="",IF(AND(Table1[[#This Row],[o_undefined]:[o_undefined]]=1,Table1[[#This Row],[c_climate_change_impacts_and_adaptation]]=1),1,""),1)</f>
        <v/>
      </c>
      <c r="AF700" s="4" t="str" cm="1">
        <f t="array" ref="AF700">IF(Table1[[#This Row],[o_support_needed_and_received]]="",IF(AND(Table1[[#This Row],[o_undefined]:[o_undefined]]=1,Table1[[#This Row],[c_support_needed_and_received]]=1),1,""),1)</f>
        <v/>
      </c>
      <c r="AG700" s="4">
        <f>IF(SUM(Table1[[#This Row],[com_ghg_inventory]:[com_support_needed_and_received]])=0,1,"")</f>
        <v>1</v>
      </c>
      <c r="AH700" s="4" cm="1">
        <f t="array" ref="AH700">IF(Table1[[#This Row],[com_ghg_inventory]]="",0,IF(Table1[[#This Row],[com_undefined]:[com_undefined]]=1,0,Table1[[#This Row],[o_gef_funding]:[o_gef_funding]]/SUM(Table1[[#This Row],[com_ghg_inventory]:[com_support_needed_and_received]])))</f>
        <v>0</v>
      </c>
      <c r="AI700" s="4" cm="1">
        <f t="array" ref="AI700">IF(Table1[[#This Row],[com_mitigation]]="",0,IF(Table1[[#This Row],[com_undefined]:[com_undefined]]=1,0,Table1[[#This Row],[o_gef_funding]:[o_gef_funding]]/SUM(Table1[[#This Row],[com_ghg_inventory]:[com_support_needed_and_received]])))</f>
        <v>0</v>
      </c>
      <c r="AJ700" s="4" cm="1">
        <f t="array" ref="AJ700">IF(Table1[[#This Row],[com_climate_change_impacts_and_adaptation]]="",0,IF(Table1[[#This Row],[com_undefined]:[com_undefined]]=1,0,Table1[[#This Row],[o_gef_funding]:[o_gef_funding]]/SUM(Table1[[#This Row],[com_ghg_inventory]:[com_support_needed_and_received]])))</f>
        <v>0</v>
      </c>
      <c r="AK700" s="4" cm="1">
        <f t="array" ref="AK700">IF(Table1[[#This Row],[com_support_needed_and_received]]="",0,IF(Table1[[#This Row],[com_undefined]:[com_undefined]]=1,0,Table1[[#This Row],[o_gef_funding]:[o_gef_funding]]/SUM(Table1[[#This Row],[com_ghg_inventory]:[com_support_needed_and_received]])))</f>
        <v>0</v>
      </c>
      <c r="AL700" s="4">
        <f>IF(Table1[[#This Row],[com_undefined]]=1,Table1[[#This Row],[o_gef_funding]],0)</f>
        <v>334000</v>
      </c>
      <c r="AM700" s="4" cm="1">
        <f t="array" ref="AM700">IF(Table1[[#This Row],[com_ghg_inventory]]="",0,IF(Table1[[#This Row],[com_undefined]:[com_undefined]]=1,0,Table1[[#This Row],[o_co_financing]:[o_co_financing]]/SUM(Table1[[#This Row],[com_ghg_inventory]:[com_support_needed_and_received]])))</f>
        <v>0</v>
      </c>
      <c r="AN700" s="4" cm="1">
        <f t="array" ref="AN700">IF(Table1[[#This Row],[com_mitigation]]="",0,IF(Table1[[#This Row],[com_undefined]:[com_undefined]]=1,0,Table1[[#This Row],[o_co_financing]:[o_co_financing]]/SUM(Table1[[#This Row],[com_ghg_inventory]:[com_support_needed_and_received]])))</f>
        <v>0</v>
      </c>
      <c r="AO700" s="4" cm="1">
        <f t="array" ref="AO700">IF(Table1[[#This Row],[com_climate_change_impacts_and_adaptation]]="",0,IF(Table1[[#This Row],[com_undefined]:[com_undefined]]=1,0,Table1[[#This Row],[o_co_financing]:[o_co_financing]]/SUM(Table1[[#This Row],[com_ghg_inventory]:[com_support_needed_and_received]])))</f>
        <v>0</v>
      </c>
      <c r="AP700" s="4" cm="1">
        <f t="array" ref="AP700">IF(Table1[[#This Row],[com_support_needed_and_received]]="",0,IF(Table1[[#This Row],[com_undefined]:[com_undefined]]=1,0,Table1[[#This Row],[o_co_financing]:[o_co_financing]]/SUM(Table1[[#This Row],[com_ghg_inventory]:[com_support_needed_and_received]])))</f>
        <v>0</v>
      </c>
      <c r="AQ700" s="4">
        <f>IF(Table1[[#This Row],[com_undefined]]=1,Table1[[#This Row],[o_co_financing]],0)</f>
        <v>50476.666666666664</v>
      </c>
      <c r="AR700" s="4" t="str">
        <f>IF(Table1[[#This Row],[o_gef_funding]]=SUM(Table1[[#This Row],[ghg_inventory_gef]:[undefined_gef]]),"Good", "Problem")</f>
        <v>Good</v>
      </c>
      <c r="AS700" s="4" t="str">
        <f>IF(Table1[[#This Row],[o_co_financing]]=SUM(Table1[[#This Row],[ghg_inventory_co_finance]:[undefined_co_finance]]),"Good", "Problem")</f>
        <v>Good</v>
      </c>
    </row>
    <row r="701" spans="1:45">
      <c r="A701" s="15">
        <v>67</v>
      </c>
      <c r="B701" s="16" t="s">
        <v>93</v>
      </c>
      <c r="C701" s="16" t="str">
        <f>VLOOKUP(Table1[[#This Row],[pif_id]], Table7[#All],2,FALSE)</f>
        <v>Africa</v>
      </c>
      <c r="D701" s="16" t="str">
        <f>VLOOKUP(Table1[[#This Row],[pif_id]], Table7[#All],3,FALSE)</f>
        <v>UNEP</v>
      </c>
      <c r="E701" s="16" t="str">
        <f>VLOOKUP(Table1[[#This Row],[pif_id]], Table7[#All],4,FALSE)</f>
        <v>2020</v>
      </c>
      <c r="F701" s="16" t="e">
        <f>VLOOKUP(Table1[[#This Row],[pif_id]], Table7[#All],5,FALSE)</f>
        <v>#REF!</v>
      </c>
      <c r="G701" s="15">
        <v>163</v>
      </c>
      <c r="H701" t="s">
        <v>982</v>
      </c>
      <c r="M701">
        <f>IF(SUM(Table1[[#This Row],[c_ghg_inventory]:[c_support_needed_and_received]])=0,1,"")</f>
        <v>1</v>
      </c>
      <c r="N701" s="6">
        <v>1002000</v>
      </c>
      <c r="O701" s="6">
        <v>151430</v>
      </c>
      <c r="P701" s="6">
        <f>N701/SUM(Table1[[#This Row],[c_ghg_inventory]:[c_undefined]])</f>
        <v>1002000</v>
      </c>
      <c r="Q701" s="6">
        <f>O701/SUM(Table1[[#This Row],[c_ghg_inventory]:[c_undefined]])</f>
        <v>151430</v>
      </c>
      <c r="R701">
        <v>698</v>
      </c>
      <c r="S701" t="s">
        <v>984</v>
      </c>
      <c r="T701" s="4">
        <v>1</v>
      </c>
      <c r="U701" s="4"/>
      <c r="V701" s="4"/>
      <c r="W701" s="4"/>
      <c r="X701" s="4" t="str">
        <f>IF(SUM(Table1[[#This Row],[o_ghg_inventory ]:[o_support_needed_and_received]])=0,1,"")</f>
        <v/>
      </c>
      <c r="Y701" s="34">
        <v>334000</v>
      </c>
      <c r="Z701" s="34">
        <v>50476.666666666664</v>
      </c>
      <c r="AA701" s="5">
        <f>Table1[[#This Row],[o_gef_funding]]/SUM(Table1[[#This Row],[o_ghg_inventory ]:[o_undefined]])</f>
        <v>334000</v>
      </c>
      <c r="AB701" s="5">
        <f>Table1[[#This Row],[o_co_financing]]/SUM(Table1[[#This Row],[o_ghg_inventory ]:[o_undefined]])</f>
        <v>50476.666666666664</v>
      </c>
      <c r="AC701" s="4" cm="1">
        <f t="array" ref="AC701">IF(Table1[[#This Row],[o_ghg_inventory ]]="",IF(AND(Table1[[#This Row],[o_undefined]:[o_undefined]]=1,Table1[[#This Row],[c_ghg_inventory]]=1),1,""),1)</f>
        <v>1</v>
      </c>
      <c r="AD701" s="4" t="str" cm="1">
        <f t="array" ref="AD701">IF(Table1[[#This Row],[o_mitigation ]]="",IF(AND(Table1[[#This Row],[o_undefined]:[o_undefined]]=1,Table1[[#This Row],[c_mitigation]]=1),1,""),1)</f>
        <v/>
      </c>
      <c r="AE701" s="4" t="str" cm="1">
        <f t="array" ref="AE701">IF(Table1[[#This Row],[o_climate_change_impacts_and_adaptation ]]="",IF(AND(Table1[[#This Row],[o_undefined]:[o_undefined]]=1,Table1[[#This Row],[c_climate_change_impacts_and_adaptation]]=1),1,""),1)</f>
        <v/>
      </c>
      <c r="AF701" s="4" t="str" cm="1">
        <f t="array" ref="AF701">IF(Table1[[#This Row],[o_support_needed_and_received]]="",IF(AND(Table1[[#This Row],[o_undefined]:[o_undefined]]=1,Table1[[#This Row],[c_support_needed_and_received]]=1),1,""),1)</f>
        <v/>
      </c>
      <c r="AG701" s="4" t="str">
        <f>IF(SUM(Table1[[#This Row],[com_ghg_inventory]:[com_support_needed_and_received]])=0,1,"")</f>
        <v/>
      </c>
      <c r="AH701" s="4" cm="1">
        <f t="array" ref="AH701">IF(Table1[[#This Row],[com_ghg_inventory]]="",0,IF(Table1[[#This Row],[com_undefined]:[com_undefined]]=1,0,Table1[[#This Row],[o_gef_funding]:[o_gef_funding]]/SUM(Table1[[#This Row],[com_ghg_inventory]:[com_support_needed_and_received]])))</f>
        <v>334000</v>
      </c>
      <c r="AI701" s="4" cm="1">
        <f t="array" ref="AI701">IF(Table1[[#This Row],[com_mitigation]]="",0,IF(Table1[[#This Row],[com_undefined]:[com_undefined]]=1,0,Table1[[#This Row],[o_gef_funding]:[o_gef_funding]]/SUM(Table1[[#This Row],[com_ghg_inventory]:[com_support_needed_and_received]])))</f>
        <v>0</v>
      </c>
      <c r="AJ701" s="4" cm="1">
        <f t="array" ref="AJ701">IF(Table1[[#This Row],[com_climate_change_impacts_and_adaptation]]="",0,IF(Table1[[#This Row],[com_undefined]:[com_undefined]]=1,0,Table1[[#This Row],[o_gef_funding]:[o_gef_funding]]/SUM(Table1[[#This Row],[com_ghg_inventory]:[com_support_needed_and_received]])))</f>
        <v>0</v>
      </c>
      <c r="AK701" s="4" cm="1">
        <f t="array" ref="AK701">IF(Table1[[#This Row],[com_support_needed_and_received]]="",0,IF(Table1[[#This Row],[com_undefined]:[com_undefined]]=1,0,Table1[[#This Row],[o_gef_funding]:[o_gef_funding]]/SUM(Table1[[#This Row],[com_ghg_inventory]:[com_support_needed_and_received]])))</f>
        <v>0</v>
      </c>
      <c r="AL701" s="4">
        <f>IF(Table1[[#This Row],[com_undefined]]=1,Table1[[#This Row],[o_gef_funding]],0)</f>
        <v>0</v>
      </c>
      <c r="AM701" s="4" cm="1">
        <f t="array" ref="AM701">IF(Table1[[#This Row],[com_ghg_inventory]]="",0,IF(Table1[[#This Row],[com_undefined]:[com_undefined]]=1,0,Table1[[#This Row],[o_co_financing]:[o_co_financing]]/SUM(Table1[[#This Row],[com_ghg_inventory]:[com_support_needed_and_received]])))</f>
        <v>50476.666666666664</v>
      </c>
      <c r="AN701" s="4" cm="1">
        <f t="array" ref="AN701">IF(Table1[[#This Row],[com_mitigation]]="",0,IF(Table1[[#This Row],[com_undefined]:[com_undefined]]=1,0,Table1[[#This Row],[o_co_financing]:[o_co_financing]]/SUM(Table1[[#This Row],[com_ghg_inventory]:[com_support_needed_and_received]])))</f>
        <v>0</v>
      </c>
      <c r="AO701" s="4" cm="1">
        <f t="array" ref="AO701">IF(Table1[[#This Row],[com_climate_change_impacts_and_adaptation]]="",0,IF(Table1[[#This Row],[com_undefined]:[com_undefined]]=1,0,Table1[[#This Row],[o_co_financing]:[o_co_financing]]/SUM(Table1[[#This Row],[com_ghg_inventory]:[com_support_needed_and_received]])))</f>
        <v>0</v>
      </c>
      <c r="AP701" s="4" cm="1">
        <f t="array" ref="AP701">IF(Table1[[#This Row],[com_support_needed_and_received]]="",0,IF(Table1[[#This Row],[com_undefined]:[com_undefined]]=1,0,Table1[[#This Row],[o_co_financing]:[o_co_financing]]/SUM(Table1[[#This Row],[com_ghg_inventory]:[com_support_needed_and_received]])))</f>
        <v>0</v>
      </c>
      <c r="AQ701" s="4">
        <f>IF(Table1[[#This Row],[com_undefined]]=1,Table1[[#This Row],[o_co_financing]],0)</f>
        <v>0</v>
      </c>
      <c r="AR701" s="4" t="str">
        <f>IF(Table1[[#This Row],[o_gef_funding]]=SUM(Table1[[#This Row],[ghg_inventory_gef]:[undefined_gef]]),"Good", "Problem")</f>
        <v>Good</v>
      </c>
      <c r="AS701" s="4" t="str">
        <f>IF(Table1[[#This Row],[o_co_financing]]=SUM(Table1[[#This Row],[ghg_inventory_co_finance]:[undefined_co_finance]]),"Good", "Problem")</f>
        <v>Good</v>
      </c>
    </row>
    <row r="702" spans="1:45">
      <c r="A702" s="15">
        <v>67</v>
      </c>
      <c r="B702" s="16" t="s">
        <v>93</v>
      </c>
      <c r="C702" s="16" t="str">
        <f>VLOOKUP(Table1[[#This Row],[pif_id]], Table7[#All],2,FALSE)</f>
        <v>Africa</v>
      </c>
      <c r="D702" s="16" t="str">
        <f>VLOOKUP(Table1[[#This Row],[pif_id]], Table7[#All],3,FALSE)</f>
        <v>UNEP</v>
      </c>
      <c r="E702" s="16" t="str">
        <f>VLOOKUP(Table1[[#This Row],[pif_id]], Table7[#All],4,FALSE)</f>
        <v>2020</v>
      </c>
      <c r="F702" s="16" t="e">
        <f>VLOOKUP(Table1[[#This Row],[pif_id]], Table7[#All],5,FALSE)</f>
        <v>#REF!</v>
      </c>
      <c r="G702" s="15">
        <v>163</v>
      </c>
      <c r="H702" t="s">
        <v>982</v>
      </c>
      <c r="M702">
        <f>IF(SUM(Table1[[#This Row],[c_ghg_inventory]:[c_support_needed_and_received]])=0,1,"")</f>
        <v>1</v>
      </c>
      <c r="N702" s="6">
        <v>1002000</v>
      </c>
      <c r="O702" s="6">
        <v>151430</v>
      </c>
      <c r="P702" s="6">
        <f>N702/SUM(Table1[[#This Row],[c_ghg_inventory]:[c_undefined]])</f>
        <v>1002000</v>
      </c>
      <c r="Q702" s="6">
        <f>O702/SUM(Table1[[#This Row],[c_ghg_inventory]:[c_undefined]])</f>
        <v>151430</v>
      </c>
      <c r="R702">
        <v>699</v>
      </c>
      <c r="S702" t="s">
        <v>985</v>
      </c>
      <c r="T702" s="4"/>
      <c r="U702" s="4">
        <v>1</v>
      </c>
      <c r="V702" s="4">
        <v>1</v>
      </c>
      <c r="W702" s="4">
        <v>1</v>
      </c>
      <c r="X702" s="4" t="str">
        <f>IF(SUM(Table1[[#This Row],[o_ghg_inventory ]:[o_support_needed_and_received]])=0,1,"")</f>
        <v/>
      </c>
      <c r="Y702" s="34">
        <v>334000</v>
      </c>
      <c r="Z702" s="34">
        <v>50476.666666666664</v>
      </c>
      <c r="AA702" s="5">
        <f>Table1[[#This Row],[o_gef_funding]]/SUM(Table1[[#This Row],[o_ghg_inventory ]:[o_undefined]])</f>
        <v>111333.33333333333</v>
      </c>
      <c r="AB702" s="5">
        <f>Table1[[#This Row],[o_co_financing]]/SUM(Table1[[#This Row],[o_ghg_inventory ]:[o_undefined]])</f>
        <v>16825.555555555555</v>
      </c>
      <c r="AC702" s="4" t="str" cm="1">
        <f t="array" ref="AC702">IF(Table1[[#This Row],[o_ghg_inventory ]]="",IF(AND(Table1[[#This Row],[o_undefined]:[o_undefined]]=1,Table1[[#This Row],[c_ghg_inventory]]=1),1,""),1)</f>
        <v/>
      </c>
      <c r="AD702" s="4" cm="1">
        <f t="array" ref="AD702">IF(Table1[[#This Row],[o_mitigation ]]="",IF(AND(Table1[[#This Row],[o_undefined]:[o_undefined]]=1,Table1[[#This Row],[c_mitigation]]=1),1,""),1)</f>
        <v>1</v>
      </c>
      <c r="AE702" s="4" cm="1">
        <f t="array" ref="AE702">IF(Table1[[#This Row],[o_climate_change_impacts_and_adaptation ]]="",IF(AND(Table1[[#This Row],[o_undefined]:[o_undefined]]=1,Table1[[#This Row],[c_climate_change_impacts_and_adaptation]]=1),1,""),1)</f>
        <v>1</v>
      </c>
      <c r="AF702" s="4" cm="1">
        <f t="array" ref="AF702">IF(Table1[[#This Row],[o_support_needed_and_received]]="",IF(AND(Table1[[#This Row],[o_undefined]:[o_undefined]]=1,Table1[[#This Row],[c_support_needed_and_received]]=1),1,""),1)</f>
        <v>1</v>
      </c>
      <c r="AG702" s="4" t="str">
        <f>IF(SUM(Table1[[#This Row],[com_ghg_inventory]:[com_support_needed_and_received]])=0,1,"")</f>
        <v/>
      </c>
      <c r="AH702" s="4" cm="1">
        <f t="array" ref="AH702">IF(Table1[[#This Row],[com_ghg_inventory]]="",0,IF(Table1[[#This Row],[com_undefined]:[com_undefined]]=1,0,Table1[[#This Row],[o_gef_funding]:[o_gef_funding]]/SUM(Table1[[#This Row],[com_ghg_inventory]:[com_support_needed_and_received]])))</f>
        <v>0</v>
      </c>
      <c r="AI702" s="4" cm="1">
        <f t="array" ref="AI702">IF(Table1[[#This Row],[com_mitigation]]="",0,IF(Table1[[#This Row],[com_undefined]:[com_undefined]]=1,0,Table1[[#This Row],[o_gef_funding]:[o_gef_funding]]/SUM(Table1[[#This Row],[com_ghg_inventory]:[com_support_needed_and_received]])))</f>
        <v>111333.33333333333</v>
      </c>
      <c r="AJ702" s="4" cm="1">
        <f t="array" ref="AJ702">IF(Table1[[#This Row],[com_climate_change_impacts_and_adaptation]]="",0,IF(Table1[[#This Row],[com_undefined]:[com_undefined]]=1,0,Table1[[#This Row],[o_gef_funding]:[o_gef_funding]]/SUM(Table1[[#This Row],[com_ghg_inventory]:[com_support_needed_and_received]])))</f>
        <v>111333.33333333333</v>
      </c>
      <c r="AK702" s="4" cm="1">
        <f t="array" ref="AK702">IF(Table1[[#This Row],[com_support_needed_and_received]]="",0,IF(Table1[[#This Row],[com_undefined]:[com_undefined]]=1,0,Table1[[#This Row],[o_gef_funding]:[o_gef_funding]]/SUM(Table1[[#This Row],[com_ghg_inventory]:[com_support_needed_and_received]])))</f>
        <v>111333.33333333333</v>
      </c>
      <c r="AL702" s="4">
        <f>IF(Table1[[#This Row],[com_undefined]]=1,Table1[[#This Row],[o_gef_funding]],0)</f>
        <v>0</v>
      </c>
      <c r="AM702" s="4" cm="1">
        <f t="array" ref="AM702">IF(Table1[[#This Row],[com_ghg_inventory]]="",0,IF(Table1[[#This Row],[com_undefined]:[com_undefined]]=1,0,Table1[[#This Row],[o_co_financing]:[o_co_financing]]/SUM(Table1[[#This Row],[com_ghg_inventory]:[com_support_needed_and_received]])))</f>
        <v>0</v>
      </c>
      <c r="AN702" s="4" cm="1">
        <f t="array" ref="AN702">IF(Table1[[#This Row],[com_mitigation]]="",0,IF(Table1[[#This Row],[com_undefined]:[com_undefined]]=1,0,Table1[[#This Row],[o_co_financing]:[o_co_financing]]/SUM(Table1[[#This Row],[com_ghg_inventory]:[com_support_needed_and_received]])))</f>
        <v>16825.555555555555</v>
      </c>
      <c r="AO702" s="4" cm="1">
        <f t="array" ref="AO702">IF(Table1[[#This Row],[com_climate_change_impacts_and_adaptation]]="",0,IF(Table1[[#This Row],[com_undefined]:[com_undefined]]=1,0,Table1[[#This Row],[o_co_financing]:[o_co_financing]]/SUM(Table1[[#This Row],[com_ghg_inventory]:[com_support_needed_and_received]])))</f>
        <v>16825.555555555555</v>
      </c>
      <c r="AP702" s="4" cm="1">
        <f t="array" ref="AP702">IF(Table1[[#This Row],[com_support_needed_and_received]]="",0,IF(Table1[[#This Row],[com_undefined]:[com_undefined]]=1,0,Table1[[#This Row],[o_co_financing]:[o_co_financing]]/SUM(Table1[[#This Row],[com_ghg_inventory]:[com_support_needed_and_received]])))</f>
        <v>16825.555555555555</v>
      </c>
      <c r="AQ702" s="4">
        <f>IF(Table1[[#This Row],[com_undefined]]=1,Table1[[#This Row],[o_co_financing]],0)</f>
        <v>0</v>
      </c>
      <c r="AR702" s="4" t="str">
        <f>IF(Table1[[#This Row],[o_gef_funding]]=SUM(Table1[[#This Row],[ghg_inventory_gef]:[undefined_gef]]),"Good", "Problem")</f>
        <v>Good</v>
      </c>
      <c r="AS702" s="4" t="str">
        <f>IF(Table1[[#This Row],[o_co_financing]]=SUM(Table1[[#This Row],[ghg_inventory_co_finance]:[undefined_co_finance]]),"Good", "Problem")</f>
        <v>Good</v>
      </c>
    </row>
    <row r="703" spans="1:45">
      <c r="A703" s="2">
        <v>68</v>
      </c>
      <c r="B703" s="16" t="s">
        <v>94</v>
      </c>
      <c r="C703" s="16" t="s">
        <v>20</v>
      </c>
      <c r="D703" s="16" t="s">
        <v>21</v>
      </c>
      <c r="E703" s="16">
        <v>2021</v>
      </c>
      <c r="F703" s="16">
        <v>1</v>
      </c>
      <c r="G703" s="4">
        <v>164</v>
      </c>
      <c r="H703" t="s">
        <v>986</v>
      </c>
      <c r="J703">
        <v>1</v>
      </c>
      <c r="M703" t="str">
        <f>IF(SUM(Table1[[#This Row],[c_ghg_inventory]:[c_support_needed_and_received]])=0,1,"")</f>
        <v/>
      </c>
      <c r="N703">
        <v>375000</v>
      </c>
      <c r="O703" s="6">
        <v>38500</v>
      </c>
      <c r="P703" s="6">
        <f>N703/SUM(Table1[[#This Row],[c_ghg_inventory]:[c_undefined]])</f>
        <v>375000</v>
      </c>
      <c r="Q703" s="6">
        <f>O703/SUM(Table1[[#This Row],[c_ghg_inventory]:[c_undefined]])</f>
        <v>38500</v>
      </c>
      <c r="R703">
        <v>700</v>
      </c>
      <c r="S703" t="s">
        <v>987</v>
      </c>
      <c r="T703" s="4"/>
      <c r="U703" s="4">
        <v>1</v>
      </c>
      <c r="V703" s="4"/>
      <c r="W703" s="4"/>
      <c r="X703" s="4" t="str">
        <f>IF(SUM(Table1[[#This Row],[o_ghg_inventory ]:[o_support_needed_and_received]])=0,1,"")</f>
        <v/>
      </c>
      <c r="Y703" s="34">
        <v>187500</v>
      </c>
      <c r="Z703" s="34">
        <v>19250</v>
      </c>
      <c r="AA703" s="5">
        <f>Table1[[#This Row],[o_gef_funding]]/SUM(Table1[[#This Row],[o_ghg_inventory ]:[o_undefined]])</f>
        <v>187500</v>
      </c>
      <c r="AB703" s="5">
        <f>Table1[[#This Row],[o_co_financing]]/SUM(Table1[[#This Row],[o_ghg_inventory ]:[o_undefined]])</f>
        <v>19250</v>
      </c>
      <c r="AC703" s="4" t="str" cm="1">
        <f t="array" ref="AC703">IF(Table1[[#This Row],[o_ghg_inventory ]]="",IF(AND(Table1[[#This Row],[o_undefined]:[o_undefined]]=1,Table1[[#This Row],[c_ghg_inventory]]=1),1,""),1)</f>
        <v/>
      </c>
      <c r="AD703" s="4" cm="1">
        <f t="array" ref="AD703">IF(Table1[[#This Row],[o_mitigation ]]="",IF(AND(Table1[[#This Row],[o_undefined]:[o_undefined]]=1,Table1[[#This Row],[c_mitigation]]=1),1,""),1)</f>
        <v>1</v>
      </c>
      <c r="AE703" s="5" t="str" cm="1">
        <f t="array" ref="AE703">IF(Table1[[#This Row],[o_climate_change_impacts_and_adaptation ]]="",IF(AND(Table1[[#This Row],[o_undefined]:[o_undefined]]=1,Table1[[#This Row],[c_climate_change_impacts_and_adaptation]]=1),1,""),1)</f>
        <v/>
      </c>
      <c r="AF703" s="5" t="str" cm="1">
        <f t="array" ref="AF703">IF(Table1[[#This Row],[o_support_needed_and_received]]="",IF(AND(Table1[[#This Row],[o_undefined]:[o_undefined]]=1,Table1[[#This Row],[c_support_needed_and_received]]=1),1,""),1)</f>
        <v/>
      </c>
      <c r="AG703" s="4" t="str">
        <f>IF(SUM(Table1[[#This Row],[com_ghg_inventory]:[com_support_needed_and_received]])=0,1,"")</f>
        <v/>
      </c>
      <c r="AH703" s="4" cm="1">
        <f t="array" ref="AH703">IF(Table1[[#This Row],[com_ghg_inventory]]="",0,IF(Table1[[#This Row],[com_undefined]:[com_undefined]]=1,0,Table1[[#This Row],[o_gef_funding]:[o_gef_funding]]/SUM(Table1[[#This Row],[com_ghg_inventory]:[com_support_needed_and_received]])))</f>
        <v>0</v>
      </c>
      <c r="AI703" s="4" cm="1">
        <f t="array" ref="AI703">IF(Table1[[#This Row],[com_mitigation]]="",0,IF(Table1[[#This Row],[com_undefined]:[com_undefined]]=1,0,Table1[[#This Row],[o_gef_funding]:[o_gef_funding]]/SUM(Table1[[#This Row],[com_ghg_inventory]:[com_support_needed_and_received]])))</f>
        <v>187500</v>
      </c>
      <c r="AJ703" s="4" cm="1">
        <f t="array" ref="AJ703">IF(Table1[[#This Row],[com_climate_change_impacts_and_adaptation]]="",0,IF(Table1[[#This Row],[com_undefined]:[com_undefined]]=1,0,Table1[[#This Row],[o_gef_funding]:[o_gef_funding]]/SUM(Table1[[#This Row],[com_ghg_inventory]:[com_support_needed_and_received]])))</f>
        <v>0</v>
      </c>
      <c r="AK703" s="4" cm="1">
        <f t="array" ref="AK703">IF(Table1[[#This Row],[com_support_needed_and_received]]="",0,IF(Table1[[#This Row],[com_undefined]:[com_undefined]]=1,0,Table1[[#This Row],[o_gef_funding]:[o_gef_funding]]/SUM(Table1[[#This Row],[com_ghg_inventory]:[com_support_needed_and_received]])))</f>
        <v>0</v>
      </c>
      <c r="AL703" s="4">
        <f>IF(Table1[[#This Row],[com_undefined]]=1,Table1[[#This Row],[o_gef_funding]],0)</f>
        <v>0</v>
      </c>
      <c r="AM703" s="4" cm="1">
        <f t="array" ref="AM703">IF(Table1[[#This Row],[com_ghg_inventory]]="",0,IF(Table1[[#This Row],[com_undefined]:[com_undefined]]=1,0,Table1[[#This Row],[o_co_financing]:[o_co_financing]]/SUM(Table1[[#This Row],[com_ghg_inventory]:[com_support_needed_and_received]])))</f>
        <v>0</v>
      </c>
      <c r="AN703" s="4" cm="1">
        <f t="array" ref="AN703">IF(Table1[[#This Row],[com_mitigation]]="",0,IF(Table1[[#This Row],[com_undefined]:[com_undefined]]=1,0,Table1[[#This Row],[o_co_financing]:[o_co_financing]]/SUM(Table1[[#This Row],[com_ghg_inventory]:[com_support_needed_and_received]])))</f>
        <v>19250</v>
      </c>
      <c r="AO703" s="4" cm="1">
        <f t="array" ref="AO703">IF(Table1[[#This Row],[com_climate_change_impacts_and_adaptation]]="",0,IF(Table1[[#This Row],[com_undefined]:[com_undefined]]=1,0,Table1[[#This Row],[o_co_financing]:[o_co_financing]]/SUM(Table1[[#This Row],[com_ghg_inventory]:[com_support_needed_and_received]])))</f>
        <v>0</v>
      </c>
      <c r="AP703" s="4" cm="1">
        <f t="array" ref="AP703">IF(Table1[[#This Row],[com_support_needed_and_received]]="",0,IF(Table1[[#This Row],[com_undefined]:[com_undefined]]=1,0,Table1[[#This Row],[o_co_financing]:[o_co_financing]]/SUM(Table1[[#This Row],[com_ghg_inventory]:[com_support_needed_and_received]])))</f>
        <v>0</v>
      </c>
      <c r="AQ703" s="4">
        <f>IF(Table1[[#This Row],[com_undefined]]=1,Table1[[#This Row],[o_co_financing]],0)</f>
        <v>0</v>
      </c>
      <c r="AR703" s="4" t="str">
        <f>IF(Table1[[#This Row],[o_gef_funding]]=SUM(Table1[[#This Row],[ghg_inventory_gef]:[undefined_gef]]),"Good", "Problem")</f>
        <v>Good</v>
      </c>
      <c r="AS703" s="4" t="str">
        <f>IF(Table1[[#This Row],[o_co_financing]]=SUM(Table1[[#This Row],[ghg_inventory_co_finance]:[undefined_co_finance]]),"Good", "Problem")</f>
        <v>Good</v>
      </c>
    </row>
    <row r="704" spans="1:45">
      <c r="A704" s="2">
        <v>69</v>
      </c>
      <c r="B704" s="16" t="s">
        <v>94</v>
      </c>
      <c r="C704" s="16" t="s">
        <v>20</v>
      </c>
      <c r="D704" s="16" t="s">
        <v>21</v>
      </c>
      <c r="E704" s="16">
        <v>2021</v>
      </c>
      <c r="F704" s="16">
        <v>1</v>
      </c>
      <c r="G704" s="4">
        <v>164</v>
      </c>
      <c r="H704" t="s">
        <v>986</v>
      </c>
      <c r="J704">
        <v>1</v>
      </c>
      <c r="M704" t="str">
        <f>IF(SUM(Table1[[#This Row],[c_ghg_inventory]:[c_support_needed_and_received]])=0,1,"")</f>
        <v/>
      </c>
      <c r="N704">
        <v>375000</v>
      </c>
      <c r="O704" s="6">
        <v>38500</v>
      </c>
      <c r="P704" s="6">
        <f>N704/SUM(Table1[[#This Row],[c_ghg_inventory]:[c_undefined]])</f>
        <v>375000</v>
      </c>
      <c r="Q704" s="6">
        <f>O704/SUM(Table1[[#This Row],[c_ghg_inventory]:[c_undefined]])</f>
        <v>38500</v>
      </c>
      <c r="R704">
        <v>701</v>
      </c>
      <c r="S704" t="s">
        <v>988</v>
      </c>
      <c r="T704" s="4"/>
      <c r="U704" s="4"/>
      <c r="V704" s="4"/>
      <c r="W704" s="4"/>
      <c r="X704" s="4">
        <f>IF(SUM(Table1[[#This Row],[o_ghg_inventory ]:[o_support_needed_and_received]])=0,1,"")</f>
        <v>1</v>
      </c>
      <c r="Y704" s="34">
        <v>187500</v>
      </c>
      <c r="Z704" s="34">
        <v>19250</v>
      </c>
      <c r="AA704" s="5">
        <f>Table1[[#This Row],[o_gef_funding]]/SUM(Table1[[#This Row],[o_ghg_inventory ]:[o_undefined]])</f>
        <v>187500</v>
      </c>
      <c r="AB704" s="5">
        <f>Table1[[#This Row],[o_co_financing]]/SUM(Table1[[#This Row],[o_ghg_inventory ]:[o_undefined]])</f>
        <v>19250</v>
      </c>
      <c r="AC704" s="4" t="str" cm="1">
        <f t="array" ref="AC704">IF(Table1[[#This Row],[o_ghg_inventory ]]="",IF(AND(Table1[[#This Row],[o_undefined]:[o_undefined]]=1,Table1[[#This Row],[c_ghg_inventory]]=1),1,""),1)</f>
        <v/>
      </c>
      <c r="AD704" s="4" cm="1">
        <f t="array" ref="AD704">IF(Table1[[#This Row],[o_mitigation ]]="",IF(AND(Table1[[#This Row],[o_undefined]:[o_undefined]]=1,Table1[[#This Row],[c_mitigation]]=1),1,""),1)</f>
        <v>1</v>
      </c>
      <c r="AE704" s="5" t="str" cm="1">
        <f t="array" ref="AE704">IF(Table1[[#This Row],[o_climate_change_impacts_and_adaptation ]]="",IF(AND(Table1[[#This Row],[o_undefined]:[o_undefined]]=1,Table1[[#This Row],[c_climate_change_impacts_and_adaptation]]=1),1,""),1)</f>
        <v/>
      </c>
      <c r="AF704" s="5" t="str" cm="1">
        <f t="array" ref="AF704">IF(Table1[[#This Row],[o_support_needed_and_received]]="",IF(AND(Table1[[#This Row],[o_undefined]:[o_undefined]]=1,Table1[[#This Row],[c_support_needed_and_received]]=1),1,""),1)</f>
        <v/>
      </c>
      <c r="AG704" s="4" t="str">
        <f>IF(SUM(Table1[[#This Row],[com_ghg_inventory]:[com_support_needed_and_received]])=0,1,"")</f>
        <v/>
      </c>
      <c r="AH704" s="4" cm="1">
        <f t="array" ref="AH704">IF(Table1[[#This Row],[com_ghg_inventory]]="",0,IF(Table1[[#This Row],[com_undefined]:[com_undefined]]=1,0,Table1[[#This Row],[o_gef_funding]:[o_gef_funding]]/SUM(Table1[[#This Row],[com_ghg_inventory]:[com_support_needed_and_received]])))</f>
        <v>0</v>
      </c>
      <c r="AI704" s="4" cm="1">
        <f t="array" ref="AI704">IF(Table1[[#This Row],[com_mitigation]]="",0,IF(Table1[[#This Row],[com_undefined]:[com_undefined]]=1,0,Table1[[#This Row],[o_gef_funding]:[o_gef_funding]]/SUM(Table1[[#This Row],[com_ghg_inventory]:[com_support_needed_and_received]])))</f>
        <v>187500</v>
      </c>
      <c r="AJ704" s="4" cm="1">
        <f t="array" ref="AJ704">IF(Table1[[#This Row],[com_climate_change_impacts_and_adaptation]]="",0,IF(Table1[[#This Row],[com_undefined]:[com_undefined]]=1,0,Table1[[#This Row],[o_gef_funding]:[o_gef_funding]]/SUM(Table1[[#This Row],[com_ghg_inventory]:[com_support_needed_and_received]])))</f>
        <v>0</v>
      </c>
      <c r="AK704" s="4" cm="1">
        <f t="array" ref="AK704">IF(Table1[[#This Row],[com_support_needed_and_received]]="",0,IF(Table1[[#This Row],[com_undefined]:[com_undefined]]=1,0,Table1[[#This Row],[o_gef_funding]:[o_gef_funding]]/SUM(Table1[[#This Row],[com_ghg_inventory]:[com_support_needed_and_received]])))</f>
        <v>0</v>
      </c>
      <c r="AL704" s="4">
        <f>IF(Table1[[#This Row],[com_undefined]]=1,Table1[[#This Row],[o_gef_funding]],0)</f>
        <v>0</v>
      </c>
      <c r="AM704" s="4" cm="1">
        <f t="array" ref="AM704">IF(Table1[[#This Row],[com_ghg_inventory]]="",0,IF(Table1[[#This Row],[com_undefined]:[com_undefined]]=1,0,Table1[[#This Row],[o_co_financing]:[o_co_financing]]/SUM(Table1[[#This Row],[com_ghg_inventory]:[com_support_needed_and_received]])))</f>
        <v>0</v>
      </c>
      <c r="AN704" s="4" cm="1">
        <f t="array" ref="AN704">IF(Table1[[#This Row],[com_mitigation]]="",0,IF(Table1[[#This Row],[com_undefined]:[com_undefined]]=1,0,Table1[[#This Row],[o_co_financing]:[o_co_financing]]/SUM(Table1[[#This Row],[com_ghg_inventory]:[com_support_needed_and_received]])))</f>
        <v>19250</v>
      </c>
      <c r="AO704" s="4" cm="1">
        <f t="array" ref="AO704">IF(Table1[[#This Row],[com_climate_change_impacts_and_adaptation]]="",0,IF(Table1[[#This Row],[com_undefined]:[com_undefined]]=1,0,Table1[[#This Row],[o_co_financing]:[o_co_financing]]/SUM(Table1[[#This Row],[com_ghg_inventory]:[com_support_needed_and_received]])))</f>
        <v>0</v>
      </c>
      <c r="AP704" s="4" cm="1">
        <f t="array" ref="AP704">IF(Table1[[#This Row],[com_support_needed_and_received]]="",0,IF(Table1[[#This Row],[com_undefined]:[com_undefined]]=1,0,Table1[[#This Row],[o_co_financing]:[o_co_financing]]/SUM(Table1[[#This Row],[com_ghg_inventory]:[com_support_needed_and_received]])))</f>
        <v>0</v>
      </c>
      <c r="AQ704" s="4">
        <f>IF(Table1[[#This Row],[com_undefined]]=1,Table1[[#This Row],[o_co_financing]],0)</f>
        <v>0</v>
      </c>
      <c r="AR704" s="4" t="str">
        <f>IF(Table1[[#This Row],[o_gef_funding]]=SUM(Table1[[#This Row],[ghg_inventory_gef]:[undefined_gef]]),"Good", "Problem")</f>
        <v>Good</v>
      </c>
      <c r="AS704" s="4" t="str">
        <f>IF(Table1[[#This Row],[o_co_financing]]=SUM(Table1[[#This Row],[ghg_inventory_co_finance]:[undefined_co_finance]]),"Good", "Problem")</f>
        <v>Good</v>
      </c>
    </row>
    <row r="705" spans="1:45">
      <c r="A705" s="2">
        <v>69</v>
      </c>
      <c r="B705" s="16" t="s">
        <v>94</v>
      </c>
      <c r="C705" s="16" t="s">
        <v>20</v>
      </c>
      <c r="D705" s="16" t="s">
        <v>21</v>
      </c>
      <c r="E705" s="16">
        <v>2021</v>
      </c>
      <c r="F705" s="16">
        <v>1</v>
      </c>
      <c r="G705" s="4">
        <v>165</v>
      </c>
      <c r="H705" t="s">
        <v>989</v>
      </c>
      <c r="I705">
        <v>1</v>
      </c>
      <c r="J705">
        <v>1</v>
      </c>
      <c r="K705">
        <v>1</v>
      </c>
      <c r="L705">
        <v>1</v>
      </c>
      <c r="M705" t="str">
        <f>IF(SUM(Table1[[#This Row],[c_ghg_inventory]:[c_support_needed_and_received]])=0,1,"")</f>
        <v/>
      </c>
      <c r="N705" s="6">
        <v>620000</v>
      </c>
      <c r="O705" s="6">
        <v>65000</v>
      </c>
      <c r="P705" s="6">
        <f>N705/SUM(Table1[[#This Row],[c_ghg_inventory]:[c_undefined]])</f>
        <v>155000</v>
      </c>
      <c r="Q705" s="6">
        <f>O705/SUM(Table1[[#This Row],[c_ghg_inventory]:[c_undefined]])</f>
        <v>16250</v>
      </c>
      <c r="R705">
        <v>702</v>
      </c>
      <c r="S705" t="s">
        <v>990</v>
      </c>
      <c r="T705" s="4">
        <v>1</v>
      </c>
      <c r="U705" s="4"/>
      <c r="V705" s="4"/>
      <c r="W705" s="4"/>
      <c r="X705" s="4" t="str">
        <f>IF(SUM(Table1[[#This Row],[o_ghg_inventory ]:[o_support_needed_and_received]])=0,1,"")</f>
        <v/>
      </c>
      <c r="Y705" s="34">
        <v>124000</v>
      </c>
      <c r="Z705" s="34">
        <v>13000</v>
      </c>
      <c r="AA705" s="5">
        <f>Table1[[#This Row],[o_gef_funding]]/SUM(Table1[[#This Row],[o_ghg_inventory ]:[o_undefined]])</f>
        <v>124000</v>
      </c>
      <c r="AB705" s="5">
        <f>Table1[[#This Row],[o_co_financing]]/SUM(Table1[[#This Row],[o_ghg_inventory ]:[o_undefined]])</f>
        <v>13000</v>
      </c>
      <c r="AC705" s="4" cm="1">
        <f t="array" ref="AC705">IF(Table1[[#This Row],[o_ghg_inventory ]]="",IF(AND(Table1[[#This Row],[o_undefined]:[o_undefined]]=1,Table1[[#This Row],[c_ghg_inventory]]=1),1,""),1)</f>
        <v>1</v>
      </c>
      <c r="AD705" s="4" t="str" cm="1">
        <f t="array" ref="AD705">IF(Table1[[#This Row],[o_mitigation ]]="",IF(AND(Table1[[#This Row],[o_undefined]:[o_undefined]]=1,Table1[[#This Row],[c_mitigation]]=1),1,""),1)</f>
        <v/>
      </c>
      <c r="AE705" s="5" t="str" cm="1">
        <f t="array" ref="AE705">IF(Table1[[#This Row],[o_climate_change_impacts_and_adaptation ]]="",IF(AND(Table1[[#This Row],[o_undefined]:[o_undefined]]=1,Table1[[#This Row],[c_climate_change_impacts_and_adaptation]]=1),1,""),1)</f>
        <v/>
      </c>
      <c r="AF705" s="5" t="str" cm="1">
        <f t="array" ref="AF705">IF(Table1[[#This Row],[o_support_needed_and_received]]="",IF(AND(Table1[[#This Row],[o_undefined]:[o_undefined]]=1,Table1[[#This Row],[c_support_needed_and_received]]=1),1,""),1)</f>
        <v/>
      </c>
      <c r="AG705" s="4" t="str">
        <f>IF(SUM(Table1[[#This Row],[com_ghg_inventory]:[com_support_needed_and_received]])=0,1,"")</f>
        <v/>
      </c>
      <c r="AH705" s="4" cm="1">
        <f t="array" ref="AH705">IF(Table1[[#This Row],[com_ghg_inventory]]="",0,IF(Table1[[#This Row],[com_undefined]:[com_undefined]]=1,0,Table1[[#This Row],[o_gef_funding]:[o_gef_funding]]/SUM(Table1[[#This Row],[com_ghg_inventory]:[com_support_needed_and_received]])))</f>
        <v>124000</v>
      </c>
      <c r="AI705" s="4" cm="1">
        <f t="array" ref="AI705">IF(Table1[[#This Row],[com_mitigation]]="",0,IF(Table1[[#This Row],[com_undefined]:[com_undefined]]=1,0,Table1[[#This Row],[o_gef_funding]:[o_gef_funding]]/SUM(Table1[[#This Row],[com_ghg_inventory]:[com_support_needed_and_received]])))</f>
        <v>0</v>
      </c>
      <c r="AJ705" s="4" cm="1">
        <f t="array" ref="AJ705">IF(Table1[[#This Row],[com_climate_change_impacts_and_adaptation]]="",0,IF(Table1[[#This Row],[com_undefined]:[com_undefined]]=1,0,Table1[[#This Row],[o_gef_funding]:[o_gef_funding]]/SUM(Table1[[#This Row],[com_ghg_inventory]:[com_support_needed_and_received]])))</f>
        <v>0</v>
      </c>
      <c r="AK705" s="4" cm="1">
        <f t="array" ref="AK705">IF(Table1[[#This Row],[com_support_needed_and_received]]="",0,IF(Table1[[#This Row],[com_undefined]:[com_undefined]]=1,0,Table1[[#This Row],[o_gef_funding]:[o_gef_funding]]/SUM(Table1[[#This Row],[com_ghg_inventory]:[com_support_needed_and_received]])))</f>
        <v>0</v>
      </c>
      <c r="AL705" s="4">
        <f>IF(Table1[[#This Row],[com_undefined]]=1,Table1[[#This Row],[o_gef_funding]],0)</f>
        <v>0</v>
      </c>
      <c r="AM705" s="4" cm="1">
        <f t="array" ref="AM705">IF(Table1[[#This Row],[com_ghg_inventory]]="",0,IF(Table1[[#This Row],[com_undefined]:[com_undefined]]=1,0,Table1[[#This Row],[o_co_financing]:[o_co_financing]]/SUM(Table1[[#This Row],[com_ghg_inventory]:[com_support_needed_and_received]])))</f>
        <v>13000</v>
      </c>
      <c r="AN705" s="4" cm="1">
        <f t="array" ref="AN705">IF(Table1[[#This Row],[com_mitigation]]="",0,IF(Table1[[#This Row],[com_undefined]:[com_undefined]]=1,0,Table1[[#This Row],[o_co_financing]:[o_co_financing]]/SUM(Table1[[#This Row],[com_ghg_inventory]:[com_support_needed_and_received]])))</f>
        <v>0</v>
      </c>
      <c r="AO705" s="4" cm="1">
        <f t="array" ref="AO705">IF(Table1[[#This Row],[com_climate_change_impacts_and_adaptation]]="",0,IF(Table1[[#This Row],[com_undefined]:[com_undefined]]=1,0,Table1[[#This Row],[o_co_financing]:[o_co_financing]]/SUM(Table1[[#This Row],[com_ghg_inventory]:[com_support_needed_and_received]])))</f>
        <v>0</v>
      </c>
      <c r="AP705" s="4" cm="1">
        <f t="array" ref="AP705">IF(Table1[[#This Row],[com_support_needed_and_received]]="",0,IF(Table1[[#This Row],[com_undefined]:[com_undefined]]=1,0,Table1[[#This Row],[o_co_financing]:[o_co_financing]]/SUM(Table1[[#This Row],[com_ghg_inventory]:[com_support_needed_and_received]])))</f>
        <v>0</v>
      </c>
      <c r="AQ705" s="4">
        <f>IF(Table1[[#This Row],[com_undefined]]=1,Table1[[#This Row],[o_co_financing]],0)</f>
        <v>0</v>
      </c>
      <c r="AR705" s="4" t="str">
        <f>IF(Table1[[#This Row],[o_gef_funding]]=SUM(Table1[[#This Row],[ghg_inventory_gef]:[undefined_gef]]),"Good", "Problem")</f>
        <v>Good</v>
      </c>
      <c r="AS705" s="4" t="str">
        <f>IF(Table1[[#This Row],[o_co_financing]]=SUM(Table1[[#This Row],[ghg_inventory_co_finance]:[undefined_co_finance]]),"Good", "Problem")</f>
        <v>Good</v>
      </c>
    </row>
    <row r="706" spans="1:45">
      <c r="A706" s="2">
        <v>69</v>
      </c>
      <c r="B706" s="16" t="s">
        <v>94</v>
      </c>
      <c r="C706" s="16" t="s">
        <v>20</v>
      </c>
      <c r="D706" s="16" t="s">
        <v>21</v>
      </c>
      <c r="E706" s="16">
        <v>2021</v>
      </c>
      <c r="F706" s="16">
        <v>1</v>
      </c>
      <c r="G706" s="4">
        <v>165</v>
      </c>
      <c r="H706" t="s">
        <v>989</v>
      </c>
      <c r="I706">
        <v>1</v>
      </c>
      <c r="J706">
        <v>1</v>
      </c>
      <c r="K706">
        <v>1</v>
      </c>
      <c r="L706">
        <v>1</v>
      </c>
      <c r="M706" t="str">
        <f>IF(SUM(Table1[[#This Row],[c_ghg_inventory]:[c_support_needed_and_received]])=0,1,"")</f>
        <v/>
      </c>
      <c r="N706" s="6">
        <v>620000</v>
      </c>
      <c r="O706" s="6">
        <v>65000</v>
      </c>
      <c r="P706" s="6">
        <f>N706/SUM(Table1[[#This Row],[c_ghg_inventory]:[c_undefined]])</f>
        <v>155000</v>
      </c>
      <c r="Q706" s="6">
        <f>O706/SUM(Table1[[#This Row],[c_ghg_inventory]:[c_undefined]])</f>
        <v>16250</v>
      </c>
      <c r="R706">
        <v>703</v>
      </c>
      <c r="S706" t="s">
        <v>991</v>
      </c>
      <c r="T706" s="4">
        <v>1</v>
      </c>
      <c r="U706" s="4"/>
      <c r="V706" s="4"/>
      <c r="W706" s="4"/>
      <c r="X706" s="4" t="str">
        <f>IF(SUM(Table1[[#This Row],[o_ghg_inventory ]:[o_support_needed_and_received]])=0,1,"")</f>
        <v/>
      </c>
      <c r="Y706" s="34">
        <v>124000</v>
      </c>
      <c r="Z706" s="34">
        <v>13000</v>
      </c>
      <c r="AA706" s="5">
        <f>Table1[[#This Row],[o_gef_funding]]/SUM(Table1[[#This Row],[o_ghg_inventory ]:[o_undefined]])</f>
        <v>124000</v>
      </c>
      <c r="AB706" s="5">
        <f>Table1[[#This Row],[o_co_financing]]/SUM(Table1[[#This Row],[o_ghg_inventory ]:[o_undefined]])</f>
        <v>13000</v>
      </c>
      <c r="AC706" s="4" cm="1">
        <f t="array" ref="AC706">IF(Table1[[#This Row],[o_ghg_inventory ]]="",IF(AND(Table1[[#This Row],[o_undefined]:[o_undefined]]=1,Table1[[#This Row],[c_ghg_inventory]]=1),1,""),1)</f>
        <v>1</v>
      </c>
      <c r="AD706" s="4" t="str" cm="1">
        <f t="array" ref="AD706">IF(Table1[[#This Row],[o_mitigation ]]="",IF(AND(Table1[[#This Row],[o_undefined]:[o_undefined]]=1,Table1[[#This Row],[c_mitigation]]=1),1,""),1)</f>
        <v/>
      </c>
      <c r="AE706" s="5" t="str" cm="1">
        <f t="array" ref="AE706">IF(Table1[[#This Row],[o_climate_change_impacts_and_adaptation ]]="",IF(AND(Table1[[#This Row],[o_undefined]:[o_undefined]]=1,Table1[[#This Row],[c_climate_change_impacts_and_adaptation]]=1),1,""),1)</f>
        <v/>
      </c>
      <c r="AF706" s="5" t="str" cm="1">
        <f t="array" ref="AF706">IF(Table1[[#This Row],[o_support_needed_and_received]]="",IF(AND(Table1[[#This Row],[o_undefined]:[o_undefined]]=1,Table1[[#This Row],[c_support_needed_and_received]]=1),1,""),1)</f>
        <v/>
      </c>
      <c r="AG706" s="4" t="str">
        <f>IF(SUM(Table1[[#This Row],[com_ghg_inventory]:[com_support_needed_and_received]])=0,1,"")</f>
        <v/>
      </c>
      <c r="AH706" s="4" cm="1">
        <f t="array" ref="AH706">IF(Table1[[#This Row],[com_ghg_inventory]]="",0,IF(Table1[[#This Row],[com_undefined]:[com_undefined]]=1,0,Table1[[#This Row],[o_gef_funding]:[o_gef_funding]]/SUM(Table1[[#This Row],[com_ghg_inventory]:[com_support_needed_and_received]])))</f>
        <v>124000</v>
      </c>
      <c r="AI706" s="4" cm="1">
        <f t="array" ref="AI706">IF(Table1[[#This Row],[com_mitigation]]="",0,IF(Table1[[#This Row],[com_undefined]:[com_undefined]]=1,0,Table1[[#This Row],[o_gef_funding]:[o_gef_funding]]/SUM(Table1[[#This Row],[com_ghg_inventory]:[com_support_needed_and_received]])))</f>
        <v>0</v>
      </c>
      <c r="AJ706" s="4" cm="1">
        <f t="array" ref="AJ706">IF(Table1[[#This Row],[com_climate_change_impacts_and_adaptation]]="",0,IF(Table1[[#This Row],[com_undefined]:[com_undefined]]=1,0,Table1[[#This Row],[o_gef_funding]:[o_gef_funding]]/SUM(Table1[[#This Row],[com_ghg_inventory]:[com_support_needed_and_received]])))</f>
        <v>0</v>
      </c>
      <c r="AK706" s="4" cm="1">
        <f t="array" ref="AK706">IF(Table1[[#This Row],[com_support_needed_and_received]]="",0,IF(Table1[[#This Row],[com_undefined]:[com_undefined]]=1,0,Table1[[#This Row],[o_gef_funding]:[o_gef_funding]]/SUM(Table1[[#This Row],[com_ghg_inventory]:[com_support_needed_and_received]])))</f>
        <v>0</v>
      </c>
      <c r="AL706" s="4">
        <f>IF(Table1[[#This Row],[com_undefined]]=1,Table1[[#This Row],[o_gef_funding]],0)</f>
        <v>0</v>
      </c>
      <c r="AM706" s="4" cm="1">
        <f t="array" ref="AM706">IF(Table1[[#This Row],[com_ghg_inventory]]="",0,IF(Table1[[#This Row],[com_undefined]:[com_undefined]]=1,0,Table1[[#This Row],[o_co_financing]:[o_co_financing]]/SUM(Table1[[#This Row],[com_ghg_inventory]:[com_support_needed_and_received]])))</f>
        <v>13000</v>
      </c>
      <c r="AN706" s="4" cm="1">
        <f t="array" ref="AN706">IF(Table1[[#This Row],[com_mitigation]]="",0,IF(Table1[[#This Row],[com_undefined]:[com_undefined]]=1,0,Table1[[#This Row],[o_co_financing]:[o_co_financing]]/SUM(Table1[[#This Row],[com_ghg_inventory]:[com_support_needed_and_received]])))</f>
        <v>0</v>
      </c>
      <c r="AO706" s="4" cm="1">
        <f t="array" ref="AO706">IF(Table1[[#This Row],[com_climate_change_impacts_and_adaptation]]="",0,IF(Table1[[#This Row],[com_undefined]:[com_undefined]]=1,0,Table1[[#This Row],[o_co_financing]:[o_co_financing]]/SUM(Table1[[#This Row],[com_ghg_inventory]:[com_support_needed_and_received]])))</f>
        <v>0</v>
      </c>
      <c r="AP706" s="4" cm="1">
        <f t="array" ref="AP706">IF(Table1[[#This Row],[com_support_needed_and_received]]="",0,IF(Table1[[#This Row],[com_undefined]:[com_undefined]]=1,0,Table1[[#This Row],[o_co_financing]:[o_co_financing]]/SUM(Table1[[#This Row],[com_ghg_inventory]:[com_support_needed_and_received]])))</f>
        <v>0</v>
      </c>
      <c r="AQ706" s="4">
        <f>IF(Table1[[#This Row],[com_undefined]]=1,Table1[[#This Row],[o_co_financing]],0)</f>
        <v>0</v>
      </c>
      <c r="AR706" s="4" t="str">
        <f>IF(Table1[[#This Row],[o_gef_funding]]=SUM(Table1[[#This Row],[ghg_inventory_gef]:[undefined_gef]]),"Good", "Problem")</f>
        <v>Good</v>
      </c>
      <c r="AS706" s="4" t="str">
        <f>IF(Table1[[#This Row],[o_co_financing]]=SUM(Table1[[#This Row],[ghg_inventory_co_finance]:[undefined_co_finance]]),"Good", "Problem")</f>
        <v>Good</v>
      </c>
    </row>
    <row r="707" spans="1:45">
      <c r="A707" s="2">
        <v>69</v>
      </c>
      <c r="B707" s="16" t="s">
        <v>94</v>
      </c>
      <c r="C707" s="16" t="s">
        <v>20</v>
      </c>
      <c r="D707" s="16" t="s">
        <v>21</v>
      </c>
      <c r="E707" s="16">
        <v>2021</v>
      </c>
      <c r="F707" s="16">
        <v>1</v>
      </c>
      <c r="G707" s="4">
        <v>165</v>
      </c>
      <c r="H707" t="s">
        <v>989</v>
      </c>
      <c r="I707">
        <v>1</v>
      </c>
      <c r="J707">
        <v>1</v>
      </c>
      <c r="K707">
        <v>1</v>
      </c>
      <c r="L707">
        <v>1</v>
      </c>
      <c r="M707" t="str">
        <f>IF(SUM(Table1[[#This Row],[c_ghg_inventory]:[c_support_needed_and_received]])=0,1,"")</f>
        <v/>
      </c>
      <c r="N707" s="6">
        <v>620000</v>
      </c>
      <c r="O707" s="6">
        <v>65000</v>
      </c>
      <c r="P707" s="6">
        <f>N707/SUM(Table1[[#This Row],[c_ghg_inventory]:[c_undefined]])</f>
        <v>155000</v>
      </c>
      <c r="Q707" s="6">
        <f>O707/SUM(Table1[[#This Row],[c_ghg_inventory]:[c_undefined]])</f>
        <v>16250</v>
      </c>
      <c r="R707">
        <v>704</v>
      </c>
      <c r="S707" t="s">
        <v>992</v>
      </c>
      <c r="T707" s="4"/>
      <c r="U707" s="4">
        <v>1</v>
      </c>
      <c r="V707" s="4"/>
      <c r="W707" s="4"/>
      <c r="X707" s="4" t="str">
        <f>IF(SUM(Table1[[#This Row],[o_ghg_inventory ]:[o_support_needed_and_received]])=0,1,"")</f>
        <v/>
      </c>
      <c r="Y707" s="34">
        <v>124000</v>
      </c>
      <c r="Z707" s="34">
        <v>13000</v>
      </c>
      <c r="AA707" s="5">
        <f>Table1[[#This Row],[o_gef_funding]]/SUM(Table1[[#This Row],[o_ghg_inventory ]:[o_undefined]])</f>
        <v>124000</v>
      </c>
      <c r="AB707" s="5">
        <f>Table1[[#This Row],[o_co_financing]]/SUM(Table1[[#This Row],[o_ghg_inventory ]:[o_undefined]])</f>
        <v>13000</v>
      </c>
      <c r="AC707" s="4" t="str" cm="1">
        <f t="array" ref="AC707">IF(Table1[[#This Row],[o_ghg_inventory ]]="",IF(AND(Table1[[#This Row],[o_undefined]:[o_undefined]]=1,Table1[[#This Row],[c_ghg_inventory]]=1),1,""),1)</f>
        <v/>
      </c>
      <c r="AD707" s="4" cm="1">
        <f t="array" ref="AD707">IF(Table1[[#This Row],[o_mitigation ]]="",IF(AND(Table1[[#This Row],[o_undefined]:[o_undefined]]=1,Table1[[#This Row],[c_mitigation]]=1),1,""),1)</f>
        <v>1</v>
      </c>
      <c r="AE707" s="5" t="str" cm="1">
        <f t="array" ref="AE707">IF(Table1[[#This Row],[o_climate_change_impacts_and_adaptation ]]="",IF(AND(Table1[[#This Row],[o_undefined]:[o_undefined]]=1,Table1[[#This Row],[c_climate_change_impacts_and_adaptation]]=1),1,""),1)</f>
        <v/>
      </c>
      <c r="AF707" s="5" t="str" cm="1">
        <f t="array" ref="AF707">IF(Table1[[#This Row],[o_support_needed_and_received]]="",IF(AND(Table1[[#This Row],[o_undefined]:[o_undefined]]=1,Table1[[#This Row],[c_support_needed_and_received]]=1),1,""),1)</f>
        <v/>
      </c>
      <c r="AG707" s="4" t="str">
        <f>IF(SUM(Table1[[#This Row],[com_ghg_inventory]:[com_support_needed_and_received]])=0,1,"")</f>
        <v/>
      </c>
      <c r="AH707" s="4" cm="1">
        <f t="array" ref="AH707">IF(Table1[[#This Row],[com_ghg_inventory]]="",0,IF(Table1[[#This Row],[com_undefined]:[com_undefined]]=1,0,Table1[[#This Row],[o_gef_funding]:[o_gef_funding]]/SUM(Table1[[#This Row],[com_ghg_inventory]:[com_support_needed_and_received]])))</f>
        <v>0</v>
      </c>
      <c r="AI707" s="4" cm="1">
        <f t="array" ref="AI707">IF(Table1[[#This Row],[com_mitigation]]="",0,IF(Table1[[#This Row],[com_undefined]:[com_undefined]]=1,0,Table1[[#This Row],[o_gef_funding]:[o_gef_funding]]/SUM(Table1[[#This Row],[com_ghg_inventory]:[com_support_needed_and_received]])))</f>
        <v>124000</v>
      </c>
      <c r="AJ707" s="4" cm="1">
        <f t="array" ref="AJ707">IF(Table1[[#This Row],[com_climate_change_impacts_and_adaptation]]="",0,IF(Table1[[#This Row],[com_undefined]:[com_undefined]]=1,0,Table1[[#This Row],[o_gef_funding]:[o_gef_funding]]/SUM(Table1[[#This Row],[com_ghg_inventory]:[com_support_needed_and_received]])))</f>
        <v>0</v>
      </c>
      <c r="AK707" s="4" cm="1">
        <f t="array" ref="AK707">IF(Table1[[#This Row],[com_support_needed_and_received]]="",0,IF(Table1[[#This Row],[com_undefined]:[com_undefined]]=1,0,Table1[[#This Row],[o_gef_funding]:[o_gef_funding]]/SUM(Table1[[#This Row],[com_ghg_inventory]:[com_support_needed_and_received]])))</f>
        <v>0</v>
      </c>
      <c r="AL707" s="4">
        <f>IF(Table1[[#This Row],[com_undefined]]=1,Table1[[#This Row],[o_gef_funding]],0)</f>
        <v>0</v>
      </c>
      <c r="AM707" s="4" cm="1">
        <f t="array" ref="AM707">IF(Table1[[#This Row],[com_ghg_inventory]]="",0,IF(Table1[[#This Row],[com_undefined]:[com_undefined]]=1,0,Table1[[#This Row],[o_co_financing]:[o_co_financing]]/SUM(Table1[[#This Row],[com_ghg_inventory]:[com_support_needed_and_received]])))</f>
        <v>0</v>
      </c>
      <c r="AN707" s="4" cm="1">
        <f t="array" ref="AN707">IF(Table1[[#This Row],[com_mitigation]]="",0,IF(Table1[[#This Row],[com_undefined]:[com_undefined]]=1,0,Table1[[#This Row],[o_co_financing]:[o_co_financing]]/SUM(Table1[[#This Row],[com_ghg_inventory]:[com_support_needed_and_received]])))</f>
        <v>13000</v>
      </c>
      <c r="AO707" s="4" cm="1">
        <f t="array" ref="AO707">IF(Table1[[#This Row],[com_climate_change_impacts_and_adaptation]]="",0,IF(Table1[[#This Row],[com_undefined]:[com_undefined]]=1,0,Table1[[#This Row],[o_co_financing]:[o_co_financing]]/SUM(Table1[[#This Row],[com_ghg_inventory]:[com_support_needed_and_received]])))</f>
        <v>0</v>
      </c>
      <c r="AP707" s="4" cm="1">
        <f t="array" ref="AP707">IF(Table1[[#This Row],[com_support_needed_and_received]]="",0,IF(Table1[[#This Row],[com_undefined]:[com_undefined]]=1,0,Table1[[#This Row],[o_co_financing]:[o_co_financing]]/SUM(Table1[[#This Row],[com_ghg_inventory]:[com_support_needed_and_received]])))</f>
        <v>0</v>
      </c>
      <c r="AQ707" s="4">
        <f>IF(Table1[[#This Row],[com_undefined]]=1,Table1[[#This Row],[o_co_financing]],0)</f>
        <v>0</v>
      </c>
      <c r="AR707" s="4" t="str">
        <f>IF(Table1[[#This Row],[o_gef_funding]]=SUM(Table1[[#This Row],[ghg_inventory_gef]:[undefined_gef]]),"Good", "Problem")</f>
        <v>Good</v>
      </c>
      <c r="AS707" s="4" t="str">
        <f>IF(Table1[[#This Row],[o_co_financing]]=SUM(Table1[[#This Row],[ghg_inventory_co_finance]:[undefined_co_finance]]),"Good", "Problem")</f>
        <v>Good</v>
      </c>
    </row>
    <row r="708" spans="1:45">
      <c r="A708" s="2">
        <v>69</v>
      </c>
      <c r="B708" s="16" t="s">
        <v>94</v>
      </c>
      <c r="C708" s="16" t="s">
        <v>20</v>
      </c>
      <c r="D708" s="16" t="s">
        <v>21</v>
      </c>
      <c r="E708" s="16">
        <v>2021</v>
      </c>
      <c r="F708" s="16">
        <v>1</v>
      </c>
      <c r="G708" s="4">
        <v>165</v>
      </c>
      <c r="H708" t="s">
        <v>989</v>
      </c>
      <c r="I708">
        <v>1</v>
      </c>
      <c r="J708">
        <v>1</v>
      </c>
      <c r="K708">
        <v>1</v>
      </c>
      <c r="L708">
        <v>1</v>
      </c>
      <c r="M708" t="str">
        <f>IF(SUM(Table1[[#This Row],[c_ghg_inventory]:[c_support_needed_and_received]])=0,1,"")</f>
        <v/>
      </c>
      <c r="N708" s="6">
        <v>620000</v>
      </c>
      <c r="O708" s="6">
        <v>65000</v>
      </c>
      <c r="P708" s="6">
        <f>N708/SUM(Table1[[#This Row],[c_ghg_inventory]:[c_undefined]])</f>
        <v>155000</v>
      </c>
      <c r="Q708" s="6">
        <f>O708/SUM(Table1[[#This Row],[c_ghg_inventory]:[c_undefined]])</f>
        <v>16250</v>
      </c>
      <c r="R708">
        <v>705</v>
      </c>
      <c r="S708" t="s">
        <v>993</v>
      </c>
      <c r="T708" s="4"/>
      <c r="U708" s="4"/>
      <c r="V708" s="4"/>
      <c r="W708" s="4">
        <v>1</v>
      </c>
      <c r="X708" s="4" t="str">
        <f>IF(SUM(Table1[[#This Row],[o_ghg_inventory ]:[o_support_needed_and_received]])=0,1,"")</f>
        <v/>
      </c>
      <c r="Y708" s="34">
        <v>124000</v>
      </c>
      <c r="Z708" s="34">
        <v>13000</v>
      </c>
      <c r="AA708" s="5">
        <f>Table1[[#This Row],[o_gef_funding]]/SUM(Table1[[#This Row],[o_ghg_inventory ]:[o_undefined]])</f>
        <v>124000</v>
      </c>
      <c r="AB708" s="5">
        <f>Table1[[#This Row],[o_co_financing]]/SUM(Table1[[#This Row],[o_ghg_inventory ]:[o_undefined]])</f>
        <v>13000</v>
      </c>
      <c r="AC708" s="4" t="str" cm="1">
        <f t="array" ref="AC708">IF(Table1[[#This Row],[o_ghg_inventory ]]="",IF(AND(Table1[[#This Row],[o_undefined]:[o_undefined]]=1,Table1[[#This Row],[c_ghg_inventory]]=1),1,""),1)</f>
        <v/>
      </c>
      <c r="AD708" s="4" t="str" cm="1">
        <f t="array" ref="AD708">IF(Table1[[#This Row],[o_mitigation ]]="",IF(AND(Table1[[#This Row],[o_undefined]:[o_undefined]]=1,Table1[[#This Row],[c_mitigation]]=1),1,""),1)</f>
        <v/>
      </c>
      <c r="AE708" s="5" t="str" cm="1">
        <f t="array" ref="AE708">IF(Table1[[#This Row],[o_climate_change_impacts_and_adaptation ]]="",IF(AND(Table1[[#This Row],[o_undefined]:[o_undefined]]=1,Table1[[#This Row],[c_climate_change_impacts_and_adaptation]]=1),1,""),1)</f>
        <v/>
      </c>
      <c r="AF708" s="5" cm="1">
        <f t="array" ref="AF708">IF(Table1[[#This Row],[o_support_needed_and_received]]="",IF(AND(Table1[[#This Row],[o_undefined]:[o_undefined]]=1,Table1[[#This Row],[c_support_needed_and_received]]=1),1,""),1)</f>
        <v>1</v>
      </c>
      <c r="AG708" s="4" t="str">
        <f>IF(SUM(Table1[[#This Row],[com_ghg_inventory]:[com_support_needed_and_received]])=0,1,"")</f>
        <v/>
      </c>
      <c r="AH708" s="4" cm="1">
        <f t="array" ref="AH708">IF(Table1[[#This Row],[com_ghg_inventory]]="",0,IF(Table1[[#This Row],[com_undefined]:[com_undefined]]=1,0,Table1[[#This Row],[o_gef_funding]:[o_gef_funding]]/SUM(Table1[[#This Row],[com_ghg_inventory]:[com_support_needed_and_received]])))</f>
        <v>0</v>
      </c>
      <c r="AI708" s="4" cm="1">
        <f t="array" ref="AI708">IF(Table1[[#This Row],[com_mitigation]]="",0,IF(Table1[[#This Row],[com_undefined]:[com_undefined]]=1,0,Table1[[#This Row],[o_gef_funding]:[o_gef_funding]]/SUM(Table1[[#This Row],[com_ghg_inventory]:[com_support_needed_and_received]])))</f>
        <v>0</v>
      </c>
      <c r="AJ708" s="4" cm="1">
        <f t="array" ref="AJ708">IF(Table1[[#This Row],[com_climate_change_impacts_and_adaptation]]="",0,IF(Table1[[#This Row],[com_undefined]:[com_undefined]]=1,0,Table1[[#This Row],[o_gef_funding]:[o_gef_funding]]/SUM(Table1[[#This Row],[com_ghg_inventory]:[com_support_needed_and_received]])))</f>
        <v>0</v>
      </c>
      <c r="AK708" s="4" cm="1">
        <f t="array" ref="AK708">IF(Table1[[#This Row],[com_support_needed_and_received]]="",0,IF(Table1[[#This Row],[com_undefined]:[com_undefined]]=1,0,Table1[[#This Row],[o_gef_funding]:[o_gef_funding]]/SUM(Table1[[#This Row],[com_ghg_inventory]:[com_support_needed_and_received]])))</f>
        <v>124000</v>
      </c>
      <c r="AL708" s="4">
        <f>IF(Table1[[#This Row],[com_undefined]]=1,Table1[[#This Row],[o_gef_funding]],0)</f>
        <v>0</v>
      </c>
      <c r="AM708" s="4" cm="1">
        <f t="array" ref="AM708">IF(Table1[[#This Row],[com_ghg_inventory]]="",0,IF(Table1[[#This Row],[com_undefined]:[com_undefined]]=1,0,Table1[[#This Row],[o_co_financing]:[o_co_financing]]/SUM(Table1[[#This Row],[com_ghg_inventory]:[com_support_needed_and_received]])))</f>
        <v>0</v>
      </c>
      <c r="AN708" s="4" cm="1">
        <f t="array" ref="AN708">IF(Table1[[#This Row],[com_mitigation]]="",0,IF(Table1[[#This Row],[com_undefined]:[com_undefined]]=1,0,Table1[[#This Row],[o_co_financing]:[o_co_financing]]/SUM(Table1[[#This Row],[com_ghg_inventory]:[com_support_needed_and_received]])))</f>
        <v>0</v>
      </c>
      <c r="AO708" s="4" cm="1">
        <f t="array" ref="AO708">IF(Table1[[#This Row],[com_climate_change_impacts_and_adaptation]]="",0,IF(Table1[[#This Row],[com_undefined]:[com_undefined]]=1,0,Table1[[#This Row],[o_co_financing]:[o_co_financing]]/SUM(Table1[[#This Row],[com_ghg_inventory]:[com_support_needed_and_received]])))</f>
        <v>0</v>
      </c>
      <c r="AP708" s="4" cm="1">
        <f t="array" ref="AP708">IF(Table1[[#This Row],[com_support_needed_and_received]]="",0,IF(Table1[[#This Row],[com_undefined]:[com_undefined]]=1,0,Table1[[#This Row],[o_co_financing]:[o_co_financing]]/SUM(Table1[[#This Row],[com_ghg_inventory]:[com_support_needed_and_received]])))</f>
        <v>13000</v>
      </c>
      <c r="AQ708" s="4">
        <f>IF(Table1[[#This Row],[com_undefined]]=1,Table1[[#This Row],[o_co_financing]],0)</f>
        <v>0</v>
      </c>
      <c r="AR708" s="4" t="str">
        <f>IF(Table1[[#This Row],[o_gef_funding]]=SUM(Table1[[#This Row],[ghg_inventory_gef]:[undefined_gef]]),"Good", "Problem")</f>
        <v>Good</v>
      </c>
      <c r="AS708" s="4" t="str">
        <f>IF(Table1[[#This Row],[o_co_financing]]=SUM(Table1[[#This Row],[ghg_inventory_co_finance]:[undefined_co_finance]]),"Good", "Problem")</f>
        <v>Good</v>
      </c>
    </row>
    <row r="709" spans="1:45">
      <c r="A709" s="2">
        <v>69</v>
      </c>
      <c r="B709" s="16" t="s">
        <v>94</v>
      </c>
      <c r="C709" s="16" t="s">
        <v>20</v>
      </c>
      <c r="D709" s="16" t="s">
        <v>21</v>
      </c>
      <c r="E709" s="16">
        <v>2021</v>
      </c>
      <c r="F709" s="16">
        <v>1</v>
      </c>
      <c r="G709" s="4">
        <v>165</v>
      </c>
      <c r="H709" t="s">
        <v>989</v>
      </c>
      <c r="I709">
        <v>1</v>
      </c>
      <c r="J709">
        <v>1</v>
      </c>
      <c r="K709">
        <v>1</v>
      </c>
      <c r="L709">
        <v>1</v>
      </c>
      <c r="M709" t="str">
        <f>IF(SUM(Table1[[#This Row],[c_ghg_inventory]:[c_support_needed_and_received]])=0,1,"")</f>
        <v/>
      </c>
      <c r="N709" s="6">
        <v>620000</v>
      </c>
      <c r="O709" s="6">
        <v>65000</v>
      </c>
      <c r="P709" s="6">
        <f>N709/SUM(Table1[[#This Row],[c_ghg_inventory]:[c_undefined]])</f>
        <v>155000</v>
      </c>
      <c r="Q709" s="6">
        <f>O709/SUM(Table1[[#This Row],[c_ghg_inventory]:[c_undefined]])</f>
        <v>16250</v>
      </c>
      <c r="R709">
        <v>706</v>
      </c>
      <c r="S709" t="s">
        <v>994</v>
      </c>
      <c r="T709" s="4"/>
      <c r="U709" s="4"/>
      <c r="V709" s="4"/>
      <c r="W709" s="4"/>
      <c r="X709" s="4">
        <f>IF(SUM(Table1[[#This Row],[o_ghg_inventory ]:[o_support_needed_and_received]])=0,1,"")</f>
        <v>1</v>
      </c>
      <c r="Y709" s="34">
        <v>124000</v>
      </c>
      <c r="Z709" s="34">
        <v>13000</v>
      </c>
      <c r="AA709" s="5">
        <f>Table1[[#This Row],[o_gef_funding]]/SUM(Table1[[#This Row],[o_ghg_inventory ]:[o_undefined]])</f>
        <v>124000</v>
      </c>
      <c r="AB709" s="5">
        <f>Table1[[#This Row],[o_co_financing]]/SUM(Table1[[#This Row],[o_ghg_inventory ]:[o_undefined]])</f>
        <v>13000</v>
      </c>
      <c r="AC709" s="4" cm="1">
        <f t="array" ref="AC709">IF(Table1[[#This Row],[o_ghg_inventory ]]="",IF(AND(Table1[[#This Row],[o_undefined]:[o_undefined]]=1,Table1[[#This Row],[c_ghg_inventory]]=1),1,""),1)</f>
        <v>1</v>
      </c>
      <c r="AD709" s="4" cm="1">
        <f t="array" ref="AD709">IF(Table1[[#This Row],[o_mitigation ]]="",IF(AND(Table1[[#This Row],[o_undefined]:[o_undefined]]=1,Table1[[#This Row],[c_mitigation]]=1),1,""),1)</f>
        <v>1</v>
      </c>
      <c r="AE709" s="5" cm="1">
        <f t="array" ref="AE709">IF(Table1[[#This Row],[o_climate_change_impacts_and_adaptation ]]="",IF(AND(Table1[[#This Row],[o_undefined]:[o_undefined]]=1,Table1[[#This Row],[c_climate_change_impacts_and_adaptation]]=1),1,""),1)</f>
        <v>1</v>
      </c>
      <c r="AF709" s="5" cm="1">
        <f t="array" ref="AF709">IF(Table1[[#This Row],[o_support_needed_and_received]]="",IF(AND(Table1[[#This Row],[o_undefined]:[o_undefined]]=1,Table1[[#This Row],[c_support_needed_and_received]]=1),1,""),1)</f>
        <v>1</v>
      </c>
      <c r="AG709" s="4" t="str">
        <f>IF(SUM(Table1[[#This Row],[com_ghg_inventory]:[com_support_needed_and_received]])=0,1,"")</f>
        <v/>
      </c>
      <c r="AH709" s="4" cm="1">
        <f t="array" ref="AH709">IF(Table1[[#This Row],[com_ghg_inventory]]="",0,IF(Table1[[#This Row],[com_undefined]:[com_undefined]]=1,0,Table1[[#This Row],[o_gef_funding]:[o_gef_funding]]/SUM(Table1[[#This Row],[com_ghg_inventory]:[com_support_needed_and_received]])))</f>
        <v>31000</v>
      </c>
      <c r="AI709" s="4" cm="1">
        <f t="array" ref="AI709">IF(Table1[[#This Row],[com_mitigation]]="",0,IF(Table1[[#This Row],[com_undefined]:[com_undefined]]=1,0,Table1[[#This Row],[o_gef_funding]:[o_gef_funding]]/SUM(Table1[[#This Row],[com_ghg_inventory]:[com_support_needed_and_received]])))</f>
        <v>31000</v>
      </c>
      <c r="AJ709" s="4" cm="1">
        <f t="array" ref="AJ709">IF(Table1[[#This Row],[com_climate_change_impacts_and_adaptation]]="",0,IF(Table1[[#This Row],[com_undefined]:[com_undefined]]=1,0,Table1[[#This Row],[o_gef_funding]:[o_gef_funding]]/SUM(Table1[[#This Row],[com_ghg_inventory]:[com_support_needed_and_received]])))</f>
        <v>31000</v>
      </c>
      <c r="AK709" s="4" cm="1">
        <f t="array" ref="AK709">IF(Table1[[#This Row],[com_support_needed_and_received]]="",0,IF(Table1[[#This Row],[com_undefined]:[com_undefined]]=1,0,Table1[[#This Row],[o_gef_funding]:[o_gef_funding]]/SUM(Table1[[#This Row],[com_ghg_inventory]:[com_support_needed_and_received]])))</f>
        <v>31000</v>
      </c>
      <c r="AL709" s="4">
        <f>IF(Table1[[#This Row],[com_undefined]]=1,Table1[[#This Row],[o_gef_funding]],0)</f>
        <v>0</v>
      </c>
      <c r="AM709" s="4" cm="1">
        <f t="array" ref="AM709">IF(Table1[[#This Row],[com_ghg_inventory]]="",0,IF(Table1[[#This Row],[com_undefined]:[com_undefined]]=1,0,Table1[[#This Row],[o_co_financing]:[o_co_financing]]/SUM(Table1[[#This Row],[com_ghg_inventory]:[com_support_needed_and_received]])))</f>
        <v>3250</v>
      </c>
      <c r="AN709" s="4" cm="1">
        <f t="array" ref="AN709">IF(Table1[[#This Row],[com_mitigation]]="",0,IF(Table1[[#This Row],[com_undefined]:[com_undefined]]=1,0,Table1[[#This Row],[o_co_financing]:[o_co_financing]]/SUM(Table1[[#This Row],[com_ghg_inventory]:[com_support_needed_and_received]])))</f>
        <v>3250</v>
      </c>
      <c r="AO709" s="4" cm="1">
        <f t="array" ref="AO709">IF(Table1[[#This Row],[com_climate_change_impacts_and_adaptation]]="",0,IF(Table1[[#This Row],[com_undefined]:[com_undefined]]=1,0,Table1[[#This Row],[o_co_financing]:[o_co_financing]]/SUM(Table1[[#This Row],[com_ghg_inventory]:[com_support_needed_and_received]])))</f>
        <v>3250</v>
      </c>
      <c r="AP709" s="4" cm="1">
        <f t="array" ref="AP709">IF(Table1[[#This Row],[com_support_needed_and_received]]="",0,IF(Table1[[#This Row],[com_undefined]:[com_undefined]]=1,0,Table1[[#This Row],[o_co_financing]:[o_co_financing]]/SUM(Table1[[#This Row],[com_ghg_inventory]:[com_support_needed_and_received]])))</f>
        <v>3250</v>
      </c>
      <c r="AQ709" s="4">
        <f>IF(Table1[[#This Row],[com_undefined]]=1,Table1[[#This Row],[o_co_financing]],0)</f>
        <v>0</v>
      </c>
      <c r="AR709" s="4" t="str">
        <f>IF(Table1[[#This Row],[o_gef_funding]]=SUM(Table1[[#This Row],[ghg_inventory_gef]:[undefined_gef]]),"Good", "Problem")</f>
        <v>Good</v>
      </c>
      <c r="AS709" s="4" t="str">
        <f>IF(Table1[[#This Row],[o_co_financing]]=SUM(Table1[[#This Row],[ghg_inventory_co_finance]:[undefined_co_finance]]),"Good", "Problem")</f>
        <v>Good</v>
      </c>
    </row>
    <row r="710" spans="1:45">
      <c r="A710" s="2">
        <v>70</v>
      </c>
      <c r="B710" s="16" t="s">
        <v>96</v>
      </c>
      <c r="C710" s="16" t="s">
        <v>20</v>
      </c>
      <c r="D710" s="16" t="s">
        <v>21</v>
      </c>
      <c r="E710" s="16">
        <v>2021</v>
      </c>
      <c r="F710" s="16">
        <v>1</v>
      </c>
      <c r="G710" s="4">
        <v>166</v>
      </c>
      <c r="H710" t="s">
        <v>995</v>
      </c>
      <c r="M710">
        <v>1</v>
      </c>
      <c r="N710" s="6">
        <v>1030000</v>
      </c>
      <c r="O710" s="6">
        <v>198000</v>
      </c>
      <c r="P710" s="6">
        <f>N710/SUM(Table1[[#This Row],[c_ghg_inventory]:[c_undefined]])</f>
        <v>1030000</v>
      </c>
      <c r="Q710" s="6">
        <f>O710/SUM(Table1[[#This Row],[c_ghg_inventory]:[c_undefined]])</f>
        <v>198000</v>
      </c>
      <c r="R710">
        <v>707</v>
      </c>
      <c r="S710" t="s">
        <v>996</v>
      </c>
      <c r="T710" s="4">
        <v>1</v>
      </c>
      <c r="U710" s="4">
        <v>1</v>
      </c>
      <c r="V710" s="4"/>
      <c r="W710" s="4"/>
      <c r="X710" s="4" t="str">
        <f>IF(SUM(Table1[[#This Row],[o_ghg_inventory ]:[o_support_needed_and_received]])=0,1,"")</f>
        <v/>
      </c>
      <c r="Y710" s="34">
        <v>343333</v>
      </c>
      <c r="Z710" s="34">
        <v>66000</v>
      </c>
      <c r="AA710" s="5">
        <f>Table1[[#This Row],[o_gef_funding]]/SUM(Table1[[#This Row],[o_ghg_inventory ]:[o_undefined]])</f>
        <v>171666.5</v>
      </c>
      <c r="AB710" s="5">
        <f>Table1[[#This Row],[o_co_financing]]/SUM(Table1[[#This Row],[o_ghg_inventory ]:[o_undefined]])</f>
        <v>33000</v>
      </c>
      <c r="AC710" s="4" cm="1">
        <f t="array" ref="AC710">IF(Table1[[#This Row],[o_ghg_inventory ]]="",IF(AND(Table1[[#This Row],[o_undefined]:[o_undefined]]=1,Table1[[#This Row],[c_ghg_inventory]]=1),1,""),1)</f>
        <v>1</v>
      </c>
      <c r="AD710" s="4" cm="1">
        <f t="array" ref="AD710">IF(Table1[[#This Row],[o_mitigation ]]="",IF(AND(Table1[[#This Row],[o_undefined]:[o_undefined]]=1,Table1[[#This Row],[c_mitigation]]=1),1,""),1)</f>
        <v>1</v>
      </c>
      <c r="AE710" s="5" t="str" cm="1">
        <f t="array" ref="AE710">IF(Table1[[#This Row],[o_climate_change_impacts_and_adaptation ]]="",IF(AND(Table1[[#This Row],[o_undefined]:[o_undefined]]=1,Table1[[#This Row],[c_climate_change_impacts_and_adaptation]]=1),1,""),1)</f>
        <v/>
      </c>
      <c r="AF710" s="5" t="str" cm="1">
        <f t="array" ref="AF710">IF(Table1[[#This Row],[o_support_needed_and_received]]="",IF(AND(Table1[[#This Row],[o_undefined]:[o_undefined]]=1,Table1[[#This Row],[c_support_needed_and_received]]=1),1,""),1)</f>
        <v/>
      </c>
      <c r="AG710" s="4" t="str">
        <f>IF(SUM(Table1[[#This Row],[com_ghg_inventory]:[com_support_needed_and_received]])=0,1,"")</f>
        <v/>
      </c>
      <c r="AH710" s="4" cm="1">
        <f t="array" ref="AH710">IF(Table1[[#This Row],[com_ghg_inventory]]="",0,IF(Table1[[#This Row],[com_undefined]:[com_undefined]]=1,0,Table1[[#This Row],[o_gef_funding]:[o_gef_funding]]/SUM(Table1[[#This Row],[com_ghg_inventory]:[com_support_needed_and_received]])))</f>
        <v>171666.5</v>
      </c>
      <c r="AI710" s="4" cm="1">
        <f t="array" ref="AI710">IF(Table1[[#This Row],[com_mitigation]]="",0,IF(Table1[[#This Row],[com_undefined]:[com_undefined]]=1,0,Table1[[#This Row],[o_gef_funding]:[o_gef_funding]]/SUM(Table1[[#This Row],[com_ghg_inventory]:[com_support_needed_and_received]])))</f>
        <v>171666.5</v>
      </c>
      <c r="AJ710" s="4" cm="1">
        <f t="array" ref="AJ710">IF(Table1[[#This Row],[com_climate_change_impacts_and_adaptation]]="",0,IF(Table1[[#This Row],[com_undefined]:[com_undefined]]=1,0,Table1[[#This Row],[o_gef_funding]:[o_gef_funding]]/SUM(Table1[[#This Row],[com_ghg_inventory]:[com_support_needed_and_received]])))</f>
        <v>0</v>
      </c>
      <c r="AK710" s="4" cm="1">
        <f t="array" ref="AK710">IF(Table1[[#This Row],[com_support_needed_and_received]]="",0,IF(Table1[[#This Row],[com_undefined]:[com_undefined]]=1,0,Table1[[#This Row],[o_gef_funding]:[o_gef_funding]]/SUM(Table1[[#This Row],[com_ghg_inventory]:[com_support_needed_and_received]])))</f>
        <v>0</v>
      </c>
      <c r="AL710" s="4">
        <f>IF(Table1[[#This Row],[com_undefined]]=1,Table1[[#This Row],[o_gef_funding]],0)</f>
        <v>0</v>
      </c>
      <c r="AM710" s="4" cm="1">
        <f t="array" ref="AM710">IF(Table1[[#This Row],[com_ghg_inventory]]="",0,IF(Table1[[#This Row],[com_undefined]:[com_undefined]]=1,0,Table1[[#This Row],[o_co_financing]:[o_co_financing]]/SUM(Table1[[#This Row],[com_ghg_inventory]:[com_support_needed_and_received]])))</f>
        <v>33000</v>
      </c>
      <c r="AN710" s="4" cm="1">
        <f t="array" ref="AN710">IF(Table1[[#This Row],[com_mitigation]]="",0,IF(Table1[[#This Row],[com_undefined]:[com_undefined]]=1,0,Table1[[#This Row],[o_co_financing]:[o_co_financing]]/SUM(Table1[[#This Row],[com_ghg_inventory]:[com_support_needed_and_received]])))</f>
        <v>33000</v>
      </c>
      <c r="AO710" s="4" cm="1">
        <f t="array" ref="AO710">IF(Table1[[#This Row],[com_climate_change_impacts_and_adaptation]]="",0,IF(Table1[[#This Row],[com_undefined]:[com_undefined]]=1,0,Table1[[#This Row],[o_co_financing]:[o_co_financing]]/SUM(Table1[[#This Row],[com_ghg_inventory]:[com_support_needed_and_received]])))</f>
        <v>0</v>
      </c>
      <c r="AP710" s="4" cm="1">
        <f t="array" ref="AP710">IF(Table1[[#This Row],[com_support_needed_and_received]]="",0,IF(Table1[[#This Row],[com_undefined]:[com_undefined]]=1,0,Table1[[#This Row],[o_co_financing]:[o_co_financing]]/SUM(Table1[[#This Row],[com_ghg_inventory]:[com_support_needed_and_received]])))</f>
        <v>0</v>
      </c>
      <c r="AQ710" s="4">
        <f>IF(Table1[[#This Row],[com_undefined]]=1,Table1[[#This Row],[o_co_financing]],0)</f>
        <v>0</v>
      </c>
      <c r="AR710" s="4" t="str">
        <f>IF(Table1[[#This Row],[o_gef_funding]]=SUM(Table1[[#This Row],[ghg_inventory_gef]:[undefined_gef]]),"Good", "Problem")</f>
        <v>Good</v>
      </c>
      <c r="AS710" s="4" t="str">
        <f>IF(Table1[[#This Row],[o_co_financing]]=SUM(Table1[[#This Row],[ghg_inventory_co_finance]:[undefined_co_finance]]),"Good", "Problem")</f>
        <v>Good</v>
      </c>
    </row>
    <row r="711" spans="1:45">
      <c r="A711" s="2">
        <v>70</v>
      </c>
      <c r="B711" s="16" t="s">
        <v>96</v>
      </c>
      <c r="C711" s="16" t="s">
        <v>20</v>
      </c>
      <c r="D711" s="16" t="s">
        <v>21</v>
      </c>
      <c r="E711" s="16">
        <v>2021</v>
      </c>
      <c r="F711" s="16">
        <v>1</v>
      </c>
      <c r="G711" s="4">
        <v>166</v>
      </c>
      <c r="H711" t="s">
        <v>995</v>
      </c>
      <c r="M711">
        <v>1</v>
      </c>
      <c r="N711" s="6">
        <v>1030000</v>
      </c>
      <c r="O711" s="6">
        <v>198000</v>
      </c>
      <c r="P711" s="6">
        <f>N711/SUM(Table1[[#This Row],[c_ghg_inventory]:[c_undefined]])</f>
        <v>1030000</v>
      </c>
      <c r="Q711" s="6">
        <f>O711/SUM(Table1[[#This Row],[c_ghg_inventory]:[c_undefined]])</f>
        <v>198000</v>
      </c>
      <c r="R711">
        <v>708</v>
      </c>
      <c r="S711" t="s">
        <v>997</v>
      </c>
      <c r="T711" s="4">
        <v>1</v>
      </c>
      <c r="U711" s="4"/>
      <c r="V711" s="4"/>
      <c r="W711" s="4"/>
      <c r="X711" s="4" t="str">
        <f>IF(SUM(Table1[[#This Row],[o_ghg_inventory ]:[o_support_needed_and_received]])=0,1,"")</f>
        <v/>
      </c>
      <c r="Y711" s="34">
        <v>343333</v>
      </c>
      <c r="Z711" s="34">
        <v>66000</v>
      </c>
      <c r="AA711" s="5">
        <f>Table1[[#This Row],[o_gef_funding]]/SUM(Table1[[#This Row],[o_ghg_inventory ]:[o_undefined]])</f>
        <v>343333</v>
      </c>
      <c r="AB711" s="5">
        <f>Table1[[#This Row],[o_co_financing]]/SUM(Table1[[#This Row],[o_ghg_inventory ]:[o_undefined]])</f>
        <v>66000</v>
      </c>
      <c r="AC711" s="4" cm="1">
        <f t="array" ref="AC711">IF(Table1[[#This Row],[o_ghg_inventory ]]="",IF(AND(Table1[[#This Row],[o_undefined]:[o_undefined]]=1,Table1[[#This Row],[c_ghg_inventory]]=1),1,""),1)</f>
        <v>1</v>
      </c>
      <c r="AD711" s="4" t="str" cm="1">
        <f t="array" ref="AD711">IF(Table1[[#This Row],[o_mitigation ]]="",IF(AND(Table1[[#This Row],[o_undefined]:[o_undefined]]=1,Table1[[#This Row],[c_mitigation]]=1),1,""),1)</f>
        <v/>
      </c>
      <c r="AE711" s="5" t="str" cm="1">
        <f t="array" ref="AE711">IF(Table1[[#This Row],[o_climate_change_impacts_and_adaptation ]]="",IF(AND(Table1[[#This Row],[o_undefined]:[o_undefined]]=1,Table1[[#This Row],[c_climate_change_impacts_and_adaptation]]=1),1,""),1)</f>
        <v/>
      </c>
      <c r="AF711" s="5" t="str" cm="1">
        <f t="array" ref="AF711">IF(Table1[[#This Row],[o_support_needed_and_received]]="",IF(AND(Table1[[#This Row],[o_undefined]:[o_undefined]]=1,Table1[[#This Row],[c_support_needed_and_received]]=1),1,""),1)</f>
        <v/>
      </c>
      <c r="AG711" s="4" t="str">
        <f>IF(SUM(Table1[[#This Row],[com_ghg_inventory]:[com_support_needed_and_received]])=0,1,"")</f>
        <v/>
      </c>
      <c r="AH711" s="4" cm="1">
        <f t="array" ref="AH711">IF(Table1[[#This Row],[com_ghg_inventory]]="",0,IF(Table1[[#This Row],[com_undefined]:[com_undefined]]=1,0,Table1[[#This Row],[o_gef_funding]:[o_gef_funding]]/SUM(Table1[[#This Row],[com_ghg_inventory]:[com_support_needed_and_received]])))</f>
        <v>343333</v>
      </c>
      <c r="AI711" s="4" cm="1">
        <f t="array" ref="AI711">IF(Table1[[#This Row],[com_mitigation]]="",0,IF(Table1[[#This Row],[com_undefined]:[com_undefined]]=1,0,Table1[[#This Row],[o_gef_funding]:[o_gef_funding]]/SUM(Table1[[#This Row],[com_ghg_inventory]:[com_support_needed_and_received]])))</f>
        <v>0</v>
      </c>
      <c r="AJ711" s="4" cm="1">
        <f t="array" ref="AJ711">IF(Table1[[#This Row],[com_climate_change_impacts_and_adaptation]]="",0,IF(Table1[[#This Row],[com_undefined]:[com_undefined]]=1,0,Table1[[#This Row],[o_gef_funding]:[o_gef_funding]]/SUM(Table1[[#This Row],[com_ghg_inventory]:[com_support_needed_and_received]])))</f>
        <v>0</v>
      </c>
      <c r="AK711" s="4" cm="1">
        <f t="array" ref="AK711">IF(Table1[[#This Row],[com_support_needed_and_received]]="",0,IF(Table1[[#This Row],[com_undefined]:[com_undefined]]=1,0,Table1[[#This Row],[o_gef_funding]:[o_gef_funding]]/SUM(Table1[[#This Row],[com_ghg_inventory]:[com_support_needed_and_received]])))</f>
        <v>0</v>
      </c>
      <c r="AL711" s="4">
        <f>IF(Table1[[#This Row],[com_undefined]]=1,Table1[[#This Row],[o_gef_funding]],0)</f>
        <v>0</v>
      </c>
      <c r="AM711" s="4" cm="1">
        <f t="array" ref="AM711">IF(Table1[[#This Row],[com_ghg_inventory]]="",0,IF(Table1[[#This Row],[com_undefined]:[com_undefined]]=1,0,Table1[[#This Row],[o_co_financing]:[o_co_financing]]/SUM(Table1[[#This Row],[com_ghg_inventory]:[com_support_needed_and_received]])))</f>
        <v>66000</v>
      </c>
      <c r="AN711" s="4" cm="1">
        <f t="array" ref="AN711">IF(Table1[[#This Row],[com_mitigation]]="",0,IF(Table1[[#This Row],[com_undefined]:[com_undefined]]=1,0,Table1[[#This Row],[o_co_financing]:[o_co_financing]]/SUM(Table1[[#This Row],[com_ghg_inventory]:[com_support_needed_and_received]])))</f>
        <v>0</v>
      </c>
      <c r="AO711" s="4" cm="1">
        <f t="array" ref="AO711">IF(Table1[[#This Row],[com_climate_change_impacts_and_adaptation]]="",0,IF(Table1[[#This Row],[com_undefined]:[com_undefined]]=1,0,Table1[[#This Row],[o_co_financing]:[o_co_financing]]/SUM(Table1[[#This Row],[com_ghg_inventory]:[com_support_needed_and_received]])))</f>
        <v>0</v>
      </c>
      <c r="AP711" s="4" cm="1">
        <f t="array" ref="AP711">IF(Table1[[#This Row],[com_support_needed_and_received]]="",0,IF(Table1[[#This Row],[com_undefined]:[com_undefined]]=1,0,Table1[[#This Row],[o_co_financing]:[o_co_financing]]/SUM(Table1[[#This Row],[com_ghg_inventory]:[com_support_needed_and_received]])))</f>
        <v>0</v>
      </c>
      <c r="AQ711" s="4">
        <f>IF(Table1[[#This Row],[com_undefined]]=1,Table1[[#This Row],[o_co_financing]],0)</f>
        <v>0</v>
      </c>
      <c r="AR711" s="4" t="str">
        <f>IF(Table1[[#This Row],[o_gef_funding]]=SUM(Table1[[#This Row],[ghg_inventory_gef]:[undefined_gef]]),"Good", "Problem")</f>
        <v>Good</v>
      </c>
      <c r="AS711" s="4" t="str">
        <f>IF(Table1[[#This Row],[o_co_financing]]=SUM(Table1[[#This Row],[ghg_inventory_co_finance]:[undefined_co_finance]]),"Good", "Problem")</f>
        <v>Good</v>
      </c>
    </row>
    <row r="712" spans="1:45">
      <c r="A712" s="2">
        <v>70</v>
      </c>
      <c r="B712" s="16" t="s">
        <v>96</v>
      </c>
      <c r="C712" s="16" t="s">
        <v>20</v>
      </c>
      <c r="D712" s="16" t="s">
        <v>21</v>
      </c>
      <c r="E712" s="16">
        <v>2021</v>
      </c>
      <c r="F712" s="16">
        <v>1</v>
      </c>
      <c r="G712" s="4">
        <v>166</v>
      </c>
      <c r="H712" t="s">
        <v>995</v>
      </c>
      <c r="M712">
        <v>1</v>
      </c>
      <c r="N712" s="6">
        <v>1030000</v>
      </c>
      <c r="O712" s="6">
        <v>198000</v>
      </c>
      <c r="P712" s="6">
        <f>N712/SUM(Table1[[#This Row],[c_ghg_inventory]:[c_undefined]])</f>
        <v>1030000</v>
      </c>
      <c r="Q712" s="6">
        <f>O712/SUM(Table1[[#This Row],[c_ghg_inventory]:[c_undefined]])</f>
        <v>198000</v>
      </c>
      <c r="R712">
        <v>709</v>
      </c>
      <c r="S712" t="s">
        <v>998</v>
      </c>
      <c r="T712" s="4"/>
      <c r="U712" s="4">
        <v>1</v>
      </c>
      <c r="V712" s="4"/>
      <c r="W712" s="4"/>
      <c r="X712" s="4" t="str">
        <f>IF(SUM(Table1[[#This Row],[o_ghg_inventory ]:[o_support_needed_and_received]])=0,1,"")</f>
        <v/>
      </c>
      <c r="Y712" s="34">
        <v>343333</v>
      </c>
      <c r="Z712" s="34">
        <v>66000</v>
      </c>
      <c r="AA712" s="5">
        <f>Table1[[#This Row],[o_gef_funding]]/SUM(Table1[[#This Row],[o_ghg_inventory ]:[o_undefined]])</f>
        <v>343333</v>
      </c>
      <c r="AB712" s="5">
        <f>Table1[[#This Row],[o_co_financing]]/SUM(Table1[[#This Row],[o_ghg_inventory ]:[o_undefined]])</f>
        <v>66000</v>
      </c>
      <c r="AC712" s="4" t="str" cm="1">
        <f t="array" ref="AC712">IF(Table1[[#This Row],[o_ghg_inventory ]]="",IF(AND(Table1[[#This Row],[o_undefined]:[o_undefined]]=1,Table1[[#This Row],[c_ghg_inventory]]=1),1,""),1)</f>
        <v/>
      </c>
      <c r="AD712" s="4" cm="1">
        <f t="array" ref="AD712">IF(Table1[[#This Row],[o_mitigation ]]="",IF(AND(Table1[[#This Row],[o_undefined]:[o_undefined]]=1,Table1[[#This Row],[c_mitigation]]=1),1,""),1)</f>
        <v>1</v>
      </c>
      <c r="AE712" s="5" t="str" cm="1">
        <f t="array" ref="AE712">IF(Table1[[#This Row],[o_climate_change_impacts_and_adaptation ]]="",IF(AND(Table1[[#This Row],[o_undefined]:[o_undefined]]=1,Table1[[#This Row],[c_climate_change_impacts_and_adaptation]]=1),1,""),1)</f>
        <v/>
      </c>
      <c r="AF712" s="5" t="str" cm="1">
        <f t="array" ref="AF712">IF(Table1[[#This Row],[o_support_needed_and_received]]="",IF(AND(Table1[[#This Row],[o_undefined]:[o_undefined]]=1,Table1[[#This Row],[c_support_needed_and_received]]=1),1,""),1)</f>
        <v/>
      </c>
      <c r="AG712" s="4" t="str">
        <f>IF(SUM(Table1[[#This Row],[com_ghg_inventory]:[com_support_needed_and_received]])=0,1,"")</f>
        <v/>
      </c>
      <c r="AH712" s="4" cm="1">
        <f t="array" ref="AH712">IF(Table1[[#This Row],[com_ghg_inventory]]="",0,IF(Table1[[#This Row],[com_undefined]:[com_undefined]]=1,0,Table1[[#This Row],[o_gef_funding]:[o_gef_funding]]/SUM(Table1[[#This Row],[com_ghg_inventory]:[com_support_needed_and_received]])))</f>
        <v>0</v>
      </c>
      <c r="AI712" s="4" cm="1">
        <f t="array" ref="AI712">IF(Table1[[#This Row],[com_mitigation]]="",0,IF(Table1[[#This Row],[com_undefined]:[com_undefined]]=1,0,Table1[[#This Row],[o_gef_funding]:[o_gef_funding]]/SUM(Table1[[#This Row],[com_ghg_inventory]:[com_support_needed_and_received]])))</f>
        <v>343333</v>
      </c>
      <c r="AJ712" s="4" cm="1">
        <f t="array" ref="AJ712">IF(Table1[[#This Row],[com_climate_change_impacts_and_adaptation]]="",0,IF(Table1[[#This Row],[com_undefined]:[com_undefined]]=1,0,Table1[[#This Row],[o_gef_funding]:[o_gef_funding]]/SUM(Table1[[#This Row],[com_ghg_inventory]:[com_support_needed_and_received]])))</f>
        <v>0</v>
      </c>
      <c r="AK712" s="4" cm="1">
        <f t="array" ref="AK712">IF(Table1[[#This Row],[com_support_needed_and_received]]="",0,IF(Table1[[#This Row],[com_undefined]:[com_undefined]]=1,0,Table1[[#This Row],[o_gef_funding]:[o_gef_funding]]/SUM(Table1[[#This Row],[com_ghg_inventory]:[com_support_needed_and_received]])))</f>
        <v>0</v>
      </c>
      <c r="AL712" s="4">
        <f>IF(Table1[[#This Row],[com_undefined]]=1,Table1[[#This Row],[o_gef_funding]],0)</f>
        <v>0</v>
      </c>
      <c r="AM712" s="4" cm="1">
        <f t="array" ref="AM712">IF(Table1[[#This Row],[com_ghg_inventory]]="",0,IF(Table1[[#This Row],[com_undefined]:[com_undefined]]=1,0,Table1[[#This Row],[o_co_financing]:[o_co_financing]]/SUM(Table1[[#This Row],[com_ghg_inventory]:[com_support_needed_and_received]])))</f>
        <v>0</v>
      </c>
      <c r="AN712" s="4" cm="1">
        <f t="array" ref="AN712">IF(Table1[[#This Row],[com_mitigation]]="",0,IF(Table1[[#This Row],[com_undefined]:[com_undefined]]=1,0,Table1[[#This Row],[o_co_financing]:[o_co_financing]]/SUM(Table1[[#This Row],[com_ghg_inventory]:[com_support_needed_and_received]])))</f>
        <v>66000</v>
      </c>
      <c r="AO712" s="4" cm="1">
        <f t="array" ref="AO712">IF(Table1[[#This Row],[com_climate_change_impacts_and_adaptation]]="",0,IF(Table1[[#This Row],[com_undefined]:[com_undefined]]=1,0,Table1[[#This Row],[o_co_financing]:[o_co_financing]]/SUM(Table1[[#This Row],[com_ghg_inventory]:[com_support_needed_and_received]])))</f>
        <v>0</v>
      </c>
      <c r="AP712" s="4" cm="1">
        <f t="array" ref="AP712">IF(Table1[[#This Row],[com_support_needed_and_received]]="",0,IF(Table1[[#This Row],[com_undefined]:[com_undefined]]=1,0,Table1[[#This Row],[o_co_financing]:[o_co_financing]]/SUM(Table1[[#This Row],[com_ghg_inventory]:[com_support_needed_and_received]])))</f>
        <v>0</v>
      </c>
      <c r="AQ712" s="4">
        <f>IF(Table1[[#This Row],[com_undefined]]=1,Table1[[#This Row],[o_co_financing]],0)</f>
        <v>0</v>
      </c>
      <c r="AR712" s="4" t="str">
        <f>IF(Table1[[#This Row],[o_gef_funding]]=SUM(Table1[[#This Row],[ghg_inventory_gef]:[undefined_gef]]),"Good", "Problem")</f>
        <v>Good</v>
      </c>
      <c r="AS712" s="4" t="str">
        <f>IF(Table1[[#This Row],[o_co_financing]]=SUM(Table1[[#This Row],[ghg_inventory_co_finance]:[undefined_co_finance]]),"Good", "Problem")</f>
        <v>Good</v>
      </c>
    </row>
    <row r="713" spans="1:45">
      <c r="A713" s="2">
        <v>71</v>
      </c>
      <c r="B713" s="16" t="s">
        <v>97</v>
      </c>
      <c r="C713" s="16" t="s">
        <v>20</v>
      </c>
      <c r="D713" s="16" t="s">
        <v>21</v>
      </c>
      <c r="E713" s="16">
        <v>2021</v>
      </c>
      <c r="F713" s="16">
        <v>1</v>
      </c>
      <c r="G713" s="4">
        <v>167</v>
      </c>
      <c r="H713" t="s">
        <v>999</v>
      </c>
      <c r="M713">
        <v>1</v>
      </c>
      <c r="N713" s="6">
        <v>1128000</v>
      </c>
      <c r="O713" s="6">
        <v>113000</v>
      </c>
      <c r="P713" s="6">
        <f>N713/SUM(Table1[[#This Row],[c_ghg_inventory]:[c_undefined]])</f>
        <v>1128000</v>
      </c>
      <c r="Q713" s="6">
        <f>O713/SUM(Table1[[#This Row],[c_ghg_inventory]:[c_undefined]])</f>
        <v>113000</v>
      </c>
      <c r="R713">
        <v>710</v>
      </c>
      <c r="S713" t="s">
        <v>1000</v>
      </c>
      <c r="T713" s="4">
        <v>1</v>
      </c>
      <c r="U713" s="4">
        <v>1</v>
      </c>
      <c r="V713" s="4"/>
      <c r="W713" s="4"/>
      <c r="X713" s="4" t="str">
        <f>IF(SUM(Table1[[#This Row],[o_ghg_inventory ]:[o_support_needed_and_received]])=0,1,"")</f>
        <v/>
      </c>
      <c r="Y713" s="34">
        <v>282000</v>
      </c>
      <c r="Z713" s="34">
        <v>28250</v>
      </c>
      <c r="AA713" s="5">
        <f>Table1[[#This Row],[o_gef_funding]]/SUM(Table1[[#This Row],[o_ghg_inventory ]:[o_undefined]])</f>
        <v>141000</v>
      </c>
      <c r="AB713" s="5">
        <f>Table1[[#This Row],[o_co_financing]]/SUM(Table1[[#This Row],[o_ghg_inventory ]:[o_undefined]])</f>
        <v>14125</v>
      </c>
      <c r="AC713" s="4" cm="1">
        <f t="array" ref="AC713">IF(Table1[[#This Row],[o_ghg_inventory ]]="",IF(AND(Table1[[#This Row],[o_undefined]:[o_undefined]]=1,Table1[[#This Row],[c_ghg_inventory]]=1),1,""),1)</f>
        <v>1</v>
      </c>
      <c r="AD713" s="4" cm="1">
        <f t="array" ref="AD713">IF(Table1[[#This Row],[o_mitigation ]]="",IF(AND(Table1[[#This Row],[o_undefined]:[o_undefined]]=1,Table1[[#This Row],[c_mitigation]]=1),1,""),1)</f>
        <v>1</v>
      </c>
      <c r="AE713" s="5" t="str" cm="1">
        <f t="array" ref="AE713">IF(Table1[[#This Row],[o_climate_change_impacts_and_adaptation ]]="",IF(AND(Table1[[#This Row],[o_undefined]:[o_undefined]]=1,Table1[[#This Row],[c_climate_change_impacts_and_adaptation]]=1),1,""),1)</f>
        <v/>
      </c>
      <c r="AF713" s="5" t="str" cm="1">
        <f t="array" ref="AF713">IF(Table1[[#This Row],[o_support_needed_and_received]]="",IF(AND(Table1[[#This Row],[o_undefined]:[o_undefined]]=1,Table1[[#This Row],[c_support_needed_and_received]]=1),1,""),1)</f>
        <v/>
      </c>
      <c r="AG713" s="4" t="str">
        <f>IF(SUM(Table1[[#This Row],[com_ghg_inventory]:[com_support_needed_and_received]])=0,1,"")</f>
        <v/>
      </c>
      <c r="AH713" s="4" cm="1">
        <f t="array" ref="AH713">IF(Table1[[#This Row],[com_ghg_inventory]]="",0,IF(Table1[[#This Row],[com_undefined]:[com_undefined]]=1,0,Table1[[#This Row],[o_gef_funding]:[o_gef_funding]]/SUM(Table1[[#This Row],[com_ghg_inventory]:[com_support_needed_and_received]])))</f>
        <v>141000</v>
      </c>
      <c r="AI713" s="4" cm="1">
        <f t="array" ref="AI713">IF(Table1[[#This Row],[com_mitigation]]="",0,IF(Table1[[#This Row],[com_undefined]:[com_undefined]]=1,0,Table1[[#This Row],[o_gef_funding]:[o_gef_funding]]/SUM(Table1[[#This Row],[com_ghg_inventory]:[com_support_needed_and_received]])))</f>
        <v>141000</v>
      </c>
      <c r="AJ713" s="4" cm="1">
        <f t="array" ref="AJ713">IF(Table1[[#This Row],[com_climate_change_impacts_and_adaptation]]="",0,IF(Table1[[#This Row],[com_undefined]:[com_undefined]]=1,0,Table1[[#This Row],[o_gef_funding]:[o_gef_funding]]/SUM(Table1[[#This Row],[com_ghg_inventory]:[com_support_needed_and_received]])))</f>
        <v>0</v>
      </c>
      <c r="AK713" s="4" cm="1">
        <f t="array" ref="AK713">IF(Table1[[#This Row],[com_support_needed_and_received]]="",0,IF(Table1[[#This Row],[com_undefined]:[com_undefined]]=1,0,Table1[[#This Row],[o_gef_funding]:[o_gef_funding]]/SUM(Table1[[#This Row],[com_ghg_inventory]:[com_support_needed_and_received]])))</f>
        <v>0</v>
      </c>
      <c r="AL713" s="4">
        <f>IF(Table1[[#This Row],[com_undefined]]=1,Table1[[#This Row],[o_gef_funding]],0)</f>
        <v>0</v>
      </c>
      <c r="AM713" s="4" cm="1">
        <f t="array" ref="AM713">IF(Table1[[#This Row],[com_ghg_inventory]]="",0,IF(Table1[[#This Row],[com_undefined]:[com_undefined]]=1,0,Table1[[#This Row],[o_co_financing]:[o_co_financing]]/SUM(Table1[[#This Row],[com_ghg_inventory]:[com_support_needed_and_received]])))</f>
        <v>14125</v>
      </c>
      <c r="AN713" s="4" cm="1">
        <f t="array" ref="AN713">IF(Table1[[#This Row],[com_mitigation]]="",0,IF(Table1[[#This Row],[com_undefined]:[com_undefined]]=1,0,Table1[[#This Row],[o_co_financing]:[o_co_financing]]/SUM(Table1[[#This Row],[com_ghg_inventory]:[com_support_needed_and_received]])))</f>
        <v>14125</v>
      </c>
      <c r="AO713" s="4" cm="1">
        <f t="array" ref="AO713">IF(Table1[[#This Row],[com_climate_change_impacts_and_adaptation]]="",0,IF(Table1[[#This Row],[com_undefined]:[com_undefined]]=1,0,Table1[[#This Row],[o_co_financing]:[o_co_financing]]/SUM(Table1[[#This Row],[com_ghg_inventory]:[com_support_needed_and_received]])))</f>
        <v>0</v>
      </c>
      <c r="AP713" s="4" cm="1">
        <f t="array" ref="AP713">IF(Table1[[#This Row],[com_support_needed_and_received]]="",0,IF(Table1[[#This Row],[com_undefined]:[com_undefined]]=1,0,Table1[[#This Row],[o_co_financing]:[o_co_financing]]/SUM(Table1[[#This Row],[com_ghg_inventory]:[com_support_needed_and_received]])))</f>
        <v>0</v>
      </c>
      <c r="AQ713" s="4">
        <f>IF(Table1[[#This Row],[com_undefined]]=1,Table1[[#This Row],[o_co_financing]],0)</f>
        <v>0</v>
      </c>
      <c r="AR713" s="4" t="str">
        <f>IF(Table1[[#This Row],[o_gef_funding]]=SUM(Table1[[#This Row],[ghg_inventory_gef]:[undefined_gef]]),"Good", "Problem")</f>
        <v>Good</v>
      </c>
      <c r="AS713" s="4" t="str">
        <f>IF(Table1[[#This Row],[o_co_financing]]=SUM(Table1[[#This Row],[ghg_inventory_co_finance]:[undefined_co_finance]]),"Good", "Problem")</f>
        <v>Good</v>
      </c>
    </row>
    <row r="714" spans="1:45">
      <c r="A714" s="2">
        <v>71</v>
      </c>
      <c r="B714" s="16" t="s">
        <v>97</v>
      </c>
      <c r="C714" s="16" t="s">
        <v>20</v>
      </c>
      <c r="D714" s="16" t="s">
        <v>21</v>
      </c>
      <c r="E714" s="16">
        <v>2021</v>
      </c>
      <c r="F714" s="16">
        <v>1</v>
      </c>
      <c r="G714" s="4">
        <v>167</v>
      </c>
      <c r="H714" t="s">
        <v>999</v>
      </c>
      <c r="M714">
        <v>1</v>
      </c>
      <c r="N714" s="6">
        <v>1128000</v>
      </c>
      <c r="O714" s="6">
        <v>113000</v>
      </c>
      <c r="P714" s="6">
        <f>N714/SUM(Table1[[#This Row],[c_ghg_inventory]:[c_undefined]])</f>
        <v>1128000</v>
      </c>
      <c r="Q714" s="6">
        <f>O714/SUM(Table1[[#This Row],[c_ghg_inventory]:[c_undefined]])</f>
        <v>113000</v>
      </c>
      <c r="R714">
        <v>711</v>
      </c>
      <c r="S714" t="s">
        <v>1001</v>
      </c>
      <c r="T714" s="4">
        <v>1</v>
      </c>
      <c r="U714" s="4"/>
      <c r="V714" s="4"/>
      <c r="W714" s="4"/>
      <c r="X714" s="4" t="str">
        <f>IF(SUM(Table1[[#This Row],[o_ghg_inventory ]:[o_support_needed_and_received]])=0,1,"")</f>
        <v/>
      </c>
      <c r="Y714" s="34">
        <v>282000</v>
      </c>
      <c r="Z714" s="34">
        <v>28250</v>
      </c>
      <c r="AA714" s="5">
        <f>Table1[[#This Row],[o_gef_funding]]/SUM(Table1[[#This Row],[o_ghg_inventory ]:[o_undefined]])</f>
        <v>282000</v>
      </c>
      <c r="AB714" s="5">
        <f>Table1[[#This Row],[o_co_financing]]/SUM(Table1[[#This Row],[o_ghg_inventory ]:[o_undefined]])</f>
        <v>28250</v>
      </c>
      <c r="AC714" s="4" cm="1">
        <f t="array" ref="AC714">IF(Table1[[#This Row],[o_ghg_inventory ]]="",IF(AND(Table1[[#This Row],[o_undefined]:[o_undefined]]=1,Table1[[#This Row],[c_ghg_inventory]]=1),1,""),1)</f>
        <v>1</v>
      </c>
      <c r="AD714" s="4" t="str" cm="1">
        <f t="array" ref="AD714">IF(Table1[[#This Row],[o_mitigation ]]="",IF(AND(Table1[[#This Row],[o_undefined]:[o_undefined]]=1,Table1[[#This Row],[c_mitigation]]=1),1,""),1)</f>
        <v/>
      </c>
      <c r="AE714" s="5" t="str" cm="1">
        <f t="array" ref="AE714">IF(Table1[[#This Row],[o_climate_change_impacts_and_adaptation ]]="",IF(AND(Table1[[#This Row],[o_undefined]:[o_undefined]]=1,Table1[[#This Row],[c_climate_change_impacts_and_adaptation]]=1),1,""),1)</f>
        <v/>
      </c>
      <c r="AF714" s="5" t="str" cm="1">
        <f t="array" ref="AF714">IF(Table1[[#This Row],[o_support_needed_and_received]]="",IF(AND(Table1[[#This Row],[o_undefined]:[o_undefined]]=1,Table1[[#This Row],[c_support_needed_and_received]]=1),1,""),1)</f>
        <v/>
      </c>
      <c r="AG714" s="4" t="str">
        <f>IF(SUM(Table1[[#This Row],[com_ghg_inventory]:[com_support_needed_and_received]])=0,1,"")</f>
        <v/>
      </c>
      <c r="AH714" s="4" cm="1">
        <f t="array" ref="AH714">IF(Table1[[#This Row],[com_ghg_inventory]]="",0,IF(Table1[[#This Row],[com_undefined]:[com_undefined]]=1,0,Table1[[#This Row],[o_gef_funding]:[o_gef_funding]]/SUM(Table1[[#This Row],[com_ghg_inventory]:[com_support_needed_and_received]])))</f>
        <v>282000</v>
      </c>
      <c r="AI714" s="4" cm="1">
        <f t="array" ref="AI714">IF(Table1[[#This Row],[com_mitigation]]="",0,IF(Table1[[#This Row],[com_undefined]:[com_undefined]]=1,0,Table1[[#This Row],[o_gef_funding]:[o_gef_funding]]/SUM(Table1[[#This Row],[com_ghg_inventory]:[com_support_needed_and_received]])))</f>
        <v>0</v>
      </c>
      <c r="AJ714" s="4" cm="1">
        <f t="array" ref="AJ714">IF(Table1[[#This Row],[com_climate_change_impacts_and_adaptation]]="",0,IF(Table1[[#This Row],[com_undefined]:[com_undefined]]=1,0,Table1[[#This Row],[o_gef_funding]:[o_gef_funding]]/SUM(Table1[[#This Row],[com_ghg_inventory]:[com_support_needed_and_received]])))</f>
        <v>0</v>
      </c>
      <c r="AK714" s="4" cm="1">
        <f t="array" ref="AK714">IF(Table1[[#This Row],[com_support_needed_and_received]]="",0,IF(Table1[[#This Row],[com_undefined]:[com_undefined]]=1,0,Table1[[#This Row],[o_gef_funding]:[o_gef_funding]]/SUM(Table1[[#This Row],[com_ghg_inventory]:[com_support_needed_and_received]])))</f>
        <v>0</v>
      </c>
      <c r="AL714" s="4">
        <f>IF(Table1[[#This Row],[com_undefined]]=1,Table1[[#This Row],[o_gef_funding]],0)</f>
        <v>0</v>
      </c>
      <c r="AM714" s="4" cm="1">
        <f t="array" ref="AM714">IF(Table1[[#This Row],[com_ghg_inventory]]="",0,IF(Table1[[#This Row],[com_undefined]:[com_undefined]]=1,0,Table1[[#This Row],[o_co_financing]:[o_co_financing]]/SUM(Table1[[#This Row],[com_ghg_inventory]:[com_support_needed_and_received]])))</f>
        <v>28250</v>
      </c>
      <c r="AN714" s="4" cm="1">
        <f t="array" ref="AN714">IF(Table1[[#This Row],[com_mitigation]]="",0,IF(Table1[[#This Row],[com_undefined]:[com_undefined]]=1,0,Table1[[#This Row],[o_co_financing]:[o_co_financing]]/SUM(Table1[[#This Row],[com_ghg_inventory]:[com_support_needed_and_received]])))</f>
        <v>0</v>
      </c>
      <c r="AO714" s="4" cm="1">
        <f t="array" ref="AO714">IF(Table1[[#This Row],[com_climate_change_impacts_and_adaptation]]="",0,IF(Table1[[#This Row],[com_undefined]:[com_undefined]]=1,0,Table1[[#This Row],[o_co_financing]:[o_co_financing]]/SUM(Table1[[#This Row],[com_ghg_inventory]:[com_support_needed_and_received]])))</f>
        <v>0</v>
      </c>
      <c r="AP714" s="4" cm="1">
        <f t="array" ref="AP714">IF(Table1[[#This Row],[com_support_needed_and_received]]="",0,IF(Table1[[#This Row],[com_undefined]:[com_undefined]]=1,0,Table1[[#This Row],[o_co_financing]:[o_co_financing]]/SUM(Table1[[#This Row],[com_ghg_inventory]:[com_support_needed_and_received]])))</f>
        <v>0</v>
      </c>
      <c r="AQ714" s="4">
        <f>IF(Table1[[#This Row],[com_undefined]]=1,Table1[[#This Row],[o_co_financing]],0)</f>
        <v>0</v>
      </c>
      <c r="AR714" s="4" t="str">
        <f>IF(Table1[[#This Row],[o_gef_funding]]=SUM(Table1[[#This Row],[ghg_inventory_gef]:[undefined_gef]]),"Good", "Problem")</f>
        <v>Good</v>
      </c>
      <c r="AS714" s="4" t="str">
        <f>IF(Table1[[#This Row],[o_co_financing]]=SUM(Table1[[#This Row],[ghg_inventory_co_finance]:[undefined_co_finance]]),"Good", "Problem")</f>
        <v>Good</v>
      </c>
    </row>
    <row r="715" spans="1:45">
      <c r="A715" s="2">
        <v>71</v>
      </c>
      <c r="B715" s="16" t="s">
        <v>97</v>
      </c>
      <c r="C715" s="16" t="s">
        <v>20</v>
      </c>
      <c r="D715" s="16" t="s">
        <v>21</v>
      </c>
      <c r="E715" s="16">
        <v>2021</v>
      </c>
      <c r="F715" s="16">
        <v>1</v>
      </c>
      <c r="G715" s="4">
        <v>167</v>
      </c>
      <c r="H715" t="s">
        <v>999</v>
      </c>
      <c r="M715">
        <v>1</v>
      </c>
      <c r="N715" s="6">
        <v>1128000</v>
      </c>
      <c r="O715" s="6">
        <v>113000</v>
      </c>
      <c r="P715" s="6">
        <f>N715/SUM(Table1[[#This Row],[c_ghg_inventory]:[c_undefined]])</f>
        <v>1128000</v>
      </c>
      <c r="Q715" s="6">
        <f>O715/SUM(Table1[[#This Row],[c_ghg_inventory]:[c_undefined]])</f>
        <v>113000</v>
      </c>
      <c r="R715">
        <v>712</v>
      </c>
      <c r="S715" s="4" t="s">
        <v>1002</v>
      </c>
      <c r="T715" s="4"/>
      <c r="U715" s="4">
        <v>1</v>
      </c>
      <c r="V715" s="4"/>
      <c r="W715" s="4">
        <v>1</v>
      </c>
      <c r="X715" s="4" t="str">
        <f>IF(SUM(Table1[[#This Row],[o_ghg_inventory ]:[o_support_needed_and_received]])=0,1,"")</f>
        <v/>
      </c>
      <c r="Y715" s="34">
        <v>282000</v>
      </c>
      <c r="Z715" s="34">
        <v>28250</v>
      </c>
      <c r="AA715" s="5">
        <f>Table1[[#This Row],[o_gef_funding]]/SUM(Table1[[#This Row],[o_ghg_inventory ]:[o_undefined]])</f>
        <v>141000</v>
      </c>
      <c r="AB715" s="5">
        <f>Table1[[#This Row],[o_co_financing]]/SUM(Table1[[#This Row],[o_ghg_inventory ]:[o_undefined]])</f>
        <v>14125</v>
      </c>
      <c r="AC715" s="4" t="str" cm="1">
        <f t="array" ref="AC715">IF(Table1[[#This Row],[o_ghg_inventory ]]="",IF(AND(Table1[[#This Row],[o_undefined]:[o_undefined]]=1,Table1[[#This Row],[c_ghg_inventory]]=1),1,""),1)</f>
        <v/>
      </c>
      <c r="AD715" s="4" cm="1">
        <f t="array" ref="AD715">IF(Table1[[#This Row],[o_mitigation ]]="",IF(AND(Table1[[#This Row],[o_undefined]:[o_undefined]]=1,Table1[[#This Row],[c_mitigation]]=1),1,""),1)</f>
        <v>1</v>
      </c>
      <c r="AE715" s="5" t="str" cm="1">
        <f t="array" ref="AE715">IF(Table1[[#This Row],[o_climate_change_impacts_and_adaptation ]]="",IF(AND(Table1[[#This Row],[o_undefined]:[o_undefined]]=1,Table1[[#This Row],[c_climate_change_impacts_and_adaptation]]=1),1,""),1)</f>
        <v/>
      </c>
      <c r="AF715" s="5" cm="1">
        <f t="array" ref="AF715">IF(Table1[[#This Row],[o_support_needed_and_received]]="",IF(AND(Table1[[#This Row],[o_undefined]:[o_undefined]]=1,Table1[[#This Row],[c_support_needed_and_received]]=1),1,""),1)</f>
        <v>1</v>
      </c>
      <c r="AG715" s="4" t="str">
        <f>IF(SUM(Table1[[#This Row],[com_ghg_inventory]:[com_support_needed_and_received]])=0,1,"")</f>
        <v/>
      </c>
      <c r="AH715" s="4" cm="1">
        <f t="array" ref="AH715">IF(Table1[[#This Row],[com_ghg_inventory]]="",0,IF(Table1[[#This Row],[com_undefined]:[com_undefined]]=1,0,Table1[[#This Row],[o_gef_funding]:[o_gef_funding]]/SUM(Table1[[#This Row],[com_ghg_inventory]:[com_support_needed_and_received]])))</f>
        <v>0</v>
      </c>
      <c r="AI715" s="4" cm="1">
        <f t="array" ref="AI715">IF(Table1[[#This Row],[com_mitigation]]="",0,IF(Table1[[#This Row],[com_undefined]:[com_undefined]]=1,0,Table1[[#This Row],[o_gef_funding]:[o_gef_funding]]/SUM(Table1[[#This Row],[com_ghg_inventory]:[com_support_needed_and_received]])))</f>
        <v>141000</v>
      </c>
      <c r="AJ715" s="4" cm="1">
        <f t="array" ref="AJ715">IF(Table1[[#This Row],[com_climate_change_impacts_and_adaptation]]="",0,IF(Table1[[#This Row],[com_undefined]:[com_undefined]]=1,0,Table1[[#This Row],[o_gef_funding]:[o_gef_funding]]/SUM(Table1[[#This Row],[com_ghg_inventory]:[com_support_needed_and_received]])))</f>
        <v>0</v>
      </c>
      <c r="AK715" s="4" cm="1">
        <f t="array" ref="AK715">IF(Table1[[#This Row],[com_support_needed_and_received]]="",0,IF(Table1[[#This Row],[com_undefined]:[com_undefined]]=1,0,Table1[[#This Row],[o_gef_funding]:[o_gef_funding]]/SUM(Table1[[#This Row],[com_ghg_inventory]:[com_support_needed_and_received]])))</f>
        <v>141000</v>
      </c>
      <c r="AL715" s="4">
        <f>IF(Table1[[#This Row],[com_undefined]]=1,Table1[[#This Row],[o_gef_funding]],0)</f>
        <v>0</v>
      </c>
      <c r="AM715" s="4" cm="1">
        <f t="array" ref="AM715">IF(Table1[[#This Row],[com_ghg_inventory]]="",0,IF(Table1[[#This Row],[com_undefined]:[com_undefined]]=1,0,Table1[[#This Row],[o_co_financing]:[o_co_financing]]/SUM(Table1[[#This Row],[com_ghg_inventory]:[com_support_needed_and_received]])))</f>
        <v>0</v>
      </c>
      <c r="AN715" s="4" cm="1">
        <f t="array" ref="AN715">IF(Table1[[#This Row],[com_mitigation]]="",0,IF(Table1[[#This Row],[com_undefined]:[com_undefined]]=1,0,Table1[[#This Row],[o_co_financing]:[o_co_financing]]/SUM(Table1[[#This Row],[com_ghg_inventory]:[com_support_needed_and_received]])))</f>
        <v>14125</v>
      </c>
      <c r="AO715" s="4" cm="1">
        <f t="array" ref="AO715">IF(Table1[[#This Row],[com_climate_change_impacts_and_adaptation]]="",0,IF(Table1[[#This Row],[com_undefined]:[com_undefined]]=1,0,Table1[[#This Row],[o_co_financing]:[o_co_financing]]/SUM(Table1[[#This Row],[com_ghg_inventory]:[com_support_needed_and_received]])))</f>
        <v>0</v>
      </c>
      <c r="AP715" s="4" cm="1">
        <f t="array" ref="AP715">IF(Table1[[#This Row],[com_support_needed_and_received]]="",0,IF(Table1[[#This Row],[com_undefined]:[com_undefined]]=1,0,Table1[[#This Row],[o_co_financing]:[o_co_financing]]/SUM(Table1[[#This Row],[com_ghg_inventory]:[com_support_needed_and_received]])))</f>
        <v>14125</v>
      </c>
      <c r="AQ715" s="4">
        <f>IF(Table1[[#This Row],[com_undefined]]=1,Table1[[#This Row],[o_co_financing]],0)</f>
        <v>0</v>
      </c>
      <c r="AR715" s="4" t="str">
        <f>IF(Table1[[#This Row],[o_gef_funding]]=SUM(Table1[[#This Row],[ghg_inventory_gef]:[undefined_gef]]),"Good", "Problem")</f>
        <v>Good</v>
      </c>
      <c r="AS715" s="4" t="str">
        <f>IF(Table1[[#This Row],[o_co_financing]]=SUM(Table1[[#This Row],[ghg_inventory_co_finance]:[undefined_co_finance]]),"Good", "Problem")</f>
        <v>Good</v>
      </c>
    </row>
    <row r="716" spans="1:45">
      <c r="A716" s="2">
        <v>71</v>
      </c>
      <c r="B716" s="16" t="s">
        <v>97</v>
      </c>
      <c r="C716" s="16" t="s">
        <v>20</v>
      </c>
      <c r="D716" s="16" t="s">
        <v>21</v>
      </c>
      <c r="E716" s="16">
        <v>2021</v>
      </c>
      <c r="F716" s="16">
        <v>1</v>
      </c>
      <c r="G716" s="4">
        <v>167</v>
      </c>
      <c r="H716" t="s">
        <v>999</v>
      </c>
      <c r="M716">
        <v>1</v>
      </c>
      <c r="N716" s="6">
        <v>1128000</v>
      </c>
      <c r="O716" s="6">
        <v>113000</v>
      </c>
      <c r="P716" s="6">
        <f>N716/SUM(Table1[[#This Row],[c_ghg_inventory]:[c_undefined]])</f>
        <v>1128000</v>
      </c>
      <c r="Q716" s="6">
        <f>O716/SUM(Table1[[#This Row],[c_ghg_inventory]:[c_undefined]])</f>
        <v>113000</v>
      </c>
      <c r="R716">
        <v>713</v>
      </c>
      <c r="S716" t="s">
        <v>1003</v>
      </c>
      <c r="T716" s="4"/>
      <c r="U716" s="4"/>
      <c r="V716" s="4"/>
      <c r="W716" s="4"/>
      <c r="X716" s="4">
        <f>IF(SUM(Table1[[#This Row],[o_ghg_inventory ]:[o_support_needed_and_received]])=0,1,"")</f>
        <v>1</v>
      </c>
      <c r="Y716" s="34">
        <v>282000</v>
      </c>
      <c r="Z716" s="34">
        <v>28250</v>
      </c>
      <c r="AA716" s="5">
        <f>Table1[[#This Row],[o_gef_funding]]/SUM(Table1[[#This Row],[o_ghg_inventory ]:[o_undefined]])</f>
        <v>282000</v>
      </c>
      <c r="AB716" s="5">
        <f>Table1[[#This Row],[o_co_financing]]/SUM(Table1[[#This Row],[o_ghg_inventory ]:[o_undefined]])</f>
        <v>28250</v>
      </c>
      <c r="AC716" s="4" t="str" cm="1">
        <f t="array" ref="AC716">IF(Table1[[#This Row],[o_ghg_inventory ]]="",IF(AND(Table1[[#This Row],[o_undefined]:[o_undefined]]=1,Table1[[#This Row],[c_ghg_inventory]]=1),1,""),1)</f>
        <v/>
      </c>
      <c r="AD716" s="4" t="str" cm="1">
        <f t="array" ref="AD716">IF(Table1[[#This Row],[o_mitigation ]]="",IF(AND(Table1[[#This Row],[o_undefined]:[o_undefined]]=1,Table1[[#This Row],[c_mitigation]]=1),1,""),1)</f>
        <v/>
      </c>
      <c r="AE716" s="5" t="str" cm="1">
        <f t="array" ref="AE716">IF(Table1[[#This Row],[o_climate_change_impacts_and_adaptation ]]="",IF(AND(Table1[[#This Row],[o_undefined]:[o_undefined]]=1,Table1[[#This Row],[c_climate_change_impacts_and_adaptation]]=1),1,""),1)</f>
        <v/>
      </c>
      <c r="AF716" s="5" t="str" cm="1">
        <f t="array" ref="AF716">IF(Table1[[#This Row],[o_support_needed_and_received]]="",IF(AND(Table1[[#This Row],[o_undefined]:[o_undefined]]=1,Table1[[#This Row],[c_support_needed_and_received]]=1),1,""),1)</f>
        <v/>
      </c>
      <c r="AG716" s="4">
        <f>IF(SUM(Table1[[#This Row],[com_ghg_inventory]:[com_support_needed_and_received]])=0,1,"")</f>
        <v>1</v>
      </c>
      <c r="AH716" s="4" cm="1">
        <f t="array" ref="AH716">IF(Table1[[#This Row],[com_ghg_inventory]]="",0,IF(Table1[[#This Row],[com_undefined]:[com_undefined]]=1,0,Table1[[#This Row],[o_gef_funding]:[o_gef_funding]]/SUM(Table1[[#This Row],[com_ghg_inventory]:[com_support_needed_and_received]])))</f>
        <v>0</v>
      </c>
      <c r="AI716" s="4" cm="1">
        <f t="array" ref="AI716">IF(Table1[[#This Row],[com_mitigation]]="",0,IF(Table1[[#This Row],[com_undefined]:[com_undefined]]=1,0,Table1[[#This Row],[o_gef_funding]:[o_gef_funding]]/SUM(Table1[[#This Row],[com_ghg_inventory]:[com_support_needed_and_received]])))</f>
        <v>0</v>
      </c>
      <c r="AJ716" s="4" cm="1">
        <f t="array" ref="AJ716">IF(Table1[[#This Row],[com_climate_change_impacts_and_adaptation]]="",0,IF(Table1[[#This Row],[com_undefined]:[com_undefined]]=1,0,Table1[[#This Row],[o_gef_funding]:[o_gef_funding]]/SUM(Table1[[#This Row],[com_ghg_inventory]:[com_support_needed_and_received]])))</f>
        <v>0</v>
      </c>
      <c r="AK716" s="4" cm="1">
        <f t="array" ref="AK716">IF(Table1[[#This Row],[com_support_needed_and_received]]="",0,IF(Table1[[#This Row],[com_undefined]:[com_undefined]]=1,0,Table1[[#This Row],[o_gef_funding]:[o_gef_funding]]/SUM(Table1[[#This Row],[com_ghg_inventory]:[com_support_needed_and_received]])))</f>
        <v>0</v>
      </c>
      <c r="AL716" s="4">
        <f>IF(Table1[[#This Row],[com_undefined]]=1,Table1[[#This Row],[o_gef_funding]],0)</f>
        <v>282000</v>
      </c>
      <c r="AM716" s="4" cm="1">
        <f t="array" ref="AM716">IF(Table1[[#This Row],[com_ghg_inventory]]="",0,IF(Table1[[#This Row],[com_undefined]:[com_undefined]]=1,0,Table1[[#This Row],[o_co_financing]:[o_co_financing]]/SUM(Table1[[#This Row],[com_ghg_inventory]:[com_support_needed_and_received]])))</f>
        <v>0</v>
      </c>
      <c r="AN716" s="4" cm="1">
        <f t="array" ref="AN716">IF(Table1[[#This Row],[com_mitigation]]="",0,IF(Table1[[#This Row],[com_undefined]:[com_undefined]]=1,0,Table1[[#This Row],[o_co_financing]:[o_co_financing]]/SUM(Table1[[#This Row],[com_ghg_inventory]:[com_support_needed_and_received]])))</f>
        <v>0</v>
      </c>
      <c r="AO716" s="4" cm="1">
        <f t="array" ref="AO716">IF(Table1[[#This Row],[com_climate_change_impacts_and_adaptation]]="",0,IF(Table1[[#This Row],[com_undefined]:[com_undefined]]=1,0,Table1[[#This Row],[o_co_financing]:[o_co_financing]]/SUM(Table1[[#This Row],[com_ghg_inventory]:[com_support_needed_and_received]])))</f>
        <v>0</v>
      </c>
      <c r="AP716" s="4" cm="1">
        <f t="array" ref="AP716">IF(Table1[[#This Row],[com_support_needed_and_received]]="",0,IF(Table1[[#This Row],[com_undefined]:[com_undefined]]=1,0,Table1[[#This Row],[o_co_financing]:[o_co_financing]]/SUM(Table1[[#This Row],[com_ghg_inventory]:[com_support_needed_and_received]])))</f>
        <v>0</v>
      </c>
      <c r="AQ716" s="4">
        <f>IF(Table1[[#This Row],[com_undefined]]=1,Table1[[#This Row],[o_co_financing]],0)</f>
        <v>28250</v>
      </c>
      <c r="AR716" s="4" t="str">
        <f>IF(Table1[[#This Row],[o_gef_funding]]=SUM(Table1[[#This Row],[ghg_inventory_gef]:[undefined_gef]]),"Good", "Problem")</f>
        <v>Good</v>
      </c>
      <c r="AS716" s="4" t="str">
        <f>IF(Table1[[#This Row],[o_co_financing]]=SUM(Table1[[#This Row],[ghg_inventory_co_finance]:[undefined_co_finance]]),"Good", "Problem")</f>
        <v>Good</v>
      </c>
    </row>
    <row r="717" spans="1:45">
      <c r="A717" s="2">
        <v>72</v>
      </c>
      <c r="B717" s="16" t="s">
        <v>98</v>
      </c>
      <c r="C717" s="16" t="s">
        <v>27</v>
      </c>
      <c r="D717" s="16" t="s">
        <v>24</v>
      </c>
      <c r="E717" s="16">
        <v>2021</v>
      </c>
      <c r="F717" s="16">
        <v>1</v>
      </c>
      <c r="G717" s="4">
        <v>168</v>
      </c>
      <c r="H717" s="4" t="s">
        <v>1004</v>
      </c>
      <c r="M717">
        <v>1</v>
      </c>
      <c r="N717" s="6">
        <v>720000</v>
      </c>
      <c r="O717" s="6">
        <v>795600</v>
      </c>
      <c r="P717" s="6">
        <f>N717/SUM(Table1[[#This Row],[c_ghg_inventory]:[c_undefined]])</f>
        <v>720000</v>
      </c>
      <c r="Q717" s="6">
        <f>O717/SUM(Table1[[#This Row],[c_ghg_inventory]:[c_undefined]])</f>
        <v>795600</v>
      </c>
      <c r="R717">
        <v>714</v>
      </c>
      <c r="S717" t="s">
        <v>1005</v>
      </c>
      <c r="T717" s="4">
        <v>1</v>
      </c>
      <c r="U717" s="4">
        <v>1</v>
      </c>
      <c r="V717" s="4">
        <v>1</v>
      </c>
      <c r="W717" s="4">
        <v>1</v>
      </c>
      <c r="X717" s="4" t="str">
        <f>IF(SUM(Table1[[#This Row],[o_ghg_inventory ]:[o_support_needed_and_received]])=0,1,"")</f>
        <v/>
      </c>
      <c r="Y717" s="34">
        <v>102857</v>
      </c>
      <c r="Z717" s="34">
        <v>113657</v>
      </c>
      <c r="AA717" s="5">
        <f>Table1[[#This Row],[o_gef_funding]]/SUM(Table1[[#This Row],[o_ghg_inventory ]:[o_undefined]])</f>
        <v>25714.25</v>
      </c>
      <c r="AB717" s="5">
        <f>Table1[[#This Row],[o_co_financing]]/SUM(Table1[[#This Row],[o_ghg_inventory ]:[o_undefined]])</f>
        <v>28414.25</v>
      </c>
      <c r="AC717" s="4" cm="1">
        <f t="array" ref="AC717">IF(Table1[[#This Row],[o_ghg_inventory ]]="",IF(AND(Table1[[#This Row],[o_undefined]:[o_undefined]]=1,Table1[[#This Row],[c_ghg_inventory]]=1),1,""),1)</f>
        <v>1</v>
      </c>
      <c r="AD717" s="4" cm="1">
        <f t="array" ref="AD717">IF(Table1[[#This Row],[o_mitigation ]]="",IF(AND(Table1[[#This Row],[o_undefined]:[o_undefined]]=1,Table1[[#This Row],[c_mitigation]]=1),1,""),1)</f>
        <v>1</v>
      </c>
      <c r="AE717" s="5" cm="1">
        <f t="array" ref="AE717">IF(Table1[[#This Row],[o_climate_change_impacts_and_adaptation ]]="",IF(AND(Table1[[#This Row],[o_undefined]:[o_undefined]]=1,Table1[[#This Row],[c_climate_change_impacts_and_adaptation]]=1),1,""),1)</f>
        <v>1</v>
      </c>
      <c r="AF717" s="5" cm="1">
        <f t="array" ref="AF717">IF(Table1[[#This Row],[o_support_needed_and_received]]="",IF(AND(Table1[[#This Row],[o_undefined]:[o_undefined]]=1,Table1[[#This Row],[c_support_needed_and_received]]=1),1,""),1)</f>
        <v>1</v>
      </c>
      <c r="AG717" s="4" t="str">
        <f>IF(SUM(Table1[[#This Row],[com_ghg_inventory]:[com_support_needed_and_received]])=0,1,"")</f>
        <v/>
      </c>
      <c r="AH717" s="4" cm="1">
        <f t="array" ref="AH717">IF(Table1[[#This Row],[com_ghg_inventory]]="",0,IF(Table1[[#This Row],[com_undefined]:[com_undefined]]=1,0,Table1[[#This Row],[o_gef_funding]:[o_gef_funding]]/SUM(Table1[[#This Row],[com_ghg_inventory]:[com_support_needed_and_received]])))</f>
        <v>25714.25</v>
      </c>
      <c r="AI717" s="4" cm="1">
        <f t="array" ref="AI717">IF(Table1[[#This Row],[com_mitigation]]="",0,IF(Table1[[#This Row],[com_undefined]:[com_undefined]]=1,0,Table1[[#This Row],[o_gef_funding]:[o_gef_funding]]/SUM(Table1[[#This Row],[com_ghg_inventory]:[com_support_needed_and_received]])))</f>
        <v>25714.25</v>
      </c>
      <c r="AJ717" s="4" cm="1">
        <f t="array" ref="AJ717">IF(Table1[[#This Row],[com_climate_change_impacts_and_adaptation]]="",0,IF(Table1[[#This Row],[com_undefined]:[com_undefined]]=1,0,Table1[[#This Row],[o_gef_funding]:[o_gef_funding]]/SUM(Table1[[#This Row],[com_ghg_inventory]:[com_support_needed_and_received]])))</f>
        <v>25714.25</v>
      </c>
      <c r="AK717" s="4" cm="1">
        <f t="array" ref="AK717">IF(Table1[[#This Row],[com_support_needed_and_received]]="",0,IF(Table1[[#This Row],[com_undefined]:[com_undefined]]=1,0,Table1[[#This Row],[o_gef_funding]:[o_gef_funding]]/SUM(Table1[[#This Row],[com_ghg_inventory]:[com_support_needed_and_received]])))</f>
        <v>25714.25</v>
      </c>
      <c r="AL717" s="4">
        <f>IF(Table1[[#This Row],[com_undefined]]=1,Table1[[#This Row],[o_gef_funding]],0)</f>
        <v>0</v>
      </c>
      <c r="AM717" s="4" cm="1">
        <f t="array" ref="AM717">IF(Table1[[#This Row],[com_ghg_inventory]]="",0,IF(Table1[[#This Row],[com_undefined]:[com_undefined]]=1,0,Table1[[#This Row],[o_co_financing]:[o_co_financing]]/SUM(Table1[[#This Row],[com_ghg_inventory]:[com_support_needed_and_received]])))</f>
        <v>28414.25</v>
      </c>
      <c r="AN717" s="4" cm="1">
        <f t="array" ref="AN717">IF(Table1[[#This Row],[com_mitigation]]="",0,IF(Table1[[#This Row],[com_undefined]:[com_undefined]]=1,0,Table1[[#This Row],[o_co_financing]:[o_co_financing]]/SUM(Table1[[#This Row],[com_ghg_inventory]:[com_support_needed_and_received]])))</f>
        <v>28414.25</v>
      </c>
      <c r="AO717" s="4" cm="1">
        <f t="array" ref="AO717">IF(Table1[[#This Row],[com_climate_change_impacts_and_adaptation]]="",0,IF(Table1[[#This Row],[com_undefined]:[com_undefined]]=1,0,Table1[[#This Row],[o_co_financing]:[o_co_financing]]/SUM(Table1[[#This Row],[com_ghg_inventory]:[com_support_needed_and_received]])))</f>
        <v>28414.25</v>
      </c>
      <c r="AP717" s="4" cm="1">
        <f t="array" ref="AP717">IF(Table1[[#This Row],[com_support_needed_and_received]]="",0,IF(Table1[[#This Row],[com_undefined]:[com_undefined]]=1,0,Table1[[#This Row],[o_co_financing]:[o_co_financing]]/SUM(Table1[[#This Row],[com_ghg_inventory]:[com_support_needed_and_received]])))</f>
        <v>28414.25</v>
      </c>
      <c r="AQ717" s="4">
        <f>IF(Table1[[#This Row],[com_undefined]]=1,Table1[[#This Row],[o_co_financing]],0)</f>
        <v>0</v>
      </c>
      <c r="AR717" s="4" t="str">
        <f>IF(Table1[[#This Row],[o_gef_funding]]=SUM(Table1[[#This Row],[ghg_inventory_gef]:[undefined_gef]]),"Good", "Problem")</f>
        <v>Good</v>
      </c>
      <c r="AS717" s="4" t="str">
        <f>IF(Table1[[#This Row],[o_co_financing]]=SUM(Table1[[#This Row],[ghg_inventory_co_finance]:[undefined_co_finance]]),"Good", "Problem")</f>
        <v>Good</v>
      </c>
    </row>
    <row r="718" spans="1:45">
      <c r="A718" s="2">
        <v>72</v>
      </c>
      <c r="B718" s="16" t="s">
        <v>98</v>
      </c>
      <c r="C718" s="16" t="s">
        <v>27</v>
      </c>
      <c r="D718" s="16" t="s">
        <v>24</v>
      </c>
      <c r="E718" s="16">
        <v>2021</v>
      </c>
      <c r="F718" s="16">
        <v>1</v>
      </c>
      <c r="G718" s="4">
        <v>168</v>
      </c>
      <c r="H718" s="4" t="s">
        <v>1004</v>
      </c>
      <c r="M718">
        <v>1</v>
      </c>
      <c r="N718" s="6">
        <v>720000</v>
      </c>
      <c r="O718" s="6">
        <v>795600</v>
      </c>
      <c r="P718" s="6">
        <f>N718/SUM(Table1[[#This Row],[c_ghg_inventory]:[c_undefined]])</f>
        <v>720000</v>
      </c>
      <c r="Q718" s="6">
        <f>O718/SUM(Table1[[#This Row],[c_ghg_inventory]:[c_undefined]])</f>
        <v>795600</v>
      </c>
      <c r="R718">
        <v>715</v>
      </c>
      <c r="S718" t="s">
        <v>1006</v>
      </c>
      <c r="T718" s="4"/>
      <c r="U718" s="4"/>
      <c r="V718" s="4"/>
      <c r="W718" s="4"/>
      <c r="X718" s="4">
        <f>IF(SUM(Table1[[#This Row],[o_ghg_inventory ]:[o_support_needed_and_received]])=0,1,"")</f>
        <v>1</v>
      </c>
      <c r="Y718" s="34">
        <v>102857</v>
      </c>
      <c r="Z718" s="34">
        <v>113657</v>
      </c>
      <c r="AA718" s="5">
        <f>Table1[[#This Row],[o_gef_funding]]/SUM(Table1[[#This Row],[o_ghg_inventory ]:[o_undefined]])</f>
        <v>102857</v>
      </c>
      <c r="AB718" s="5">
        <f>Table1[[#This Row],[o_co_financing]]/SUM(Table1[[#This Row],[o_ghg_inventory ]:[o_undefined]])</f>
        <v>113657</v>
      </c>
      <c r="AC718" s="4" t="str" cm="1">
        <f t="array" ref="AC718">IF(Table1[[#This Row],[o_ghg_inventory ]]="",IF(AND(Table1[[#This Row],[o_undefined]:[o_undefined]]=1,Table1[[#This Row],[c_ghg_inventory]]=1),1,""),1)</f>
        <v/>
      </c>
      <c r="AD718" s="4" t="str" cm="1">
        <f t="array" ref="AD718">IF(Table1[[#This Row],[o_mitigation ]]="",IF(AND(Table1[[#This Row],[o_undefined]:[o_undefined]]=1,Table1[[#This Row],[c_mitigation]]=1),1,""),1)</f>
        <v/>
      </c>
      <c r="AE718" s="5" t="str" cm="1">
        <f t="array" ref="AE718">IF(Table1[[#This Row],[o_climate_change_impacts_and_adaptation ]]="",IF(AND(Table1[[#This Row],[o_undefined]:[o_undefined]]=1,Table1[[#This Row],[c_climate_change_impacts_and_adaptation]]=1),1,""),1)</f>
        <v/>
      </c>
      <c r="AF718" s="5" t="str" cm="1">
        <f t="array" ref="AF718">IF(Table1[[#This Row],[o_support_needed_and_received]]="",IF(AND(Table1[[#This Row],[o_undefined]:[o_undefined]]=1,Table1[[#This Row],[c_support_needed_and_received]]=1),1,""),1)</f>
        <v/>
      </c>
      <c r="AG718" s="4">
        <f>IF(SUM(Table1[[#This Row],[com_ghg_inventory]:[com_support_needed_and_received]])=0,1,"")</f>
        <v>1</v>
      </c>
      <c r="AH718" s="4" cm="1">
        <f t="array" ref="AH718">IF(Table1[[#This Row],[com_ghg_inventory]]="",0,IF(Table1[[#This Row],[com_undefined]:[com_undefined]]=1,0,Table1[[#This Row],[o_gef_funding]:[o_gef_funding]]/SUM(Table1[[#This Row],[com_ghg_inventory]:[com_support_needed_and_received]])))</f>
        <v>0</v>
      </c>
      <c r="AI718" s="4" cm="1">
        <f t="array" ref="AI718">IF(Table1[[#This Row],[com_mitigation]]="",0,IF(Table1[[#This Row],[com_undefined]:[com_undefined]]=1,0,Table1[[#This Row],[o_gef_funding]:[o_gef_funding]]/SUM(Table1[[#This Row],[com_ghg_inventory]:[com_support_needed_and_received]])))</f>
        <v>0</v>
      </c>
      <c r="AJ718" s="4" cm="1">
        <f t="array" ref="AJ718">IF(Table1[[#This Row],[com_climate_change_impacts_and_adaptation]]="",0,IF(Table1[[#This Row],[com_undefined]:[com_undefined]]=1,0,Table1[[#This Row],[o_gef_funding]:[o_gef_funding]]/SUM(Table1[[#This Row],[com_ghg_inventory]:[com_support_needed_and_received]])))</f>
        <v>0</v>
      </c>
      <c r="AK718" s="4" cm="1">
        <f t="array" ref="AK718">IF(Table1[[#This Row],[com_support_needed_and_received]]="",0,IF(Table1[[#This Row],[com_undefined]:[com_undefined]]=1,0,Table1[[#This Row],[o_gef_funding]:[o_gef_funding]]/SUM(Table1[[#This Row],[com_ghg_inventory]:[com_support_needed_and_received]])))</f>
        <v>0</v>
      </c>
      <c r="AL718" s="4">
        <f>IF(Table1[[#This Row],[com_undefined]]=1,Table1[[#This Row],[o_gef_funding]],0)</f>
        <v>102857</v>
      </c>
      <c r="AM718" s="4" cm="1">
        <f t="array" ref="AM718">IF(Table1[[#This Row],[com_ghg_inventory]]="",0,IF(Table1[[#This Row],[com_undefined]:[com_undefined]]=1,0,Table1[[#This Row],[o_co_financing]:[o_co_financing]]/SUM(Table1[[#This Row],[com_ghg_inventory]:[com_support_needed_and_received]])))</f>
        <v>0</v>
      </c>
      <c r="AN718" s="4" cm="1">
        <f t="array" ref="AN718">IF(Table1[[#This Row],[com_mitigation]]="",0,IF(Table1[[#This Row],[com_undefined]:[com_undefined]]=1,0,Table1[[#This Row],[o_co_financing]:[o_co_financing]]/SUM(Table1[[#This Row],[com_ghg_inventory]:[com_support_needed_and_received]])))</f>
        <v>0</v>
      </c>
      <c r="AO718" s="4" cm="1">
        <f t="array" ref="AO718">IF(Table1[[#This Row],[com_climate_change_impacts_and_adaptation]]="",0,IF(Table1[[#This Row],[com_undefined]:[com_undefined]]=1,0,Table1[[#This Row],[o_co_financing]:[o_co_financing]]/SUM(Table1[[#This Row],[com_ghg_inventory]:[com_support_needed_and_received]])))</f>
        <v>0</v>
      </c>
      <c r="AP718" s="4" cm="1">
        <f t="array" ref="AP718">IF(Table1[[#This Row],[com_support_needed_and_received]]="",0,IF(Table1[[#This Row],[com_undefined]:[com_undefined]]=1,0,Table1[[#This Row],[o_co_financing]:[o_co_financing]]/SUM(Table1[[#This Row],[com_ghg_inventory]:[com_support_needed_and_received]])))</f>
        <v>0</v>
      </c>
      <c r="AQ718" s="4">
        <f>IF(Table1[[#This Row],[com_undefined]]=1,Table1[[#This Row],[o_co_financing]],0)</f>
        <v>113657</v>
      </c>
      <c r="AR718" s="4" t="str">
        <f>IF(Table1[[#This Row],[o_gef_funding]]=SUM(Table1[[#This Row],[ghg_inventory_gef]:[undefined_gef]]),"Good", "Problem")</f>
        <v>Good</v>
      </c>
      <c r="AS718" s="4" t="str">
        <f>IF(Table1[[#This Row],[o_co_financing]]=SUM(Table1[[#This Row],[ghg_inventory_co_finance]:[undefined_co_finance]]),"Good", "Problem")</f>
        <v>Good</v>
      </c>
    </row>
    <row r="719" spans="1:45">
      <c r="A719" s="2">
        <v>72</v>
      </c>
      <c r="B719" s="16" t="s">
        <v>98</v>
      </c>
      <c r="C719" s="16" t="s">
        <v>27</v>
      </c>
      <c r="D719" s="16" t="s">
        <v>24</v>
      </c>
      <c r="E719" s="16">
        <v>2021</v>
      </c>
      <c r="F719" s="16">
        <v>1</v>
      </c>
      <c r="G719" s="4">
        <v>168</v>
      </c>
      <c r="H719" s="4" t="s">
        <v>1004</v>
      </c>
      <c r="M719">
        <v>1</v>
      </c>
      <c r="N719" s="6">
        <v>720000</v>
      </c>
      <c r="O719" s="6">
        <v>795600</v>
      </c>
      <c r="P719" s="6">
        <f>N719/SUM(Table1[[#This Row],[c_ghg_inventory]:[c_undefined]])</f>
        <v>720000</v>
      </c>
      <c r="Q719" s="6">
        <f>O719/SUM(Table1[[#This Row],[c_ghg_inventory]:[c_undefined]])</f>
        <v>795600</v>
      </c>
      <c r="R719">
        <v>716</v>
      </c>
      <c r="S719" s="4" t="s">
        <v>1007</v>
      </c>
      <c r="T719" s="4"/>
      <c r="U719" s="4"/>
      <c r="V719" s="4"/>
      <c r="W719" s="4"/>
      <c r="X719" s="4">
        <f>IF(SUM(Table1[[#This Row],[o_ghg_inventory ]:[o_support_needed_and_received]])=0,1,"")</f>
        <v>1</v>
      </c>
      <c r="Y719" s="34">
        <v>102857</v>
      </c>
      <c r="Z719" s="34">
        <v>113657</v>
      </c>
      <c r="AA719" s="5">
        <f>Table1[[#This Row],[o_gef_funding]]/SUM(Table1[[#This Row],[o_ghg_inventory ]:[o_undefined]])</f>
        <v>102857</v>
      </c>
      <c r="AB719" s="5">
        <f>Table1[[#This Row],[o_co_financing]]/SUM(Table1[[#This Row],[o_ghg_inventory ]:[o_undefined]])</f>
        <v>113657</v>
      </c>
      <c r="AC719" s="4" t="str" cm="1">
        <f t="array" ref="AC719">IF(Table1[[#This Row],[o_ghg_inventory ]]="",IF(AND(Table1[[#This Row],[o_undefined]:[o_undefined]]=1,Table1[[#This Row],[c_ghg_inventory]]=1),1,""),1)</f>
        <v/>
      </c>
      <c r="AD719" s="4" t="str" cm="1">
        <f t="array" ref="AD719">IF(Table1[[#This Row],[o_mitigation ]]="",IF(AND(Table1[[#This Row],[o_undefined]:[o_undefined]]=1,Table1[[#This Row],[c_mitigation]]=1),1,""),1)</f>
        <v/>
      </c>
      <c r="AE719" s="5" t="str" cm="1">
        <f t="array" ref="AE719">IF(Table1[[#This Row],[o_climate_change_impacts_and_adaptation ]]="",IF(AND(Table1[[#This Row],[o_undefined]:[o_undefined]]=1,Table1[[#This Row],[c_climate_change_impacts_and_adaptation]]=1),1,""),1)</f>
        <v/>
      </c>
      <c r="AF719" s="5" t="str" cm="1">
        <f t="array" ref="AF719">IF(Table1[[#This Row],[o_support_needed_and_received]]="",IF(AND(Table1[[#This Row],[o_undefined]:[o_undefined]]=1,Table1[[#This Row],[c_support_needed_and_received]]=1),1,""),1)</f>
        <v/>
      </c>
      <c r="AG719" s="4">
        <f>IF(SUM(Table1[[#This Row],[com_ghg_inventory]:[com_support_needed_and_received]])=0,1,"")</f>
        <v>1</v>
      </c>
      <c r="AH719" s="4" cm="1">
        <f t="array" ref="AH719">IF(Table1[[#This Row],[com_ghg_inventory]]="",0,IF(Table1[[#This Row],[com_undefined]:[com_undefined]]=1,0,Table1[[#This Row],[o_gef_funding]:[o_gef_funding]]/SUM(Table1[[#This Row],[com_ghg_inventory]:[com_support_needed_and_received]])))</f>
        <v>0</v>
      </c>
      <c r="AI719" s="4" cm="1">
        <f t="array" ref="AI719">IF(Table1[[#This Row],[com_mitigation]]="",0,IF(Table1[[#This Row],[com_undefined]:[com_undefined]]=1,0,Table1[[#This Row],[o_gef_funding]:[o_gef_funding]]/SUM(Table1[[#This Row],[com_ghg_inventory]:[com_support_needed_and_received]])))</f>
        <v>0</v>
      </c>
      <c r="AJ719" s="4" cm="1">
        <f t="array" ref="AJ719">IF(Table1[[#This Row],[com_climate_change_impacts_and_adaptation]]="",0,IF(Table1[[#This Row],[com_undefined]:[com_undefined]]=1,0,Table1[[#This Row],[o_gef_funding]:[o_gef_funding]]/SUM(Table1[[#This Row],[com_ghg_inventory]:[com_support_needed_and_received]])))</f>
        <v>0</v>
      </c>
      <c r="AK719" s="4" cm="1">
        <f t="array" ref="AK719">IF(Table1[[#This Row],[com_support_needed_and_received]]="",0,IF(Table1[[#This Row],[com_undefined]:[com_undefined]]=1,0,Table1[[#This Row],[o_gef_funding]:[o_gef_funding]]/SUM(Table1[[#This Row],[com_ghg_inventory]:[com_support_needed_and_received]])))</f>
        <v>0</v>
      </c>
      <c r="AL719" s="4">
        <f>IF(Table1[[#This Row],[com_undefined]]=1,Table1[[#This Row],[o_gef_funding]],0)</f>
        <v>102857</v>
      </c>
      <c r="AM719" s="4" cm="1">
        <f t="array" ref="AM719">IF(Table1[[#This Row],[com_ghg_inventory]]="",0,IF(Table1[[#This Row],[com_undefined]:[com_undefined]]=1,0,Table1[[#This Row],[o_co_financing]:[o_co_financing]]/SUM(Table1[[#This Row],[com_ghg_inventory]:[com_support_needed_and_received]])))</f>
        <v>0</v>
      </c>
      <c r="AN719" s="4" cm="1">
        <f t="array" ref="AN719">IF(Table1[[#This Row],[com_mitigation]]="",0,IF(Table1[[#This Row],[com_undefined]:[com_undefined]]=1,0,Table1[[#This Row],[o_co_financing]:[o_co_financing]]/SUM(Table1[[#This Row],[com_ghg_inventory]:[com_support_needed_and_received]])))</f>
        <v>0</v>
      </c>
      <c r="AO719" s="4" cm="1">
        <f t="array" ref="AO719">IF(Table1[[#This Row],[com_climate_change_impacts_and_adaptation]]="",0,IF(Table1[[#This Row],[com_undefined]:[com_undefined]]=1,0,Table1[[#This Row],[o_co_financing]:[o_co_financing]]/SUM(Table1[[#This Row],[com_ghg_inventory]:[com_support_needed_and_received]])))</f>
        <v>0</v>
      </c>
      <c r="AP719" s="4" cm="1">
        <f t="array" ref="AP719">IF(Table1[[#This Row],[com_support_needed_and_received]]="",0,IF(Table1[[#This Row],[com_undefined]:[com_undefined]]=1,0,Table1[[#This Row],[o_co_financing]:[o_co_financing]]/SUM(Table1[[#This Row],[com_ghg_inventory]:[com_support_needed_and_received]])))</f>
        <v>0</v>
      </c>
      <c r="AQ719" s="4">
        <f>IF(Table1[[#This Row],[com_undefined]]=1,Table1[[#This Row],[o_co_financing]],0)</f>
        <v>113657</v>
      </c>
      <c r="AR719" s="4" t="str">
        <f>IF(Table1[[#This Row],[o_gef_funding]]=SUM(Table1[[#This Row],[ghg_inventory_gef]:[undefined_gef]]),"Good", "Problem")</f>
        <v>Good</v>
      </c>
      <c r="AS719" s="4" t="str">
        <f>IF(Table1[[#This Row],[o_co_financing]]=SUM(Table1[[#This Row],[ghg_inventory_co_finance]:[undefined_co_finance]]),"Good", "Problem")</f>
        <v>Good</v>
      </c>
    </row>
    <row r="720" spans="1:45">
      <c r="A720" s="2">
        <v>72</v>
      </c>
      <c r="B720" s="16" t="s">
        <v>98</v>
      </c>
      <c r="C720" s="16" t="s">
        <v>27</v>
      </c>
      <c r="D720" s="16" t="s">
        <v>24</v>
      </c>
      <c r="E720" s="16">
        <v>2021</v>
      </c>
      <c r="F720" s="16">
        <v>1</v>
      </c>
      <c r="G720" s="4">
        <v>168</v>
      </c>
      <c r="H720" s="4" t="s">
        <v>1004</v>
      </c>
      <c r="M720">
        <v>1</v>
      </c>
      <c r="N720" s="6">
        <v>720000</v>
      </c>
      <c r="O720" s="6">
        <v>795600</v>
      </c>
      <c r="P720" s="6">
        <f>N720/SUM(Table1[[#This Row],[c_ghg_inventory]:[c_undefined]])</f>
        <v>720000</v>
      </c>
      <c r="Q720" s="6">
        <f>O720/SUM(Table1[[#This Row],[c_ghg_inventory]:[c_undefined]])</f>
        <v>795600</v>
      </c>
      <c r="R720">
        <v>717</v>
      </c>
      <c r="S720" t="s">
        <v>1008</v>
      </c>
      <c r="T720" s="4"/>
      <c r="U720" s="4"/>
      <c r="V720" s="4"/>
      <c r="W720" s="4"/>
      <c r="X720" s="4">
        <f>IF(SUM(Table1[[#This Row],[o_ghg_inventory ]:[o_support_needed_and_received]])=0,1,"")</f>
        <v>1</v>
      </c>
      <c r="Y720" s="34">
        <v>102857</v>
      </c>
      <c r="Z720" s="34">
        <v>113657</v>
      </c>
      <c r="AA720" s="5">
        <f>Table1[[#This Row],[o_gef_funding]]/SUM(Table1[[#This Row],[o_ghg_inventory ]:[o_undefined]])</f>
        <v>102857</v>
      </c>
      <c r="AB720" s="5">
        <f>Table1[[#This Row],[o_co_financing]]/SUM(Table1[[#This Row],[o_ghg_inventory ]:[o_undefined]])</f>
        <v>113657</v>
      </c>
      <c r="AC720" s="4" t="str" cm="1">
        <f t="array" ref="AC720">IF(Table1[[#This Row],[o_ghg_inventory ]]="",IF(AND(Table1[[#This Row],[o_undefined]:[o_undefined]]=1,Table1[[#This Row],[c_ghg_inventory]]=1),1,""),1)</f>
        <v/>
      </c>
      <c r="AD720" s="4" t="str" cm="1">
        <f t="array" ref="AD720">IF(Table1[[#This Row],[o_mitigation ]]="",IF(AND(Table1[[#This Row],[o_undefined]:[o_undefined]]=1,Table1[[#This Row],[c_mitigation]]=1),1,""),1)</f>
        <v/>
      </c>
      <c r="AE720" s="5" t="str" cm="1">
        <f t="array" ref="AE720">IF(Table1[[#This Row],[o_climate_change_impacts_and_adaptation ]]="",IF(AND(Table1[[#This Row],[o_undefined]:[o_undefined]]=1,Table1[[#This Row],[c_climate_change_impacts_and_adaptation]]=1),1,""),1)</f>
        <v/>
      </c>
      <c r="AF720" s="5" t="str" cm="1">
        <f t="array" ref="AF720">IF(Table1[[#This Row],[o_support_needed_and_received]]="",IF(AND(Table1[[#This Row],[o_undefined]:[o_undefined]]=1,Table1[[#This Row],[c_support_needed_and_received]]=1),1,""),1)</f>
        <v/>
      </c>
      <c r="AG720" s="4">
        <f>IF(SUM(Table1[[#This Row],[com_ghg_inventory]:[com_support_needed_and_received]])=0,1,"")</f>
        <v>1</v>
      </c>
      <c r="AH720" s="4" cm="1">
        <f t="array" ref="AH720">IF(Table1[[#This Row],[com_ghg_inventory]]="",0,IF(Table1[[#This Row],[com_undefined]:[com_undefined]]=1,0,Table1[[#This Row],[o_gef_funding]:[o_gef_funding]]/SUM(Table1[[#This Row],[com_ghg_inventory]:[com_support_needed_and_received]])))</f>
        <v>0</v>
      </c>
      <c r="AI720" s="4" cm="1">
        <f t="array" ref="AI720">IF(Table1[[#This Row],[com_mitigation]]="",0,IF(Table1[[#This Row],[com_undefined]:[com_undefined]]=1,0,Table1[[#This Row],[o_gef_funding]:[o_gef_funding]]/SUM(Table1[[#This Row],[com_ghg_inventory]:[com_support_needed_and_received]])))</f>
        <v>0</v>
      </c>
      <c r="AJ720" s="4" cm="1">
        <f t="array" ref="AJ720">IF(Table1[[#This Row],[com_climate_change_impacts_and_adaptation]]="",0,IF(Table1[[#This Row],[com_undefined]:[com_undefined]]=1,0,Table1[[#This Row],[o_gef_funding]:[o_gef_funding]]/SUM(Table1[[#This Row],[com_ghg_inventory]:[com_support_needed_and_received]])))</f>
        <v>0</v>
      </c>
      <c r="AK720" s="4" cm="1">
        <f t="array" ref="AK720">IF(Table1[[#This Row],[com_support_needed_and_received]]="",0,IF(Table1[[#This Row],[com_undefined]:[com_undefined]]=1,0,Table1[[#This Row],[o_gef_funding]:[o_gef_funding]]/SUM(Table1[[#This Row],[com_ghg_inventory]:[com_support_needed_and_received]])))</f>
        <v>0</v>
      </c>
      <c r="AL720" s="4">
        <f>IF(Table1[[#This Row],[com_undefined]]=1,Table1[[#This Row],[o_gef_funding]],0)</f>
        <v>102857</v>
      </c>
      <c r="AM720" s="4" cm="1">
        <f t="array" ref="AM720">IF(Table1[[#This Row],[com_ghg_inventory]]="",0,IF(Table1[[#This Row],[com_undefined]:[com_undefined]]=1,0,Table1[[#This Row],[o_co_financing]:[o_co_financing]]/SUM(Table1[[#This Row],[com_ghg_inventory]:[com_support_needed_and_received]])))</f>
        <v>0</v>
      </c>
      <c r="AN720" s="4" cm="1">
        <f t="array" ref="AN720">IF(Table1[[#This Row],[com_mitigation]]="",0,IF(Table1[[#This Row],[com_undefined]:[com_undefined]]=1,0,Table1[[#This Row],[o_co_financing]:[o_co_financing]]/SUM(Table1[[#This Row],[com_ghg_inventory]:[com_support_needed_and_received]])))</f>
        <v>0</v>
      </c>
      <c r="AO720" s="4" cm="1">
        <f t="array" ref="AO720">IF(Table1[[#This Row],[com_climate_change_impacts_and_adaptation]]="",0,IF(Table1[[#This Row],[com_undefined]:[com_undefined]]=1,0,Table1[[#This Row],[o_co_financing]:[o_co_financing]]/SUM(Table1[[#This Row],[com_ghg_inventory]:[com_support_needed_and_received]])))</f>
        <v>0</v>
      </c>
      <c r="AP720" s="4" cm="1">
        <f t="array" ref="AP720">IF(Table1[[#This Row],[com_support_needed_and_received]]="",0,IF(Table1[[#This Row],[com_undefined]:[com_undefined]]=1,0,Table1[[#This Row],[o_co_financing]:[o_co_financing]]/SUM(Table1[[#This Row],[com_ghg_inventory]:[com_support_needed_and_received]])))</f>
        <v>0</v>
      </c>
      <c r="AQ720" s="4">
        <f>IF(Table1[[#This Row],[com_undefined]]=1,Table1[[#This Row],[o_co_financing]],0)</f>
        <v>113657</v>
      </c>
      <c r="AR720" s="4" t="str">
        <f>IF(Table1[[#This Row],[o_gef_funding]]=SUM(Table1[[#This Row],[ghg_inventory_gef]:[undefined_gef]]),"Good", "Problem")</f>
        <v>Good</v>
      </c>
      <c r="AS720" s="4" t="str">
        <f>IF(Table1[[#This Row],[o_co_financing]]=SUM(Table1[[#This Row],[ghg_inventory_co_finance]:[undefined_co_finance]]),"Good", "Problem")</f>
        <v>Good</v>
      </c>
    </row>
    <row r="721" spans="1:45">
      <c r="A721" s="2">
        <v>72</v>
      </c>
      <c r="B721" s="16" t="s">
        <v>98</v>
      </c>
      <c r="C721" s="16" t="s">
        <v>27</v>
      </c>
      <c r="D721" s="16" t="s">
        <v>24</v>
      </c>
      <c r="E721" s="16">
        <v>2021</v>
      </c>
      <c r="F721" s="16">
        <v>1</v>
      </c>
      <c r="G721" s="4">
        <v>168</v>
      </c>
      <c r="H721" s="4" t="s">
        <v>1004</v>
      </c>
      <c r="M721">
        <v>1</v>
      </c>
      <c r="N721" s="6">
        <v>720000</v>
      </c>
      <c r="O721" s="6">
        <v>795600</v>
      </c>
      <c r="P721" s="6">
        <f>N721/SUM(Table1[[#This Row],[c_ghg_inventory]:[c_undefined]])</f>
        <v>720000</v>
      </c>
      <c r="Q721" s="6">
        <f>O721/SUM(Table1[[#This Row],[c_ghg_inventory]:[c_undefined]])</f>
        <v>795600</v>
      </c>
      <c r="R721">
        <v>718</v>
      </c>
      <c r="S721" t="s">
        <v>1009</v>
      </c>
      <c r="T721" s="4"/>
      <c r="U721" s="4"/>
      <c r="V721" s="4"/>
      <c r="W721" s="4"/>
      <c r="X721" s="4">
        <f>IF(SUM(Table1[[#This Row],[o_ghg_inventory ]:[o_support_needed_and_received]])=0,1,"")</f>
        <v>1</v>
      </c>
      <c r="Y721" s="34">
        <v>102857</v>
      </c>
      <c r="Z721" s="34">
        <v>113657</v>
      </c>
      <c r="AA721" s="5">
        <f>Table1[[#This Row],[o_gef_funding]]/SUM(Table1[[#This Row],[o_ghg_inventory ]:[o_undefined]])</f>
        <v>102857</v>
      </c>
      <c r="AB721" s="5">
        <f>Table1[[#This Row],[o_co_financing]]/SUM(Table1[[#This Row],[o_ghg_inventory ]:[o_undefined]])</f>
        <v>113657</v>
      </c>
      <c r="AC721" s="4" t="str" cm="1">
        <f t="array" ref="AC721">IF(Table1[[#This Row],[o_ghg_inventory ]]="",IF(AND(Table1[[#This Row],[o_undefined]:[o_undefined]]=1,Table1[[#This Row],[c_ghg_inventory]]=1),1,""),1)</f>
        <v/>
      </c>
      <c r="AD721" s="4" t="str" cm="1">
        <f t="array" ref="AD721">IF(Table1[[#This Row],[o_mitigation ]]="",IF(AND(Table1[[#This Row],[o_undefined]:[o_undefined]]=1,Table1[[#This Row],[c_mitigation]]=1),1,""),1)</f>
        <v/>
      </c>
      <c r="AE721" s="5" t="str" cm="1">
        <f t="array" ref="AE721">IF(Table1[[#This Row],[o_climate_change_impacts_and_adaptation ]]="",IF(AND(Table1[[#This Row],[o_undefined]:[o_undefined]]=1,Table1[[#This Row],[c_climate_change_impacts_and_adaptation]]=1),1,""),1)</f>
        <v/>
      </c>
      <c r="AF721" s="5" t="str" cm="1">
        <f t="array" ref="AF721">IF(Table1[[#This Row],[o_support_needed_and_received]]="",IF(AND(Table1[[#This Row],[o_undefined]:[o_undefined]]=1,Table1[[#This Row],[c_support_needed_and_received]]=1),1,""),1)</f>
        <v/>
      </c>
      <c r="AG721" s="4">
        <f>IF(SUM(Table1[[#This Row],[com_ghg_inventory]:[com_support_needed_and_received]])=0,1,"")</f>
        <v>1</v>
      </c>
      <c r="AH721" s="4" cm="1">
        <f t="array" ref="AH721">IF(Table1[[#This Row],[com_ghg_inventory]]="",0,IF(Table1[[#This Row],[com_undefined]:[com_undefined]]=1,0,Table1[[#This Row],[o_gef_funding]:[o_gef_funding]]/SUM(Table1[[#This Row],[com_ghg_inventory]:[com_support_needed_and_received]])))</f>
        <v>0</v>
      </c>
      <c r="AI721" s="4" cm="1">
        <f t="array" ref="AI721">IF(Table1[[#This Row],[com_mitigation]]="",0,IF(Table1[[#This Row],[com_undefined]:[com_undefined]]=1,0,Table1[[#This Row],[o_gef_funding]:[o_gef_funding]]/SUM(Table1[[#This Row],[com_ghg_inventory]:[com_support_needed_and_received]])))</f>
        <v>0</v>
      </c>
      <c r="AJ721" s="4" cm="1">
        <f t="array" ref="AJ721">IF(Table1[[#This Row],[com_climate_change_impacts_and_adaptation]]="",0,IF(Table1[[#This Row],[com_undefined]:[com_undefined]]=1,0,Table1[[#This Row],[o_gef_funding]:[o_gef_funding]]/SUM(Table1[[#This Row],[com_ghg_inventory]:[com_support_needed_and_received]])))</f>
        <v>0</v>
      </c>
      <c r="AK721" s="4" cm="1">
        <f t="array" ref="AK721">IF(Table1[[#This Row],[com_support_needed_and_received]]="",0,IF(Table1[[#This Row],[com_undefined]:[com_undefined]]=1,0,Table1[[#This Row],[o_gef_funding]:[o_gef_funding]]/SUM(Table1[[#This Row],[com_ghg_inventory]:[com_support_needed_and_received]])))</f>
        <v>0</v>
      </c>
      <c r="AL721" s="4">
        <f>IF(Table1[[#This Row],[com_undefined]]=1,Table1[[#This Row],[o_gef_funding]],0)</f>
        <v>102857</v>
      </c>
      <c r="AM721" s="4" cm="1">
        <f t="array" ref="AM721">IF(Table1[[#This Row],[com_ghg_inventory]]="",0,IF(Table1[[#This Row],[com_undefined]:[com_undefined]]=1,0,Table1[[#This Row],[o_co_financing]:[o_co_financing]]/SUM(Table1[[#This Row],[com_ghg_inventory]:[com_support_needed_and_received]])))</f>
        <v>0</v>
      </c>
      <c r="AN721" s="4" cm="1">
        <f t="array" ref="AN721">IF(Table1[[#This Row],[com_mitigation]]="",0,IF(Table1[[#This Row],[com_undefined]:[com_undefined]]=1,0,Table1[[#This Row],[o_co_financing]:[o_co_financing]]/SUM(Table1[[#This Row],[com_ghg_inventory]:[com_support_needed_and_received]])))</f>
        <v>0</v>
      </c>
      <c r="AO721" s="4" cm="1">
        <f t="array" ref="AO721">IF(Table1[[#This Row],[com_climate_change_impacts_and_adaptation]]="",0,IF(Table1[[#This Row],[com_undefined]:[com_undefined]]=1,0,Table1[[#This Row],[o_co_financing]:[o_co_financing]]/SUM(Table1[[#This Row],[com_ghg_inventory]:[com_support_needed_and_received]])))</f>
        <v>0</v>
      </c>
      <c r="AP721" s="4" cm="1">
        <f t="array" ref="AP721">IF(Table1[[#This Row],[com_support_needed_and_received]]="",0,IF(Table1[[#This Row],[com_undefined]:[com_undefined]]=1,0,Table1[[#This Row],[o_co_financing]:[o_co_financing]]/SUM(Table1[[#This Row],[com_ghg_inventory]:[com_support_needed_and_received]])))</f>
        <v>0</v>
      </c>
      <c r="AQ721" s="4">
        <f>IF(Table1[[#This Row],[com_undefined]]=1,Table1[[#This Row],[o_co_financing]],0)</f>
        <v>113657</v>
      </c>
      <c r="AR721" s="4" t="str">
        <f>IF(Table1[[#This Row],[o_gef_funding]]=SUM(Table1[[#This Row],[ghg_inventory_gef]:[undefined_gef]]),"Good", "Problem")</f>
        <v>Good</v>
      </c>
      <c r="AS721" s="4" t="str">
        <f>IF(Table1[[#This Row],[o_co_financing]]=SUM(Table1[[#This Row],[ghg_inventory_co_finance]:[undefined_co_finance]]),"Good", "Problem")</f>
        <v>Good</v>
      </c>
    </row>
    <row r="722" spans="1:45">
      <c r="A722" s="2">
        <v>72</v>
      </c>
      <c r="B722" s="16" t="s">
        <v>98</v>
      </c>
      <c r="C722" s="16" t="s">
        <v>27</v>
      </c>
      <c r="D722" s="16" t="s">
        <v>24</v>
      </c>
      <c r="E722" s="16">
        <v>2021</v>
      </c>
      <c r="F722" s="16">
        <v>1</v>
      </c>
      <c r="G722" s="4">
        <v>168</v>
      </c>
      <c r="H722" s="4" t="s">
        <v>1004</v>
      </c>
      <c r="M722">
        <v>1</v>
      </c>
      <c r="N722" s="6">
        <v>720000</v>
      </c>
      <c r="O722" s="6">
        <v>795600</v>
      </c>
      <c r="P722" s="6">
        <f>N722/SUM(Table1[[#This Row],[c_ghg_inventory]:[c_undefined]])</f>
        <v>720000</v>
      </c>
      <c r="Q722" s="6">
        <f>O722/SUM(Table1[[#This Row],[c_ghg_inventory]:[c_undefined]])</f>
        <v>795600</v>
      </c>
      <c r="R722">
        <v>719</v>
      </c>
      <c r="S722" t="s">
        <v>1010</v>
      </c>
      <c r="T722" s="4"/>
      <c r="U722" s="4"/>
      <c r="V722" s="4"/>
      <c r="W722" s="4">
        <v>1</v>
      </c>
      <c r="X722" s="4" t="str">
        <f>IF(SUM(Table1[[#This Row],[o_ghg_inventory ]:[o_support_needed_and_received]])=0,1,"")</f>
        <v/>
      </c>
      <c r="Y722" s="34">
        <v>102857</v>
      </c>
      <c r="Z722" s="34">
        <v>113657</v>
      </c>
      <c r="AA722" s="5">
        <f>Table1[[#This Row],[o_gef_funding]]/SUM(Table1[[#This Row],[o_ghg_inventory ]:[o_undefined]])</f>
        <v>102857</v>
      </c>
      <c r="AB722" s="5">
        <f>Table1[[#This Row],[o_co_financing]]/SUM(Table1[[#This Row],[o_ghg_inventory ]:[o_undefined]])</f>
        <v>113657</v>
      </c>
      <c r="AC722" s="4" t="str" cm="1">
        <f t="array" ref="AC722">IF(Table1[[#This Row],[o_ghg_inventory ]]="",IF(AND(Table1[[#This Row],[o_undefined]:[o_undefined]]=1,Table1[[#This Row],[c_ghg_inventory]]=1),1,""),1)</f>
        <v/>
      </c>
      <c r="AD722" s="4" t="str" cm="1">
        <f t="array" ref="AD722">IF(Table1[[#This Row],[o_mitigation ]]="",IF(AND(Table1[[#This Row],[o_undefined]:[o_undefined]]=1,Table1[[#This Row],[c_mitigation]]=1),1,""),1)</f>
        <v/>
      </c>
      <c r="AE722" s="5" t="str" cm="1">
        <f t="array" ref="AE722">IF(Table1[[#This Row],[o_climate_change_impacts_and_adaptation ]]="",IF(AND(Table1[[#This Row],[o_undefined]:[o_undefined]]=1,Table1[[#This Row],[c_climate_change_impacts_and_adaptation]]=1),1,""),1)</f>
        <v/>
      </c>
      <c r="AF722" s="5" cm="1">
        <f t="array" ref="AF722">IF(Table1[[#This Row],[o_support_needed_and_received]]="",IF(AND(Table1[[#This Row],[o_undefined]:[o_undefined]]=1,Table1[[#This Row],[c_support_needed_and_received]]=1),1,""),1)</f>
        <v>1</v>
      </c>
      <c r="AG722" s="4" t="str">
        <f>IF(SUM(Table1[[#This Row],[com_ghg_inventory]:[com_support_needed_and_received]])=0,1,"")</f>
        <v/>
      </c>
      <c r="AH722" s="4" cm="1">
        <f t="array" ref="AH722">IF(Table1[[#This Row],[com_ghg_inventory]]="",0,IF(Table1[[#This Row],[com_undefined]:[com_undefined]]=1,0,Table1[[#This Row],[o_gef_funding]:[o_gef_funding]]/SUM(Table1[[#This Row],[com_ghg_inventory]:[com_support_needed_and_received]])))</f>
        <v>0</v>
      </c>
      <c r="AI722" s="4" cm="1">
        <f t="array" ref="AI722">IF(Table1[[#This Row],[com_mitigation]]="",0,IF(Table1[[#This Row],[com_undefined]:[com_undefined]]=1,0,Table1[[#This Row],[o_gef_funding]:[o_gef_funding]]/SUM(Table1[[#This Row],[com_ghg_inventory]:[com_support_needed_and_received]])))</f>
        <v>0</v>
      </c>
      <c r="AJ722" s="4" cm="1">
        <f t="array" ref="AJ722">IF(Table1[[#This Row],[com_climate_change_impacts_and_adaptation]]="",0,IF(Table1[[#This Row],[com_undefined]:[com_undefined]]=1,0,Table1[[#This Row],[o_gef_funding]:[o_gef_funding]]/SUM(Table1[[#This Row],[com_ghg_inventory]:[com_support_needed_and_received]])))</f>
        <v>0</v>
      </c>
      <c r="AK722" s="4" cm="1">
        <f t="array" ref="AK722">IF(Table1[[#This Row],[com_support_needed_and_received]]="",0,IF(Table1[[#This Row],[com_undefined]:[com_undefined]]=1,0,Table1[[#This Row],[o_gef_funding]:[o_gef_funding]]/SUM(Table1[[#This Row],[com_ghg_inventory]:[com_support_needed_and_received]])))</f>
        <v>102857</v>
      </c>
      <c r="AL722" s="4">
        <f>IF(Table1[[#This Row],[com_undefined]]=1,Table1[[#This Row],[o_gef_funding]],0)</f>
        <v>0</v>
      </c>
      <c r="AM722" s="4" cm="1">
        <f t="array" ref="AM722">IF(Table1[[#This Row],[com_ghg_inventory]]="",0,IF(Table1[[#This Row],[com_undefined]:[com_undefined]]=1,0,Table1[[#This Row],[o_co_financing]:[o_co_financing]]/SUM(Table1[[#This Row],[com_ghg_inventory]:[com_support_needed_and_received]])))</f>
        <v>0</v>
      </c>
      <c r="AN722" s="4" cm="1">
        <f t="array" ref="AN722">IF(Table1[[#This Row],[com_mitigation]]="",0,IF(Table1[[#This Row],[com_undefined]:[com_undefined]]=1,0,Table1[[#This Row],[o_co_financing]:[o_co_financing]]/SUM(Table1[[#This Row],[com_ghg_inventory]:[com_support_needed_and_received]])))</f>
        <v>0</v>
      </c>
      <c r="AO722" s="4" cm="1">
        <f t="array" ref="AO722">IF(Table1[[#This Row],[com_climate_change_impacts_and_adaptation]]="",0,IF(Table1[[#This Row],[com_undefined]:[com_undefined]]=1,0,Table1[[#This Row],[o_co_financing]:[o_co_financing]]/SUM(Table1[[#This Row],[com_ghg_inventory]:[com_support_needed_and_received]])))</f>
        <v>0</v>
      </c>
      <c r="AP722" s="4" cm="1">
        <f t="array" ref="AP722">IF(Table1[[#This Row],[com_support_needed_and_received]]="",0,IF(Table1[[#This Row],[com_undefined]:[com_undefined]]=1,0,Table1[[#This Row],[o_co_financing]:[o_co_financing]]/SUM(Table1[[#This Row],[com_ghg_inventory]:[com_support_needed_and_received]])))</f>
        <v>113657</v>
      </c>
      <c r="AQ722" s="4">
        <f>IF(Table1[[#This Row],[com_undefined]]=1,Table1[[#This Row],[o_co_financing]],0)</f>
        <v>0</v>
      </c>
      <c r="AR722" s="4" t="str">
        <f>IF(Table1[[#This Row],[o_gef_funding]]=SUM(Table1[[#This Row],[ghg_inventory_gef]:[undefined_gef]]),"Good", "Problem")</f>
        <v>Good</v>
      </c>
      <c r="AS722" s="4" t="str">
        <f>IF(Table1[[#This Row],[o_co_financing]]=SUM(Table1[[#This Row],[ghg_inventory_co_finance]:[undefined_co_finance]]),"Good", "Problem")</f>
        <v>Good</v>
      </c>
    </row>
    <row r="723" spans="1:45">
      <c r="A723" s="2">
        <v>72</v>
      </c>
      <c r="B723" s="16" t="s">
        <v>98</v>
      </c>
      <c r="C723" s="16" t="s">
        <v>27</v>
      </c>
      <c r="D723" s="16" t="s">
        <v>24</v>
      </c>
      <c r="E723" s="16">
        <v>2021</v>
      </c>
      <c r="F723" s="16">
        <v>1</v>
      </c>
      <c r="G723" s="4">
        <v>168</v>
      </c>
      <c r="H723" s="4" t="s">
        <v>1004</v>
      </c>
      <c r="M723">
        <v>1</v>
      </c>
      <c r="N723" s="6">
        <v>720000</v>
      </c>
      <c r="O723" s="6">
        <v>795600</v>
      </c>
      <c r="P723" s="6">
        <f>N723/SUM(Table1[[#This Row],[c_ghg_inventory]:[c_undefined]])</f>
        <v>720000</v>
      </c>
      <c r="Q723" s="6">
        <f>O723/SUM(Table1[[#This Row],[c_ghg_inventory]:[c_undefined]])</f>
        <v>795600</v>
      </c>
      <c r="R723">
        <v>720</v>
      </c>
      <c r="S723" t="s">
        <v>1011</v>
      </c>
      <c r="T723" s="4"/>
      <c r="U723" s="4"/>
      <c r="V723" s="4"/>
      <c r="W723" s="4"/>
      <c r="X723" s="4">
        <f>IF(SUM(Table1[[#This Row],[o_ghg_inventory ]:[o_support_needed_and_received]])=0,1,"")</f>
        <v>1</v>
      </c>
      <c r="Y723" s="34">
        <v>102857</v>
      </c>
      <c r="Z723" s="34">
        <v>113657</v>
      </c>
      <c r="AA723" s="5">
        <f>Table1[[#This Row],[o_gef_funding]]/SUM(Table1[[#This Row],[o_ghg_inventory ]:[o_undefined]])</f>
        <v>102857</v>
      </c>
      <c r="AB723" s="5">
        <f>Table1[[#This Row],[o_co_financing]]/SUM(Table1[[#This Row],[o_ghg_inventory ]:[o_undefined]])</f>
        <v>113657</v>
      </c>
      <c r="AC723" s="4" t="str" cm="1">
        <f t="array" ref="AC723">IF(Table1[[#This Row],[o_ghg_inventory ]]="",IF(AND(Table1[[#This Row],[o_undefined]:[o_undefined]]=1,Table1[[#This Row],[c_ghg_inventory]]=1),1,""),1)</f>
        <v/>
      </c>
      <c r="AD723" s="4" t="str" cm="1">
        <f t="array" ref="AD723">IF(Table1[[#This Row],[o_mitigation ]]="",IF(AND(Table1[[#This Row],[o_undefined]:[o_undefined]]=1,Table1[[#This Row],[c_mitigation]]=1),1,""),1)</f>
        <v/>
      </c>
      <c r="AE723" s="5" t="str" cm="1">
        <f t="array" ref="AE723">IF(Table1[[#This Row],[o_climate_change_impacts_and_adaptation ]]="",IF(AND(Table1[[#This Row],[o_undefined]:[o_undefined]]=1,Table1[[#This Row],[c_climate_change_impacts_and_adaptation]]=1),1,""),1)</f>
        <v/>
      </c>
      <c r="AF723" s="5" t="str" cm="1">
        <f t="array" ref="AF723">IF(Table1[[#This Row],[o_support_needed_and_received]]="",IF(AND(Table1[[#This Row],[o_undefined]:[o_undefined]]=1,Table1[[#This Row],[c_support_needed_and_received]]=1),1,""),1)</f>
        <v/>
      </c>
      <c r="AG723" s="4">
        <f>IF(SUM(Table1[[#This Row],[com_ghg_inventory]:[com_support_needed_and_received]])=0,1,"")</f>
        <v>1</v>
      </c>
      <c r="AH723" s="4" cm="1">
        <f t="array" ref="AH723">IF(Table1[[#This Row],[com_ghg_inventory]]="",0,IF(Table1[[#This Row],[com_undefined]:[com_undefined]]=1,0,Table1[[#This Row],[o_gef_funding]:[o_gef_funding]]/SUM(Table1[[#This Row],[com_ghg_inventory]:[com_support_needed_and_received]])))</f>
        <v>0</v>
      </c>
      <c r="AI723" s="4" cm="1">
        <f t="array" ref="AI723">IF(Table1[[#This Row],[com_mitigation]]="",0,IF(Table1[[#This Row],[com_undefined]:[com_undefined]]=1,0,Table1[[#This Row],[o_gef_funding]:[o_gef_funding]]/SUM(Table1[[#This Row],[com_ghg_inventory]:[com_support_needed_and_received]])))</f>
        <v>0</v>
      </c>
      <c r="AJ723" s="4" cm="1">
        <f t="array" ref="AJ723">IF(Table1[[#This Row],[com_climate_change_impacts_and_adaptation]]="",0,IF(Table1[[#This Row],[com_undefined]:[com_undefined]]=1,0,Table1[[#This Row],[o_gef_funding]:[o_gef_funding]]/SUM(Table1[[#This Row],[com_ghg_inventory]:[com_support_needed_and_received]])))</f>
        <v>0</v>
      </c>
      <c r="AK723" s="4" cm="1">
        <f t="array" ref="AK723">IF(Table1[[#This Row],[com_support_needed_and_received]]="",0,IF(Table1[[#This Row],[com_undefined]:[com_undefined]]=1,0,Table1[[#This Row],[o_gef_funding]:[o_gef_funding]]/SUM(Table1[[#This Row],[com_ghg_inventory]:[com_support_needed_and_received]])))</f>
        <v>0</v>
      </c>
      <c r="AL723" s="4">
        <f>IF(Table1[[#This Row],[com_undefined]]=1,Table1[[#This Row],[o_gef_funding]],0)</f>
        <v>102857</v>
      </c>
      <c r="AM723" s="4" cm="1">
        <f t="array" ref="AM723">IF(Table1[[#This Row],[com_ghg_inventory]]="",0,IF(Table1[[#This Row],[com_undefined]:[com_undefined]]=1,0,Table1[[#This Row],[o_co_financing]:[o_co_financing]]/SUM(Table1[[#This Row],[com_ghg_inventory]:[com_support_needed_and_received]])))</f>
        <v>0</v>
      </c>
      <c r="AN723" s="4" cm="1">
        <f t="array" ref="AN723">IF(Table1[[#This Row],[com_mitigation]]="",0,IF(Table1[[#This Row],[com_undefined]:[com_undefined]]=1,0,Table1[[#This Row],[o_co_financing]:[o_co_financing]]/SUM(Table1[[#This Row],[com_ghg_inventory]:[com_support_needed_and_received]])))</f>
        <v>0</v>
      </c>
      <c r="AO723" s="4" cm="1">
        <f t="array" ref="AO723">IF(Table1[[#This Row],[com_climate_change_impacts_and_adaptation]]="",0,IF(Table1[[#This Row],[com_undefined]:[com_undefined]]=1,0,Table1[[#This Row],[o_co_financing]:[o_co_financing]]/SUM(Table1[[#This Row],[com_ghg_inventory]:[com_support_needed_and_received]])))</f>
        <v>0</v>
      </c>
      <c r="AP723" s="4" cm="1">
        <f t="array" ref="AP723">IF(Table1[[#This Row],[com_support_needed_and_received]]="",0,IF(Table1[[#This Row],[com_undefined]:[com_undefined]]=1,0,Table1[[#This Row],[o_co_financing]:[o_co_financing]]/SUM(Table1[[#This Row],[com_ghg_inventory]:[com_support_needed_and_received]])))</f>
        <v>0</v>
      </c>
      <c r="AQ723" s="4">
        <f>IF(Table1[[#This Row],[com_undefined]]=1,Table1[[#This Row],[o_co_financing]],0)</f>
        <v>113657</v>
      </c>
      <c r="AR723" s="4" t="str">
        <f>IF(Table1[[#This Row],[o_gef_funding]]=SUM(Table1[[#This Row],[ghg_inventory_gef]:[undefined_gef]]),"Good", "Problem")</f>
        <v>Good</v>
      </c>
      <c r="AS723" s="4" t="str">
        <f>IF(Table1[[#This Row],[o_co_financing]]=SUM(Table1[[#This Row],[ghg_inventory_co_finance]:[undefined_co_finance]]),"Good", "Problem")</f>
        <v>Good</v>
      </c>
    </row>
    <row r="724" spans="1:45">
      <c r="A724" s="2">
        <v>72</v>
      </c>
      <c r="B724" s="16" t="s">
        <v>98</v>
      </c>
      <c r="C724" s="16" t="s">
        <v>27</v>
      </c>
      <c r="D724" s="16" t="s">
        <v>24</v>
      </c>
      <c r="E724" s="16">
        <v>2021</v>
      </c>
      <c r="F724" s="16">
        <v>1</v>
      </c>
      <c r="G724" s="4">
        <v>169</v>
      </c>
      <c r="H724" t="s">
        <v>1012</v>
      </c>
      <c r="J724">
        <v>1</v>
      </c>
      <c r="N724" s="6">
        <v>674986</v>
      </c>
      <c r="O724" s="6">
        <v>200000</v>
      </c>
      <c r="P724" s="6">
        <f>N724/SUM(Table1[[#This Row],[c_ghg_inventory]:[c_undefined]])</f>
        <v>674986</v>
      </c>
      <c r="Q724" s="6">
        <f>O724/SUM(Table1[[#This Row],[c_ghg_inventory]:[c_undefined]])</f>
        <v>200000</v>
      </c>
      <c r="R724">
        <v>721</v>
      </c>
      <c r="S724" t="s">
        <v>1013</v>
      </c>
      <c r="T724" s="4">
        <v>1</v>
      </c>
      <c r="U724" s="4"/>
      <c r="V724" s="4"/>
      <c r="W724" s="4"/>
      <c r="X724" s="4" t="str">
        <f>IF(SUM(Table1[[#This Row],[o_ghg_inventory ]:[o_support_needed_and_received]])=0,1,"")</f>
        <v/>
      </c>
      <c r="Y724" s="34">
        <v>134997</v>
      </c>
      <c r="Z724" s="34">
        <v>40000</v>
      </c>
      <c r="AA724" s="5">
        <f>Table1[[#This Row],[o_gef_funding]]/SUM(Table1[[#This Row],[o_ghg_inventory ]:[o_undefined]])</f>
        <v>134997</v>
      </c>
      <c r="AB724" s="5">
        <f>Table1[[#This Row],[o_co_financing]]/SUM(Table1[[#This Row],[o_ghg_inventory ]:[o_undefined]])</f>
        <v>40000</v>
      </c>
      <c r="AC724" s="4" cm="1">
        <f t="array" ref="AC724">IF(Table1[[#This Row],[o_ghg_inventory ]]="",IF(AND(Table1[[#This Row],[o_undefined]:[o_undefined]]=1,Table1[[#This Row],[c_ghg_inventory]]=1),1,""),1)</f>
        <v>1</v>
      </c>
      <c r="AD724" s="4" t="str" cm="1">
        <f t="array" ref="AD724">IF(Table1[[#This Row],[o_mitigation ]]="",IF(AND(Table1[[#This Row],[o_undefined]:[o_undefined]]=1,Table1[[#This Row],[c_mitigation]]=1),1,""),1)</f>
        <v/>
      </c>
      <c r="AE724" s="5" t="str" cm="1">
        <f t="array" ref="AE724">IF(Table1[[#This Row],[o_climate_change_impacts_and_adaptation ]]="",IF(AND(Table1[[#This Row],[o_undefined]:[o_undefined]]=1,Table1[[#This Row],[c_climate_change_impacts_and_adaptation]]=1),1,""),1)</f>
        <v/>
      </c>
      <c r="AF724" s="5" t="str" cm="1">
        <f t="array" ref="AF724">IF(Table1[[#This Row],[o_support_needed_and_received]]="",IF(AND(Table1[[#This Row],[o_undefined]:[o_undefined]]=1,Table1[[#This Row],[c_support_needed_and_received]]=1),1,""),1)</f>
        <v/>
      </c>
      <c r="AG724" s="4" t="str">
        <f>IF(SUM(Table1[[#This Row],[com_ghg_inventory]:[com_support_needed_and_received]])=0,1,"")</f>
        <v/>
      </c>
      <c r="AH724" s="4" cm="1">
        <f t="array" ref="AH724">IF(Table1[[#This Row],[com_ghg_inventory]]="",0,IF(Table1[[#This Row],[com_undefined]:[com_undefined]]=1,0,Table1[[#This Row],[o_gef_funding]:[o_gef_funding]]/SUM(Table1[[#This Row],[com_ghg_inventory]:[com_support_needed_and_received]])))</f>
        <v>134997</v>
      </c>
      <c r="AI724" s="4" cm="1">
        <f t="array" ref="AI724">IF(Table1[[#This Row],[com_mitigation]]="",0,IF(Table1[[#This Row],[com_undefined]:[com_undefined]]=1,0,Table1[[#This Row],[o_gef_funding]:[o_gef_funding]]/SUM(Table1[[#This Row],[com_ghg_inventory]:[com_support_needed_and_received]])))</f>
        <v>0</v>
      </c>
      <c r="AJ724" s="4" cm="1">
        <f t="array" ref="AJ724">IF(Table1[[#This Row],[com_climate_change_impacts_and_adaptation]]="",0,IF(Table1[[#This Row],[com_undefined]:[com_undefined]]=1,0,Table1[[#This Row],[o_gef_funding]:[o_gef_funding]]/SUM(Table1[[#This Row],[com_ghg_inventory]:[com_support_needed_and_received]])))</f>
        <v>0</v>
      </c>
      <c r="AK724" s="4" cm="1">
        <f t="array" ref="AK724">IF(Table1[[#This Row],[com_support_needed_and_received]]="",0,IF(Table1[[#This Row],[com_undefined]:[com_undefined]]=1,0,Table1[[#This Row],[o_gef_funding]:[o_gef_funding]]/SUM(Table1[[#This Row],[com_ghg_inventory]:[com_support_needed_and_received]])))</f>
        <v>0</v>
      </c>
      <c r="AL724" s="4">
        <f>IF(Table1[[#This Row],[com_undefined]]=1,Table1[[#This Row],[o_gef_funding]],0)</f>
        <v>0</v>
      </c>
      <c r="AM724" s="4" cm="1">
        <f t="array" ref="AM724">IF(Table1[[#This Row],[com_ghg_inventory]]="",0,IF(Table1[[#This Row],[com_undefined]:[com_undefined]]=1,0,Table1[[#This Row],[o_co_financing]:[o_co_financing]]/SUM(Table1[[#This Row],[com_ghg_inventory]:[com_support_needed_and_received]])))</f>
        <v>40000</v>
      </c>
      <c r="AN724" s="4" cm="1">
        <f t="array" ref="AN724">IF(Table1[[#This Row],[com_mitigation]]="",0,IF(Table1[[#This Row],[com_undefined]:[com_undefined]]=1,0,Table1[[#This Row],[o_co_financing]:[o_co_financing]]/SUM(Table1[[#This Row],[com_ghg_inventory]:[com_support_needed_and_received]])))</f>
        <v>0</v>
      </c>
      <c r="AO724" s="4" cm="1">
        <f t="array" ref="AO724">IF(Table1[[#This Row],[com_climate_change_impacts_and_adaptation]]="",0,IF(Table1[[#This Row],[com_undefined]:[com_undefined]]=1,0,Table1[[#This Row],[o_co_financing]:[o_co_financing]]/SUM(Table1[[#This Row],[com_ghg_inventory]:[com_support_needed_and_received]])))</f>
        <v>0</v>
      </c>
      <c r="AP724" s="4" cm="1">
        <f t="array" ref="AP724">IF(Table1[[#This Row],[com_support_needed_and_received]]="",0,IF(Table1[[#This Row],[com_undefined]:[com_undefined]]=1,0,Table1[[#This Row],[o_co_financing]:[o_co_financing]]/SUM(Table1[[#This Row],[com_ghg_inventory]:[com_support_needed_and_received]])))</f>
        <v>0</v>
      </c>
      <c r="AQ724" s="4">
        <f>IF(Table1[[#This Row],[com_undefined]]=1,Table1[[#This Row],[o_co_financing]],0)</f>
        <v>0</v>
      </c>
      <c r="AR724" s="4" t="str">
        <f>IF(Table1[[#This Row],[o_gef_funding]]=SUM(Table1[[#This Row],[ghg_inventory_gef]:[undefined_gef]]),"Good", "Problem")</f>
        <v>Good</v>
      </c>
      <c r="AS724" s="4" t="str">
        <f>IF(Table1[[#This Row],[o_co_financing]]=SUM(Table1[[#This Row],[ghg_inventory_co_finance]:[undefined_co_finance]]),"Good", "Problem")</f>
        <v>Good</v>
      </c>
    </row>
    <row r="725" spans="1:45">
      <c r="A725" s="2">
        <v>72</v>
      </c>
      <c r="B725" s="16" t="s">
        <v>98</v>
      </c>
      <c r="C725" s="16" t="s">
        <v>27</v>
      </c>
      <c r="D725" s="16" t="s">
        <v>24</v>
      </c>
      <c r="E725" s="16">
        <v>2021</v>
      </c>
      <c r="F725" s="16">
        <v>1</v>
      </c>
      <c r="G725" s="4">
        <v>169</v>
      </c>
      <c r="H725" t="s">
        <v>1012</v>
      </c>
      <c r="J725">
        <v>1</v>
      </c>
      <c r="N725" s="6">
        <v>674986</v>
      </c>
      <c r="O725" s="6">
        <v>200000</v>
      </c>
      <c r="P725" s="6">
        <f>N725/SUM(Table1[[#This Row],[c_ghg_inventory]:[c_undefined]])</f>
        <v>674986</v>
      </c>
      <c r="Q725" s="6">
        <f>O725/SUM(Table1[[#This Row],[c_ghg_inventory]:[c_undefined]])</f>
        <v>200000</v>
      </c>
      <c r="R725">
        <v>722</v>
      </c>
      <c r="S725" t="s">
        <v>1014</v>
      </c>
      <c r="T725" s="4">
        <v>1</v>
      </c>
      <c r="U725" s="4"/>
      <c r="V725" s="4"/>
      <c r="W725" s="4"/>
      <c r="X725" s="4" t="str">
        <f>IF(SUM(Table1[[#This Row],[o_ghg_inventory ]:[o_support_needed_and_received]])=0,1,"")</f>
        <v/>
      </c>
      <c r="Y725" s="34">
        <v>134997</v>
      </c>
      <c r="Z725" s="34">
        <v>40000</v>
      </c>
      <c r="AA725" s="5">
        <f>Table1[[#This Row],[o_gef_funding]]/SUM(Table1[[#This Row],[o_ghg_inventory ]:[o_undefined]])</f>
        <v>134997</v>
      </c>
      <c r="AB725" s="5">
        <f>Table1[[#This Row],[o_co_financing]]/SUM(Table1[[#This Row],[o_ghg_inventory ]:[o_undefined]])</f>
        <v>40000</v>
      </c>
      <c r="AC725" s="4" cm="1">
        <f t="array" ref="AC725">IF(Table1[[#This Row],[o_ghg_inventory ]]="",IF(AND(Table1[[#This Row],[o_undefined]:[o_undefined]]=1,Table1[[#This Row],[c_ghg_inventory]]=1),1,""),1)</f>
        <v>1</v>
      </c>
      <c r="AD725" s="4" t="str" cm="1">
        <f t="array" ref="AD725">IF(Table1[[#This Row],[o_mitigation ]]="",IF(AND(Table1[[#This Row],[o_undefined]:[o_undefined]]=1,Table1[[#This Row],[c_mitigation]]=1),1,""),1)</f>
        <v/>
      </c>
      <c r="AE725" s="5" t="str" cm="1">
        <f t="array" ref="AE725">IF(Table1[[#This Row],[o_climate_change_impacts_and_adaptation ]]="",IF(AND(Table1[[#This Row],[o_undefined]:[o_undefined]]=1,Table1[[#This Row],[c_climate_change_impacts_and_adaptation]]=1),1,""),1)</f>
        <v/>
      </c>
      <c r="AF725" s="5" t="str" cm="1">
        <f t="array" ref="AF725">IF(Table1[[#This Row],[o_support_needed_and_received]]="",IF(AND(Table1[[#This Row],[o_undefined]:[o_undefined]]=1,Table1[[#This Row],[c_support_needed_and_received]]=1),1,""),1)</f>
        <v/>
      </c>
      <c r="AG725" s="4" t="str">
        <f>IF(SUM(Table1[[#This Row],[com_ghg_inventory]:[com_support_needed_and_received]])=0,1,"")</f>
        <v/>
      </c>
      <c r="AH725" s="4" cm="1">
        <f t="array" ref="AH725">IF(Table1[[#This Row],[com_ghg_inventory]]="",0,IF(Table1[[#This Row],[com_undefined]:[com_undefined]]=1,0,Table1[[#This Row],[o_gef_funding]:[o_gef_funding]]/SUM(Table1[[#This Row],[com_ghg_inventory]:[com_support_needed_and_received]])))</f>
        <v>134997</v>
      </c>
      <c r="AI725" s="4" cm="1">
        <f t="array" ref="AI725">IF(Table1[[#This Row],[com_mitigation]]="",0,IF(Table1[[#This Row],[com_undefined]:[com_undefined]]=1,0,Table1[[#This Row],[o_gef_funding]:[o_gef_funding]]/SUM(Table1[[#This Row],[com_ghg_inventory]:[com_support_needed_and_received]])))</f>
        <v>0</v>
      </c>
      <c r="AJ725" s="4" cm="1">
        <f t="array" ref="AJ725">IF(Table1[[#This Row],[com_climate_change_impacts_and_adaptation]]="",0,IF(Table1[[#This Row],[com_undefined]:[com_undefined]]=1,0,Table1[[#This Row],[o_gef_funding]:[o_gef_funding]]/SUM(Table1[[#This Row],[com_ghg_inventory]:[com_support_needed_and_received]])))</f>
        <v>0</v>
      </c>
      <c r="AK725" s="4" cm="1">
        <f t="array" ref="AK725">IF(Table1[[#This Row],[com_support_needed_and_received]]="",0,IF(Table1[[#This Row],[com_undefined]:[com_undefined]]=1,0,Table1[[#This Row],[o_gef_funding]:[o_gef_funding]]/SUM(Table1[[#This Row],[com_ghg_inventory]:[com_support_needed_and_received]])))</f>
        <v>0</v>
      </c>
      <c r="AL725" s="4">
        <f>IF(Table1[[#This Row],[com_undefined]]=1,Table1[[#This Row],[o_gef_funding]],0)</f>
        <v>0</v>
      </c>
      <c r="AM725" s="4" cm="1">
        <f t="array" ref="AM725">IF(Table1[[#This Row],[com_ghg_inventory]]="",0,IF(Table1[[#This Row],[com_undefined]:[com_undefined]]=1,0,Table1[[#This Row],[o_co_financing]:[o_co_financing]]/SUM(Table1[[#This Row],[com_ghg_inventory]:[com_support_needed_and_received]])))</f>
        <v>40000</v>
      </c>
      <c r="AN725" s="4" cm="1">
        <f t="array" ref="AN725">IF(Table1[[#This Row],[com_mitigation]]="",0,IF(Table1[[#This Row],[com_undefined]:[com_undefined]]=1,0,Table1[[#This Row],[o_co_financing]:[o_co_financing]]/SUM(Table1[[#This Row],[com_ghg_inventory]:[com_support_needed_and_received]])))</f>
        <v>0</v>
      </c>
      <c r="AO725" s="4" cm="1">
        <f t="array" ref="AO725">IF(Table1[[#This Row],[com_climate_change_impacts_and_adaptation]]="",0,IF(Table1[[#This Row],[com_undefined]:[com_undefined]]=1,0,Table1[[#This Row],[o_co_financing]:[o_co_financing]]/SUM(Table1[[#This Row],[com_ghg_inventory]:[com_support_needed_and_received]])))</f>
        <v>0</v>
      </c>
      <c r="AP725" s="4" cm="1">
        <f t="array" ref="AP725">IF(Table1[[#This Row],[com_support_needed_and_received]]="",0,IF(Table1[[#This Row],[com_undefined]:[com_undefined]]=1,0,Table1[[#This Row],[o_co_financing]:[o_co_financing]]/SUM(Table1[[#This Row],[com_ghg_inventory]:[com_support_needed_and_received]])))</f>
        <v>0</v>
      </c>
      <c r="AQ725" s="4">
        <f>IF(Table1[[#This Row],[com_undefined]]=1,Table1[[#This Row],[o_co_financing]],0)</f>
        <v>0</v>
      </c>
      <c r="AR725" s="4" t="str">
        <f>IF(Table1[[#This Row],[o_gef_funding]]=SUM(Table1[[#This Row],[ghg_inventory_gef]:[undefined_gef]]),"Good", "Problem")</f>
        <v>Good</v>
      </c>
      <c r="AS725" s="4" t="str">
        <f>IF(Table1[[#This Row],[o_co_financing]]=SUM(Table1[[#This Row],[ghg_inventory_co_finance]:[undefined_co_finance]]),"Good", "Problem")</f>
        <v>Good</v>
      </c>
    </row>
    <row r="726" spans="1:45">
      <c r="A726" s="2">
        <v>72</v>
      </c>
      <c r="B726" s="16" t="s">
        <v>98</v>
      </c>
      <c r="C726" s="16" t="s">
        <v>27</v>
      </c>
      <c r="D726" s="16" t="s">
        <v>24</v>
      </c>
      <c r="E726" s="16">
        <v>2021</v>
      </c>
      <c r="F726" s="16">
        <v>1</v>
      </c>
      <c r="G726" s="4">
        <v>169</v>
      </c>
      <c r="H726" t="s">
        <v>1012</v>
      </c>
      <c r="J726">
        <v>1</v>
      </c>
      <c r="N726" s="6">
        <v>674986</v>
      </c>
      <c r="O726" s="6">
        <v>200000</v>
      </c>
      <c r="P726" s="6">
        <f>N726/SUM(Table1[[#This Row],[c_ghg_inventory]:[c_undefined]])</f>
        <v>674986</v>
      </c>
      <c r="Q726" s="6">
        <f>O726/SUM(Table1[[#This Row],[c_ghg_inventory]:[c_undefined]])</f>
        <v>200000</v>
      </c>
      <c r="R726">
        <v>723</v>
      </c>
      <c r="S726" t="s">
        <v>1015</v>
      </c>
      <c r="T726" s="4"/>
      <c r="U726" s="4">
        <v>1</v>
      </c>
      <c r="V726" s="4"/>
      <c r="W726" s="4"/>
      <c r="X726" s="4" t="str">
        <f>IF(SUM(Table1[[#This Row],[o_ghg_inventory ]:[o_support_needed_and_received]])=0,1,"")</f>
        <v/>
      </c>
      <c r="Y726" s="34">
        <v>134997</v>
      </c>
      <c r="Z726" s="34">
        <v>40000</v>
      </c>
      <c r="AA726" s="5">
        <f>Table1[[#This Row],[o_gef_funding]]/SUM(Table1[[#This Row],[o_ghg_inventory ]:[o_undefined]])</f>
        <v>134997</v>
      </c>
      <c r="AB726" s="5">
        <f>Table1[[#This Row],[o_co_financing]]/SUM(Table1[[#This Row],[o_ghg_inventory ]:[o_undefined]])</f>
        <v>40000</v>
      </c>
      <c r="AC726" s="4" t="str" cm="1">
        <f t="array" ref="AC726">IF(Table1[[#This Row],[o_ghg_inventory ]]="",IF(AND(Table1[[#This Row],[o_undefined]:[o_undefined]]=1,Table1[[#This Row],[c_ghg_inventory]]=1),1,""),1)</f>
        <v/>
      </c>
      <c r="AD726" s="4" cm="1">
        <f t="array" ref="AD726">IF(Table1[[#This Row],[o_mitigation ]]="",IF(AND(Table1[[#This Row],[o_undefined]:[o_undefined]]=1,Table1[[#This Row],[c_mitigation]]=1),1,""),1)</f>
        <v>1</v>
      </c>
      <c r="AE726" s="5" t="str" cm="1">
        <f t="array" ref="AE726">IF(Table1[[#This Row],[o_climate_change_impacts_and_adaptation ]]="",IF(AND(Table1[[#This Row],[o_undefined]:[o_undefined]]=1,Table1[[#This Row],[c_climate_change_impacts_and_adaptation]]=1),1,""),1)</f>
        <v/>
      </c>
      <c r="AF726" s="5" t="str" cm="1">
        <f t="array" ref="AF726">IF(Table1[[#This Row],[o_support_needed_and_received]]="",IF(AND(Table1[[#This Row],[o_undefined]:[o_undefined]]=1,Table1[[#This Row],[c_support_needed_and_received]]=1),1,""),1)</f>
        <v/>
      </c>
      <c r="AG726" s="4" t="str">
        <f>IF(SUM(Table1[[#This Row],[com_ghg_inventory]:[com_support_needed_and_received]])=0,1,"")</f>
        <v/>
      </c>
      <c r="AH726" s="4" cm="1">
        <f t="array" ref="AH726">IF(Table1[[#This Row],[com_ghg_inventory]]="",0,IF(Table1[[#This Row],[com_undefined]:[com_undefined]]=1,0,Table1[[#This Row],[o_gef_funding]:[o_gef_funding]]/SUM(Table1[[#This Row],[com_ghg_inventory]:[com_support_needed_and_received]])))</f>
        <v>0</v>
      </c>
      <c r="AI726" s="4" cm="1">
        <f t="array" ref="AI726">IF(Table1[[#This Row],[com_mitigation]]="",0,IF(Table1[[#This Row],[com_undefined]:[com_undefined]]=1,0,Table1[[#This Row],[o_gef_funding]:[o_gef_funding]]/SUM(Table1[[#This Row],[com_ghg_inventory]:[com_support_needed_and_received]])))</f>
        <v>134997</v>
      </c>
      <c r="AJ726" s="4" cm="1">
        <f t="array" ref="AJ726">IF(Table1[[#This Row],[com_climate_change_impacts_and_adaptation]]="",0,IF(Table1[[#This Row],[com_undefined]:[com_undefined]]=1,0,Table1[[#This Row],[o_gef_funding]:[o_gef_funding]]/SUM(Table1[[#This Row],[com_ghg_inventory]:[com_support_needed_and_received]])))</f>
        <v>0</v>
      </c>
      <c r="AK726" s="4" cm="1">
        <f t="array" ref="AK726">IF(Table1[[#This Row],[com_support_needed_and_received]]="",0,IF(Table1[[#This Row],[com_undefined]:[com_undefined]]=1,0,Table1[[#This Row],[o_gef_funding]:[o_gef_funding]]/SUM(Table1[[#This Row],[com_ghg_inventory]:[com_support_needed_and_received]])))</f>
        <v>0</v>
      </c>
      <c r="AL726" s="4">
        <f>IF(Table1[[#This Row],[com_undefined]]=1,Table1[[#This Row],[o_gef_funding]],0)</f>
        <v>0</v>
      </c>
      <c r="AM726" s="4" cm="1">
        <f t="array" ref="AM726">IF(Table1[[#This Row],[com_ghg_inventory]]="",0,IF(Table1[[#This Row],[com_undefined]:[com_undefined]]=1,0,Table1[[#This Row],[o_co_financing]:[o_co_financing]]/SUM(Table1[[#This Row],[com_ghg_inventory]:[com_support_needed_and_received]])))</f>
        <v>0</v>
      </c>
      <c r="AN726" s="4" cm="1">
        <f t="array" ref="AN726">IF(Table1[[#This Row],[com_mitigation]]="",0,IF(Table1[[#This Row],[com_undefined]:[com_undefined]]=1,0,Table1[[#This Row],[o_co_financing]:[o_co_financing]]/SUM(Table1[[#This Row],[com_ghg_inventory]:[com_support_needed_and_received]])))</f>
        <v>40000</v>
      </c>
      <c r="AO726" s="4" cm="1">
        <f t="array" ref="AO726">IF(Table1[[#This Row],[com_climate_change_impacts_and_adaptation]]="",0,IF(Table1[[#This Row],[com_undefined]:[com_undefined]]=1,0,Table1[[#This Row],[o_co_financing]:[o_co_financing]]/SUM(Table1[[#This Row],[com_ghg_inventory]:[com_support_needed_and_received]])))</f>
        <v>0</v>
      </c>
      <c r="AP726" s="4" cm="1">
        <f t="array" ref="AP726">IF(Table1[[#This Row],[com_support_needed_and_received]]="",0,IF(Table1[[#This Row],[com_undefined]:[com_undefined]]=1,0,Table1[[#This Row],[o_co_financing]:[o_co_financing]]/SUM(Table1[[#This Row],[com_ghg_inventory]:[com_support_needed_and_received]])))</f>
        <v>0</v>
      </c>
      <c r="AQ726" s="4">
        <f>IF(Table1[[#This Row],[com_undefined]]=1,Table1[[#This Row],[o_co_financing]],0)</f>
        <v>0</v>
      </c>
      <c r="AR726" s="4" t="str">
        <f>IF(Table1[[#This Row],[o_gef_funding]]=SUM(Table1[[#This Row],[ghg_inventory_gef]:[undefined_gef]]),"Good", "Problem")</f>
        <v>Good</v>
      </c>
      <c r="AS726" s="4" t="str">
        <f>IF(Table1[[#This Row],[o_co_financing]]=SUM(Table1[[#This Row],[ghg_inventory_co_finance]:[undefined_co_finance]]),"Good", "Problem")</f>
        <v>Good</v>
      </c>
    </row>
    <row r="727" spans="1:45">
      <c r="A727" s="2">
        <v>72</v>
      </c>
      <c r="B727" s="16" t="s">
        <v>98</v>
      </c>
      <c r="C727" s="16" t="s">
        <v>27</v>
      </c>
      <c r="D727" s="16" t="s">
        <v>24</v>
      </c>
      <c r="E727" s="16">
        <v>2021</v>
      </c>
      <c r="F727" s="16">
        <v>1</v>
      </c>
      <c r="G727" s="4">
        <v>169</v>
      </c>
      <c r="H727" t="s">
        <v>1012</v>
      </c>
      <c r="J727">
        <v>1</v>
      </c>
      <c r="N727" s="6">
        <v>674986</v>
      </c>
      <c r="O727" s="6">
        <v>200000</v>
      </c>
      <c r="P727" s="6">
        <f>N727/SUM(Table1[[#This Row],[c_ghg_inventory]:[c_undefined]])</f>
        <v>674986</v>
      </c>
      <c r="Q727" s="6">
        <f>O727/SUM(Table1[[#This Row],[c_ghg_inventory]:[c_undefined]])</f>
        <v>200000</v>
      </c>
      <c r="R727">
        <v>724</v>
      </c>
      <c r="S727" t="s">
        <v>1016</v>
      </c>
      <c r="T727" s="4">
        <v>1</v>
      </c>
      <c r="U727" s="4">
        <v>1</v>
      </c>
      <c r="V727" s="4"/>
      <c r="W727" s="4"/>
      <c r="X727" s="4" t="str">
        <f>IF(SUM(Table1[[#This Row],[o_ghg_inventory ]:[o_support_needed_and_received]])=0,1,"")</f>
        <v/>
      </c>
      <c r="Y727" s="34">
        <v>134997</v>
      </c>
      <c r="Z727" s="34">
        <v>40000</v>
      </c>
      <c r="AA727" s="5">
        <f>Table1[[#This Row],[o_gef_funding]]/SUM(Table1[[#This Row],[o_ghg_inventory ]:[o_undefined]])</f>
        <v>67498.5</v>
      </c>
      <c r="AB727" s="5">
        <f>Table1[[#This Row],[o_co_financing]]/SUM(Table1[[#This Row],[o_ghg_inventory ]:[o_undefined]])</f>
        <v>20000</v>
      </c>
      <c r="AC727" s="4" cm="1">
        <f t="array" ref="AC727">IF(Table1[[#This Row],[o_ghg_inventory ]]="",IF(AND(Table1[[#This Row],[o_undefined]:[o_undefined]]=1,Table1[[#This Row],[c_ghg_inventory]]=1),1,""),1)</f>
        <v>1</v>
      </c>
      <c r="AD727" s="4" cm="1">
        <f t="array" ref="AD727">IF(Table1[[#This Row],[o_mitigation ]]="",IF(AND(Table1[[#This Row],[o_undefined]:[o_undefined]]=1,Table1[[#This Row],[c_mitigation]]=1),1,""),1)</f>
        <v>1</v>
      </c>
      <c r="AE727" s="5" t="str" cm="1">
        <f t="array" ref="AE727">IF(Table1[[#This Row],[o_climate_change_impacts_and_adaptation ]]="",IF(AND(Table1[[#This Row],[o_undefined]:[o_undefined]]=1,Table1[[#This Row],[c_climate_change_impacts_and_adaptation]]=1),1,""),1)</f>
        <v/>
      </c>
      <c r="AF727" s="5" t="str" cm="1">
        <f t="array" ref="AF727">IF(Table1[[#This Row],[o_support_needed_and_received]]="",IF(AND(Table1[[#This Row],[o_undefined]:[o_undefined]]=1,Table1[[#This Row],[c_support_needed_and_received]]=1),1,""),1)</f>
        <v/>
      </c>
      <c r="AG727" s="4" t="str">
        <f>IF(SUM(Table1[[#This Row],[com_ghg_inventory]:[com_support_needed_and_received]])=0,1,"")</f>
        <v/>
      </c>
      <c r="AH727" s="4" cm="1">
        <f t="array" ref="AH727">IF(Table1[[#This Row],[com_ghg_inventory]]="",0,IF(Table1[[#This Row],[com_undefined]:[com_undefined]]=1,0,Table1[[#This Row],[o_gef_funding]:[o_gef_funding]]/SUM(Table1[[#This Row],[com_ghg_inventory]:[com_support_needed_and_received]])))</f>
        <v>67498.5</v>
      </c>
      <c r="AI727" s="4" cm="1">
        <f t="array" ref="AI727">IF(Table1[[#This Row],[com_mitigation]]="",0,IF(Table1[[#This Row],[com_undefined]:[com_undefined]]=1,0,Table1[[#This Row],[o_gef_funding]:[o_gef_funding]]/SUM(Table1[[#This Row],[com_ghg_inventory]:[com_support_needed_and_received]])))</f>
        <v>67498.5</v>
      </c>
      <c r="AJ727" s="4" cm="1">
        <f t="array" ref="AJ727">IF(Table1[[#This Row],[com_climate_change_impacts_and_adaptation]]="",0,IF(Table1[[#This Row],[com_undefined]:[com_undefined]]=1,0,Table1[[#This Row],[o_gef_funding]:[o_gef_funding]]/SUM(Table1[[#This Row],[com_ghg_inventory]:[com_support_needed_and_received]])))</f>
        <v>0</v>
      </c>
      <c r="AK727" s="4" cm="1">
        <f t="array" ref="AK727">IF(Table1[[#This Row],[com_support_needed_and_received]]="",0,IF(Table1[[#This Row],[com_undefined]:[com_undefined]]=1,0,Table1[[#This Row],[o_gef_funding]:[o_gef_funding]]/SUM(Table1[[#This Row],[com_ghg_inventory]:[com_support_needed_and_received]])))</f>
        <v>0</v>
      </c>
      <c r="AL727" s="4">
        <f>IF(Table1[[#This Row],[com_undefined]]=1,Table1[[#This Row],[o_gef_funding]],0)</f>
        <v>0</v>
      </c>
      <c r="AM727" s="4" cm="1">
        <f t="array" ref="AM727">IF(Table1[[#This Row],[com_ghg_inventory]]="",0,IF(Table1[[#This Row],[com_undefined]:[com_undefined]]=1,0,Table1[[#This Row],[o_co_financing]:[o_co_financing]]/SUM(Table1[[#This Row],[com_ghg_inventory]:[com_support_needed_and_received]])))</f>
        <v>20000</v>
      </c>
      <c r="AN727" s="4" cm="1">
        <f t="array" ref="AN727">IF(Table1[[#This Row],[com_mitigation]]="",0,IF(Table1[[#This Row],[com_undefined]:[com_undefined]]=1,0,Table1[[#This Row],[o_co_financing]:[o_co_financing]]/SUM(Table1[[#This Row],[com_ghg_inventory]:[com_support_needed_and_received]])))</f>
        <v>20000</v>
      </c>
      <c r="AO727" s="4" cm="1">
        <f t="array" ref="AO727">IF(Table1[[#This Row],[com_climate_change_impacts_and_adaptation]]="",0,IF(Table1[[#This Row],[com_undefined]:[com_undefined]]=1,0,Table1[[#This Row],[o_co_financing]:[o_co_financing]]/SUM(Table1[[#This Row],[com_ghg_inventory]:[com_support_needed_and_received]])))</f>
        <v>0</v>
      </c>
      <c r="AP727" s="4" cm="1">
        <f t="array" ref="AP727">IF(Table1[[#This Row],[com_support_needed_and_received]]="",0,IF(Table1[[#This Row],[com_undefined]:[com_undefined]]=1,0,Table1[[#This Row],[o_co_financing]:[o_co_financing]]/SUM(Table1[[#This Row],[com_ghg_inventory]:[com_support_needed_and_received]])))</f>
        <v>0</v>
      </c>
      <c r="AQ727" s="4">
        <f>IF(Table1[[#This Row],[com_undefined]]=1,Table1[[#This Row],[o_co_financing]],0)</f>
        <v>0</v>
      </c>
      <c r="AR727" s="4" t="str">
        <f>IF(Table1[[#This Row],[o_gef_funding]]=SUM(Table1[[#This Row],[ghg_inventory_gef]:[undefined_gef]]),"Good", "Problem")</f>
        <v>Good</v>
      </c>
      <c r="AS727" s="4" t="str">
        <f>IF(Table1[[#This Row],[o_co_financing]]=SUM(Table1[[#This Row],[ghg_inventory_co_finance]:[undefined_co_finance]]),"Good", "Problem")</f>
        <v>Good</v>
      </c>
    </row>
    <row r="728" spans="1:45">
      <c r="A728" s="2">
        <v>72</v>
      </c>
      <c r="B728" s="16" t="s">
        <v>98</v>
      </c>
      <c r="C728" s="16" t="s">
        <v>27</v>
      </c>
      <c r="D728" s="16" t="s">
        <v>24</v>
      </c>
      <c r="E728" s="16">
        <v>2021</v>
      </c>
      <c r="F728" s="16">
        <v>1</v>
      </c>
      <c r="G728" s="4">
        <v>169</v>
      </c>
      <c r="H728" t="s">
        <v>1012</v>
      </c>
      <c r="J728">
        <v>1</v>
      </c>
      <c r="N728" s="6">
        <v>674986</v>
      </c>
      <c r="O728" s="6">
        <v>200000</v>
      </c>
      <c r="P728" s="6">
        <f>N728/SUM(Table1[[#This Row],[c_ghg_inventory]:[c_undefined]])</f>
        <v>674986</v>
      </c>
      <c r="Q728" s="6">
        <f>O728/SUM(Table1[[#This Row],[c_ghg_inventory]:[c_undefined]])</f>
        <v>200000</v>
      </c>
      <c r="R728">
        <v>725</v>
      </c>
      <c r="S728" t="s">
        <v>1017</v>
      </c>
      <c r="T728" s="4"/>
      <c r="U728" s="4"/>
      <c r="V728" s="4"/>
      <c r="W728" s="4"/>
      <c r="X728" s="4">
        <f>IF(SUM(Table1[[#This Row],[o_ghg_inventory ]:[o_support_needed_and_received]])=0,1,"")</f>
        <v>1</v>
      </c>
      <c r="Y728" s="34">
        <v>134997</v>
      </c>
      <c r="Z728" s="34">
        <v>40000</v>
      </c>
      <c r="AA728" s="5">
        <f>Table1[[#This Row],[o_gef_funding]]/SUM(Table1[[#This Row],[o_ghg_inventory ]:[o_undefined]])</f>
        <v>134997</v>
      </c>
      <c r="AB728" s="5">
        <f>Table1[[#This Row],[o_co_financing]]/SUM(Table1[[#This Row],[o_ghg_inventory ]:[o_undefined]])</f>
        <v>40000</v>
      </c>
      <c r="AC728" s="4" t="str" cm="1">
        <f t="array" ref="AC728">IF(Table1[[#This Row],[o_ghg_inventory ]]="",IF(AND(Table1[[#This Row],[o_undefined]:[o_undefined]]=1,Table1[[#This Row],[c_ghg_inventory]]=1),1,""),1)</f>
        <v/>
      </c>
      <c r="AD728" s="4" cm="1">
        <f t="array" ref="AD728">IF(Table1[[#This Row],[o_mitigation ]]="",IF(AND(Table1[[#This Row],[o_undefined]:[o_undefined]]=1,Table1[[#This Row],[c_mitigation]]=1),1,""),1)</f>
        <v>1</v>
      </c>
      <c r="AE728" s="5" t="str" cm="1">
        <f t="array" ref="AE728">IF(Table1[[#This Row],[o_climate_change_impacts_and_adaptation ]]="",IF(AND(Table1[[#This Row],[o_undefined]:[o_undefined]]=1,Table1[[#This Row],[c_climate_change_impacts_and_adaptation]]=1),1,""),1)</f>
        <v/>
      </c>
      <c r="AF728" s="5" t="str" cm="1">
        <f t="array" ref="AF728">IF(Table1[[#This Row],[o_support_needed_and_received]]="",IF(AND(Table1[[#This Row],[o_undefined]:[o_undefined]]=1,Table1[[#This Row],[c_support_needed_and_received]]=1),1,""),1)</f>
        <v/>
      </c>
      <c r="AG728" s="4" t="str">
        <f>IF(SUM(Table1[[#This Row],[com_ghg_inventory]:[com_support_needed_and_received]])=0,1,"")</f>
        <v/>
      </c>
      <c r="AH728" s="4" cm="1">
        <f t="array" ref="AH728">IF(Table1[[#This Row],[com_ghg_inventory]]="",0,IF(Table1[[#This Row],[com_undefined]:[com_undefined]]=1,0,Table1[[#This Row],[o_gef_funding]:[o_gef_funding]]/SUM(Table1[[#This Row],[com_ghg_inventory]:[com_support_needed_and_received]])))</f>
        <v>0</v>
      </c>
      <c r="AI728" s="4" cm="1">
        <f t="array" ref="AI728">IF(Table1[[#This Row],[com_mitigation]]="",0,IF(Table1[[#This Row],[com_undefined]:[com_undefined]]=1,0,Table1[[#This Row],[o_gef_funding]:[o_gef_funding]]/SUM(Table1[[#This Row],[com_ghg_inventory]:[com_support_needed_and_received]])))</f>
        <v>134997</v>
      </c>
      <c r="AJ728" s="4" cm="1">
        <f t="array" ref="AJ728">IF(Table1[[#This Row],[com_climate_change_impacts_and_adaptation]]="",0,IF(Table1[[#This Row],[com_undefined]:[com_undefined]]=1,0,Table1[[#This Row],[o_gef_funding]:[o_gef_funding]]/SUM(Table1[[#This Row],[com_ghg_inventory]:[com_support_needed_and_received]])))</f>
        <v>0</v>
      </c>
      <c r="AK728" s="4" cm="1">
        <f t="array" ref="AK728">IF(Table1[[#This Row],[com_support_needed_and_received]]="",0,IF(Table1[[#This Row],[com_undefined]:[com_undefined]]=1,0,Table1[[#This Row],[o_gef_funding]:[o_gef_funding]]/SUM(Table1[[#This Row],[com_ghg_inventory]:[com_support_needed_and_received]])))</f>
        <v>0</v>
      </c>
      <c r="AL728" s="4">
        <f>IF(Table1[[#This Row],[com_undefined]]=1,Table1[[#This Row],[o_gef_funding]],0)</f>
        <v>0</v>
      </c>
      <c r="AM728" s="4" cm="1">
        <f t="array" ref="AM728">IF(Table1[[#This Row],[com_ghg_inventory]]="",0,IF(Table1[[#This Row],[com_undefined]:[com_undefined]]=1,0,Table1[[#This Row],[o_co_financing]:[o_co_financing]]/SUM(Table1[[#This Row],[com_ghg_inventory]:[com_support_needed_and_received]])))</f>
        <v>0</v>
      </c>
      <c r="AN728" s="4" cm="1">
        <f t="array" ref="AN728">IF(Table1[[#This Row],[com_mitigation]]="",0,IF(Table1[[#This Row],[com_undefined]:[com_undefined]]=1,0,Table1[[#This Row],[o_co_financing]:[o_co_financing]]/SUM(Table1[[#This Row],[com_ghg_inventory]:[com_support_needed_and_received]])))</f>
        <v>40000</v>
      </c>
      <c r="AO728" s="4" cm="1">
        <f t="array" ref="AO728">IF(Table1[[#This Row],[com_climate_change_impacts_and_adaptation]]="",0,IF(Table1[[#This Row],[com_undefined]:[com_undefined]]=1,0,Table1[[#This Row],[o_co_financing]:[o_co_financing]]/SUM(Table1[[#This Row],[com_ghg_inventory]:[com_support_needed_and_received]])))</f>
        <v>0</v>
      </c>
      <c r="AP728" s="4" cm="1">
        <f t="array" ref="AP728">IF(Table1[[#This Row],[com_support_needed_and_received]]="",0,IF(Table1[[#This Row],[com_undefined]:[com_undefined]]=1,0,Table1[[#This Row],[o_co_financing]:[o_co_financing]]/SUM(Table1[[#This Row],[com_ghg_inventory]:[com_support_needed_and_received]])))</f>
        <v>0</v>
      </c>
      <c r="AQ728" s="4">
        <f>IF(Table1[[#This Row],[com_undefined]]=1,Table1[[#This Row],[o_co_financing]],0)</f>
        <v>0</v>
      </c>
      <c r="AR728" s="4" t="str">
        <f>IF(Table1[[#This Row],[o_gef_funding]]=SUM(Table1[[#This Row],[ghg_inventory_gef]:[undefined_gef]]),"Good", "Problem")</f>
        <v>Good</v>
      </c>
      <c r="AS728" s="4" t="str">
        <f>IF(Table1[[#This Row],[o_co_financing]]=SUM(Table1[[#This Row],[ghg_inventory_co_finance]:[undefined_co_finance]]),"Good", "Problem")</f>
        <v>Good</v>
      </c>
    </row>
    <row r="729" spans="1:45">
      <c r="A729" s="2">
        <v>72</v>
      </c>
      <c r="B729" s="16" t="s">
        <v>98</v>
      </c>
      <c r="C729" s="16" t="s">
        <v>27</v>
      </c>
      <c r="D729" s="16" t="s">
        <v>24</v>
      </c>
      <c r="E729" s="16">
        <v>2021</v>
      </c>
      <c r="F729" s="16">
        <v>1</v>
      </c>
      <c r="G729" s="4">
        <v>170</v>
      </c>
      <c r="H729" t="s">
        <v>1018</v>
      </c>
      <c r="K729">
        <v>1</v>
      </c>
      <c r="N729" s="6">
        <v>220000</v>
      </c>
      <c r="O729" s="6">
        <v>727673</v>
      </c>
      <c r="P729" s="6">
        <f>N729/SUM(Table1[[#This Row],[c_ghg_inventory]:[c_undefined]])</f>
        <v>220000</v>
      </c>
      <c r="Q729" s="6">
        <f>O729/SUM(Table1[[#This Row],[c_ghg_inventory]:[c_undefined]])</f>
        <v>727673</v>
      </c>
      <c r="R729">
        <v>726</v>
      </c>
      <c r="S729" t="s">
        <v>1019</v>
      </c>
      <c r="T729" s="4"/>
      <c r="U729" s="4"/>
      <c r="V729" s="4">
        <v>1</v>
      </c>
      <c r="W729" s="4"/>
      <c r="X729" s="4" t="str">
        <f>IF(SUM(Table1[[#This Row],[o_ghg_inventory ]:[o_support_needed_and_received]])=0,1,"")</f>
        <v/>
      </c>
      <c r="Y729" s="34">
        <v>110000</v>
      </c>
      <c r="Z729" s="34">
        <v>363837</v>
      </c>
      <c r="AA729" s="5">
        <f>Table1[[#This Row],[o_gef_funding]]/SUM(Table1[[#This Row],[o_ghg_inventory ]:[o_undefined]])</f>
        <v>110000</v>
      </c>
      <c r="AB729" s="5">
        <f>Table1[[#This Row],[o_co_financing]]/SUM(Table1[[#This Row],[o_ghg_inventory ]:[o_undefined]])</f>
        <v>363837</v>
      </c>
      <c r="AC729" s="4" t="str" cm="1">
        <f t="array" ref="AC729">IF(Table1[[#This Row],[o_ghg_inventory ]]="",IF(AND(Table1[[#This Row],[o_undefined]:[o_undefined]]=1,Table1[[#This Row],[c_ghg_inventory]]=1),1,""),1)</f>
        <v/>
      </c>
      <c r="AD729" s="4" t="str" cm="1">
        <f t="array" ref="AD729">IF(Table1[[#This Row],[o_mitigation ]]="",IF(AND(Table1[[#This Row],[o_undefined]:[o_undefined]]=1,Table1[[#This Row],[c_mitigation]]=1),1,""),1)</f>
        <v/>
      </c>
      <c r="AE729" s="5" cm="1">
        <f t="array" ref="AE729">IF(Table1[[#This Row],[o_climate_change_impacts_and_adaptation ]]="",IF(AND(Table1[[#This Row],[o_undefined]:[o_undefined]]=1,Table1[[#This Row],[c_climate_change_impacts_and_adaptation]]=1),1,""),1)</f>
        <v>1</v>
      </c>
      <c r="AF729" s="5" t="str" cm="1">
        <f t="array" ref="AF729">IF(Table1[[#This Row],[o_support_needed_and_received]]="",IF(AND(Table1[[#This Row],[o_undefined]:[o_undefined]]=1,Table1[[#This Row],[c_support_needed_and_received]]=1),1,""),1)</f>
        <v/>
      </c>
      <c r="AG729" s="4" t="str">
        <f>IF(SUM(Table1[[#This Row],[com_ghg_inventory]:[com_support_needed_and_received]])=0,1,"")</f>
        <v/>
      </c>
      <c r="AH729" s="4" cm="1">
        <f t="array" ref="AH729">IF(Table1[[#This Row],[com_ghg_inventory]]="",0,IF(Table1[[#This Row],[com_undefined]:[com_undefined]]=1,0,Table1[[#This Row],[o_gef_funding]:[o_gef_funding]]/SUM(Table1[[#This Row],[com_ghg_inventory]:[com_support_needed_and_received]])))</f>
        <v>0</v>
      </c>
      <c r="AI729" s="4" cm="1">
        <f t="array" ref="AI729">IF(Table1[[#This Row],[com_mitigation]]="",0,IF(Table1[[#This Row],[com_undefined]:[com_undefined]]=1,0,Table1[[#This Row],[o_gef_funding]:[o_gef_funding]]/SUM(Table1[[#This Row],[com_ghg_inventory]:[com_support_needed_and_received]])))</f>
        <v>0</v>
      </c>
      <c r="AJ729" s="4" cm="1">
        <f t="array" ref="AJ729">IF(Table1[[#This Row],[com_climate_change_impacts_and_adaptation]]="",0,IF(Table1[[#This Row],[com_undefined]:[com_undefined]]=1,0,Table1[[#This Row],[o_gef_funding]:[o_gef_funding]]/SUM(Table1[[#This Row],[com_ghg_inventory]:[com_support_needed_and_received]])))</f>
        <v>110000</v>
      </c>
      <c r="AK729" s="4" cm="1">
        <f t="array" ref="AK729">IF(Table1[[#This Row],[com_support_needed_and_received]]="",0,IF(Table1[[#This Row],[com_undefined]:[com_undefined]]=1,0,Table1[[#This Row],[o_gef_funding]:[o_gef_funding]]/SUM(Table1[[#This Row],[com_ghg_inventory]:[com_support_needed_and_received]])))</f>
        <v>0</v>
      </c>
      <c r="AL729" s="4">
        <f>IF(Table1[[#This Row],[com_undefined]]=1,Table1[[#This Row],[o_gef_funding]],0)</f>
        <v>0</v>
      </c>
      <c r="AM729" s="4" cm="1">
        <f t="array" ref="AM729">IF(Table1[[#This Row],[com_ghg_inventory]]="",0,IF(Table1[[#This Row],[com_undefined]:[com_undefined]]=1,0,Table1[[#This Row],[o_co_financing]:[o_co_financing]]/SUM(Table1[[#This Row],[com_ghg_inventory]:[com_support_needed_and_received]])))</f>
        <v>0</v>
      </c>
      <c r="AN729" s="4" cm="1">
        <f t="array" ref="AN729">IF(Table1[[#This Row],[com_mitigation]]="",0,IF(Table1[[#This Row],[com_undefined]:[com_undefined]]=1,0,Table1[[#This Row],[o_co_financing]:[o_co_financing]]/SUM(Table1[[#This Row],[com_ghg_inventory]:[com_support_needed_and_received]])))</f>
        <v>0</v>
      </c>
      <c r="AO729" s="4" cm="1">
        <f t="array" ref="AO729">IF(Table1[[#This Row],[com_climate_change_impacts_and_adaptation]]="",0,IF(Table1[[#This Row],[com_undefined]:[com_undefined]]=1,0,Table1[[#This Row],[o_co_financing]:[o_co_financing]]/SUM(Table1[[#This Row],[com_ghg_inventory]:[com_support_needed_and_received]])))</f>
        <v>363837</v>
      </c>
      <c r="AP729" s="4" cm="1">
        <f t="array" ref="AP729">IF(Table1[[#This Row],[com_support_needed_and_received]]="",0,IF(Table1[[#This Row],[com_undefined]:[com_undefined]]=1,0,Table1[[#This Row],[o_co_financing]:[o_co_financing]]/SUM(Table1[[#This Row],[com_ghg_inventory]:[com_support_needed_and_received]])))</f>
        <v>0</v>
      </c>
      <c r="AQ729" s="4">
        <f>IF(Table1[[#This Row],[com_undefined]]=1,Table1[[#This Row],[o_co_financing]],0)</f>
        <v>0</v>
      </c>
      <c r="AR729" s="4" t="str">
        <f>IF(Table1[[#This Row],[o_gef_funding]]=SUM(Table1[[#This Row],[ghg_inventory_gef]:[undefined_gef]]),"Good", "Problem")</f>
        <v>Good</v>
      </c>
      <c r="AS729" s="4" t="str">
        <f>IF(Table1[[#This Row],[o_co_financing]]=SUM(Table1[[#This Row],[ghg_inventory_co_finance]:[undefined_co_finance]]),"Good", "Problem")</f>
        <v>Good</v>
      </c>
    </row>
    <row r="730" spans="1:45">
      <c r="A730" s="2">
        <v>72</v>
      </c>
      <c r="B730" s="16" t="s">
        <v>98</v>
      </c>
      <c r="C730" s="16" t="s">
        <v>27</v>
      </c>
      <c r="D730" s="16" t="s">
        <v>24</v>
      </c>
      <c r="E730" s="16">
        <v>2021</v>
      </c>
      <c r="F730" s="16">
        <v>1</v>
      </c>
      <c r="G730" s="4">
        <v>170</v>
      </c>
      <c r="H730" t="s">
        <v>1018</v>
      </c>
      <c r="K730">
        <v>1</v>
      </c>
      <c r="N730" s="6">
        <v>220000</v>
      </c>
      <c r="O730" s="6">
        <v>727673</v>
      </c>
      <c r="P730" s="6">
        <f>N730/SUM(Table1[[#This Row],[c_ghg_inventory]:[c_undefined]])</f>
        <v>220000</v>
      </c>
      <c r="Q730" s="6">
        <f>O730/SUM(Table1[[#This Row],[c_ghg_inventory]:[c_undefined]])</f>
        <v>727673</v>
      </c>
      <c r="R730">
        <v>727</v>
      </c>
      <c r="S730" t="s">
        <v>1020</v>
      </c>
      <c r="T730" s="4"/>
      <c r="U730" s="4"/>
      <c r="V730" s="4">
        <v>1</v>
      </c>
      <c r="W730" s="4"/>
      <c r="X730" s="4" t="str">
        <f>IF(SUM(Table1[[#This Row],[o_ghg_inventory ]:[o_support_needed_and_received]])=0,1,"")</f>
        <v/>
      </c>
      <c r="Y730" s="34">
        <v>110000</v>
      </c>
      <c r="Z730" s="34">
        <v>363837</v>
      </c>
      <c r="AA730" s="5">
        <f>Table1[[#This Row],[o_gef_funding]]/SUM(Table1[[#This Row],[o_ghg_inventory ]:[o_undefined]])</f>
        <v>110000</v>
      </c>
      <c r="AB730" s="5">
        <f>Table1[[#This Row],[o_co_financing]]/SUM(Table1[[#This Row],[o_ghg_inventory ]:[o_undefined]])</f>
        <v>363837</v>
      </c>
      <c r="AC730" s="4" t="str" cm="1">
        <f t="array" ref="AC730">IF(Table1[[#This Row],[o_ghg_inventory ]]="",IF(AND(Table1[[#This Row],[o_undefined]:[o_undefined]]=1,Table1[[#This Row],[c_ghg_inventory]]=1),1,""),1)</f>
        <v/>
      </c>
      <c r="AD730" s="4" t="str" cm="1">
        <f t="array" ref="AD730">IF(Table1[[#This Row],[o_mitigation ]]="",IF(AND(Table1[[#This Row],[o_undefined]:[o_undefined]]=1,Table1[[#This Row],[c_mitigation]]=1),1,""),1)</f>
        <v/>
      </c>
      <c r="AE730" s="5" cm="1">
        <f t="array" ref="AE730">IF(Table1[[#This Row],[o_climate_change_impacts_and_adaptation ]]="",IF(AND(Table1[[#This Row],[o_undefined]:[o_undefined]]=1,Table1[[#This Row],[c_climate_change_impacts_and_adaptation]]=1),1,""),1)</f>
        <v>1</v>
      </c>
      <c r="AF730" s="5" t="str" cm="1">
        <f t="array" ref="AF730">IF(Table1[[#This Row],[o_support_needed_and_received]]="",IF(AND(Table1[[#This Row],[o_undefined]:[o_undefined]]=1,Table1[[#This Row],[c_support_needed_and_received]]=1),1,""),1)</f>
        <v/>
      </c>
      <c r="AG730" s="4" t="str">
        <f>IF(SUM(Table1[[#This Row],[com_ghg_inventory]:[com_support_needed_and_received]])=0,1,"")</f>
        <v/>
      </c>
      <c r="AH730" s="4" cm="1">
        <f t="array" ref="AH730">IF(Table1[[#This Row],[com_ghg_inventory]]="",0,IF(Table1[[#This Row],[com_undefined]:[com_undefined]]=1,0,Table1[[#This Row],[o_gef_funding]:[o_gef_funding]]/SUM(Table1[[#This Row],[com_ghg_inventory]:[com_support_needed_and_received]])))</f>
        <v>0</v>
      </c>
      <c r="AI730" s="4" cm="1">
        <f t="array" ref="AI730">IF(Table1[[#This Row],[com_mitigation]]="",0,IF(Table1[[#This Row],[com_undefined]:[com_undefined]]=1,0,Table1[[#This Row],[o_gef_funding]:[o_gef_funding]]/SUM(Table1[[#This Row],[com_ghg_inventory]:[com_support_needed_and_received]])))</f>
        <v>0</v>
      </c>
      <c r="AJ730" s="4" cm="1">
        <f t="array" ref="AJ730">IF(Table1[[#This Row],[com_climate_change_impacts_and_adaptation]]="",0,IF(Table1[[#This Row],[com_undefined]:[com_undefined]]=1,0,Table1[[#This Row],[o_gef_funding]:[o_gef_funding]]/SUM(Table1[[#This Row],[com_ghg_inventory]:[com_support_needed_and_received]])))</f>
        <v>110000</v>
      </c>
      <c r="AK730" s="4" cm="1">
        <f t="array" ref="AK730">IF(Table1[[#This Row],[com_support_needed_and_received]]="",0,IF(Table1[[#This Row],[com_undefined]:[com_undefined]]=1,0,Table1[[#This Row],[o_gef_funding]:[o_gef_funding]]/SUM(Table1[[#This Row],[com_ghg_inventory]:[com_support_needed_and_received]])))</f>
        <v>0</v>
      </c>
      <c r="AL730" s="4">
        <f>IF(Table1[[#This Row],[com_undefined]]=1,Table1[[#This Row],[o_gef_funding]],0)</f>
        <v>0</v>
      </c>
      <c r="AM730" s="4" cm="1">
        <f t="array" ref="AM730">IF(Table1[[#This Row],[com_ghg_inventory]]="",0,IF(Table1[[#This Row],[com_undefined]:[com_undefined]]=1,0,Table1[[#This Row],[o_co_financing]:[o_co_financing]]/SUM(Table1[[#This Row],[com_ghg_inventory]:[com_support_needed_and_received]])))</f>
        <v>0</v>
      </c>
      <c r="AN730" s="4" cm="1">
        <f t="array" ref="AN730">IF(Table1[[#This Row],[com_mitigation]]="",0,IF(Table1[[#This Row],[com_undefined]:[com_undefined]]=1,0,Table1[[#This Row],[o_co_financing]:[o_co_financing]]/SUM(Table1[[#This Row],[com_ghg_inventory]:[com_support_needed_and_received]])))</f>
        <v>0</v>
      </c>
      <c r="AO730" s="4" cm="1">
        <f t="array" ref="AO730">IF(Table1[[#This Row],[com_climate_change_impacts_and_adaptation]]="",0,IF(Table1[[#This Row],[com_undefined]:[com_undefined]]=1,0,Table1[[#This Row],[o_co_financing]:[o_co_financing]]/SUM(Table1[[#This Row],[com_ghg_inventory]:[com_support_needed_and_received]])))</f>
        <v>363837</v>
      </c>
      <c r="AP730" s="4" cm="1">
        <f t="array" ref="AP730">IF(Table1[[#This Row],[com_support_needed_and_received]]="",0,IF(Table1[[#This Row],[com_undefined]:[com_undefined]]=1,0,Table1[[#This Row],[o_co_financing]:[o_co_financing]]/SUM(Table1[[#This Row],[com_ghg_inventory]:[com_support_needed_and_received]])))</f>
        <v>0</v>
      </c>
      <c r="AQ730" s="4">
        <f>IF(Table1[[#This Row],[com_undefined]]=1,Table1[[#This Row],[o_co_financing]],0)</f>
        <v>0</v>
      </c>
      <c r="AR730" s="4" t="str">
        <f>IF(Table1[[#This Row],[o_gef_funding]]=SUM(Table1[[#This Row],[ghg_inventory_gef]:[undefined_gef]]),"Good", "Problem")</f>
        <v>Good</v>
      </c>
      <c r="AS730" s="4" t="str">
        <f>IF(Table1[[#This Row],[o_co_financing]]=SUM(Table1[[#This Row],[ghg_inventory_co_finance]:[undefined_co_finance]]),"Good", "Problem")</f>
        <v>Good</v>
      </c>
    </row>
    <row r="731" spans="1:45">
      <c r="Y731" s="35"/>
      <c r="Z731" s="35"/>
    </row>
    <row r="732" spans="1:45">
      <c r="Y732" s="35"/>
      <c r="Z732" s="35"/>
    </row>
    <row r="757" spans="1:15">
      <c r="A757" s="36"/>
      <c r="B757" s="36"/>
      <c r="C757" s="36"/>
      <c r="D757" s="36"/>
      <c r="E757" s="36"/>
      <c r="F757" s="36"/>
      <c r="G757" s="36"/>
      <c r="H757" s="36"/>
      <c r="I757" s="36"/>
      <c r="J757" s="36"/>
      <c r="K757" s="36"/>
      <c r="L757" s="36"/>
      <c r="M757" s="36"/>
      <c r="N757" s="36"/>
      <c r="O757" s="36"/>
    </row>
    <row r="758" spans="1:15">
      <c r="A758" s="36"/>
      <c r="B758" s="36"/>
      <c r="C758" s="36"/>
      <c r="D758" s="36"/>
      <c r="E758" s="36"/>
      <c r="F758" s="36"/>
      <c r="G758" s="36"/>
      <c r="H758" s="36"/>
      <c r="I758" s="36"/>
      <c r="J758" s="36"/>
      <c r="K758" s="36"/>
      <c r="L758" s="36"/>
      <c r="M758" s="36"/>
      <c r="N758" s="36"/>
      <c r="O758" s="36"/>
    </row>
    <row r="759" spans="1:15">
      <c r="A759" s="36"/>
      <c r="B759" s="36"/>
      <c r="C759" s="36"/>
      <c r="D759" s="36"/>
      <c r="E759" s="36"/>
      <c r="F759" s="36"/>
      <c r="G759" s="36"/>
      <c r="H759" s="36"/>
      <c r="I759" s="36"/>
      <c r="J759" s="36"/>
      <c r="K759" s="36"/>
      <c r="L759" s="36"/>
      <c r="M759" s="36"/>
      <c r="N759" s="36"/>
      <c r="O759" s="36"/>
    </row>
    <row r="760" spans="1:15">
      <c r="A760" s="36"/>
      <c r="B760" s="36"/>
      <c r="C760" s="36"/>
      <c r="D760" s="36"/>
      <c r="E760" s="36"/>
      <c r="F760" s="36"/>
      <c r="G760" s="36"/>
      <c r="H760" s="36"/>
      <c r="I760" s="36"/>
      <c r="J760" s="36"/>
      <c r="K760" s="36"/>
      <c r="L760" s="36"/>
      <c r="M760" s="36"/>
      <c r="N760" s="36"/>
      <c r="O760" s="36"/>
    </row>
    <row r="761" spans="1:15">
      <c r="A761" s="36"/>
      <c r="B761" s="36"/>
      <c r="C761" s="36"/>
      <c r="D761" s="36"/>
      <c r="E761" s="36"/>
      <c r="F761" s="36"/>
      <c r="G761" s="36"/>
      <c r="H761" s="36"/>
      <c r="I761" s="36"/>
      <c r="J761" s="36"/>
      <c r="K761" s="36"/>
      <c r="L761" s="36"/>
      <c r="M761" s="36"/>
      <c r="N761" s="36"/>
      <c r="O761" s="36"/>
    </row>
    <row r="762" spans="1:15">
      <c r="A762" s="36"/>
      <c r="B762" s="36"/>
      <c r="C762" s="36"/>
      <c r="D762" s="36"/>
      <c r="E762" s="36"/>
      <c r="F762" s="36"/>
      <c r="G762" s="36"/>
      <c r="H762" s="36"/>
      <c r="I762" s="36"/>
      <c r="J762" s="36"/>
      <c r="K762" s="36"/>
      <c r="L762" s="36"/>
      <c r="M762" s="36"/>
      <c r="N762" s="36"/>
      <c r="O762" s="36"/>
    </row>
    <row r="763" spans="1:15">
      <c r="A763" s="36"/>
      <c r="B763" s="36"/>
      <c r="C763" s="36"/>
      <c r="D763" s="36"/>
      <c r="E763" s="36"/>
      <c r="F763" s="36"/>
      <c r="G763" s="36"/>
      <c r="H763" s="36"/>
      <c r="I763" s="36"/>
      <c r="J763" s="36"/>
      <c r="K763" s="36"/>
      <c r="L763" s="36"/>
      <c r="M763" s="36"/>
      <c r="N763" s="36"/>
      <c r="O763" s="36"/>
    </row>
    <row r="764" spans="1:15">
      <c r="A764" s="36"/>
      <c r="B764" s="36"/>
      <c r="C764" s="36"/>
      <c r="D764" s="36"/>
      <c r="E764" s="36"/>
      <c r="F764" s="36"/>
      <c r="G764" s="36"/>
      <c r="H764" s="36"/>
      <c r="I764" s="36"/>
      <c r="J764" s="36"/>
      <c r="K764" s="36"/>
      <c r="L764" s="36"/>
      <c r="M764" s="36"/>
      <c r="N764" s="36"/>
      <c r="O764" s="36"/>
    </row>
    <row r="765" spans="1:15">
      <c r="A765" s="36"/>
      <c r="B765" s="36"/>
      <c r="C765" s="36"/>
      <c r="D765" s="36"/>
      <c r="E765" s="36"/>
      <c r="F765" s="36"/>
      <c r="G765" s="36"/>
      <c r="H765" s="36"/>
      <c r="I765" s="36"/>
      <c r="J765" s="36"/>
      <c r="K765" s="36"/>
      <c r="L765" s="36"/>
      <c r="M765" s="36"/>
      <c r="N765" s="36"/>
      <c r="O765" s="36"/>
    </row>
    <row r="766" spans="1:15">
      <c r="A766" s="36"/>
      <c r="B766" s="36"/>
      <c r="C766" s="36"/>
      <c r="D766" s="36"/>
      <c r="E766" s="36"/>
      <c r="F766" s="36"/>
      <c r="G766" s="36"/>
      <c r="H766" s="36"/>
      <c r="I766" s="36"/>
      <c r="J766" s="36"/>
      <c r="K766" s="36"/>
      <c r="L766" s="36"/>
      <c r="M766" s="36"/>
      <c r="N766" s="36"/>
      <c r="O766" s="36"/>
    </row>
    <row r="767" spans="1:15">
      <c r="A767" s="36"/>
      <c r="B767" s="36"/>
      <c r="C767" s="36"/>
      <c r="D767" s="36"/>
      <c r="E767" s="36"/>
      <c r="F767" s="36"/>
      <c r="G767" s="36"/>
      <c r="H767" s="36"/>
      <c r="I767" s="36"/>
      <c r="J767" s="36"/>
      <c r="K767" s="36"/>
      <c r="L767" s="36"/>
      <c r="M767" s="36"/>
      <c r="N767" s="36"/>
      <c r="O767" s="36"/>
    </row>
    <row r="768" spans="1:15">
      <c r="A768" s="36"/>
      <c r="B768" s="36"/>
      <c r="C768" s="36"/>
      <c r="D768" s="36"/>
      <c r="E768" s="36"/>
      <c r="F768" s="36"/>
      <c r="G768" s="36"/>
      <c r="H768" s="36"/>
      <c r="I768" s="36"/>
      <c r="J768" s="36"/>
      <c r="K768" s="36"/>
      <c r="L768" s="36"/>
      <c r="M768" s="36"/>
      <c r="N768" s="36"/>
      <c r="O768" s="36"/>
    </row>
    <row r="769" spans="1:15">
      <c r="A769" s="37"/>
      <c r="B769" s="36"/>
      <c r="C769" s="36"/>
      <c r="D769" s="36"/>
      <c r="E769" s="36"/>
      <c r="F769" s="36"/>
      <c r="G769" s="37"/>
      <c r="H769" s="36"/>
      <c r="I769" s="36"/>
      <c r="J769" s="36"/>
      <c r="K769" s="36"/>
      <c r="L769" s="36"/>
      <c r="M769" s="36"/>
      <c r="N769" s="36"/>
      <c r="O769" s="36"/>
    </row>
    <row r="770" spans="1:15">
      <c r="A770" s="36"/>
      <c r="B770" s="36"/>
      <c r="C770" s="36"/>
      <c r="D770" s="36"/>
      <c r="E770" s="36"/>
      <c r="F770" s="36"/>
      <c r="G770" s="36"/>
      <c r="H770" s="36"/>
      <c r="I770" s="36"/>
      <c r="J770" s="36"/>
      <c r="K770" s="36"/>
      <c r="L770" s="36"/>
      <c r="M770" s="36"/>
      <c r="N770" s="36"/>
      <c r="O770" s="36"/>
    </row>
    <row r="771" spans="1:15">
      <c r="A771" s="36"/>
      <c r="B771" s="36"/>
      <c r="C771" s="36"/>
      <c r="D771" s="36"/>
      <c r="E771" s="36"/>
      <c r="F771" s="36"/>
      <c r="G771" s="36"/>
      <c r="H771" s="36"/>
      <c r="I771" s="36"/>
      <c r="J771" s="36"/>
      <c r="K771" s="36"/>
      <c r="L771" s="36"/>
      <c r="M771" s="36"/>
      <c r="N771" s="36"/>
      <c r="O771" s="36"/>
    </row>
    <row r="772" spans="1:15">
      <c r="A772" s="36"/>
      <c r="B772" s="36"/>
      <c r="C772" s="36"/>
      <c r="D772" s="36"/>
      <c r="E772" s="36"/>
      <c r="F772" s="36"/>
      <c r="G772" s="36"/>
      <c r="H772" s="36"/>
      <c r="I772" s="36"/>
      <c r="J772" s="36"/>
      <c r="K772" s="36"/>
      <c r="L772" s="36"/>
      <c r="M772" s="36"/>
      <c r="N772" s="36"/>
      <c r="O772" s="36"/>
    </row>
    <row r="773" spans="1:15">
      <c r="A773" s="36"/>
      <c r="B773" s="36"/>
      <c r="C773" s="36"/>
      <c r="D773" s="36"/>
      <c r="E773" s="36"/>
      <c r="F773" s="36"/>
      <c r="G773" s="36"/>
      <c r="H773" s="36"/>
      <c r="I773" s="36"/>
      <c r="J773" s="36"/>
      <c r="K773" s="36"/>
      <c r="L773" s="36"/>
      <c r="M773" s="36"/>
      <c r="N773" s="36"/>
      <c r="O773" s="36"/>
    </row>
    <row r="774" spans="1:15">
      <c r="A774" s="36"/>
      <c r="B774" s="36"/>
      <c r="C774" s="36"/>
      <c r="D774" s="36"/>
      <c r="E774" s="36"/>
      <c r="F774" s="36"/>
      <c r="G774" s="36"/>
      <c r="H774" s="36"/>
      <c r="I774" s="36"/>
      <c r="J774" s="36"/>
      <c r="K774" s="36"/>
      <c r="L774" s="36"/>
      <c r="M774" s="36"/>
      <c r="N774" s="36"/>
      <c r="O774" s="36"/>
    </row>
    <row r="775" spans="1:15">
      <c r="A775" s="36"/>
      <c r="B775" s="36"/>
      <c r="C775" s="36"/>
      <c r="D775" s="36"/>
      <c r="E775" s="36"/>
      <c r="F775" s="36"/>
      <c r="G775" s="36"/>
      <c r="H775" s="36"/>
      <c r="I775" s="36"/>
      <c r="J775" s="36"/>
      <c r="K775" s="36"/>
      <c r="L775" s="36"/>
      <c r="M775" s="36"/>
      <c r="N775" s="36"/>
      <c r="O775" s="36"/>
    </row>
    <row r="776" spans="1:15">
      <c r="A776" s="36"/>
      <c r="B776" s="36"/>
      <c r="C776" s="36"/>
      <c r="D776" s="36"/>
      <c r="E776" s="36"/>
      <c r="F776" s="36"/>
      <c r="G776" s="36"/>
      <c r="H776" s="36"/>
      <c r="I776" s="36"/>
      <c r="J776" s="36"/>
      <c r="K776" s="36"/>
      <c r="L776" s="36"/>
      <c r="M776" s="36"/>
      <c r="N776" s="36"/>
      <c r="O776" s="36"/>
    </row>
    <row r="777" spans="1:15">
      <c r="A777" s="36"/>
      <c r="B777" s="36"/>
      <c r="C777" s="36"/>
      <c r="D777" s="36"/>
      <c r="E777" s="36"/>
      <c r="F777" s="36"/>
      <c r="G777" s="36"/>
      <c r="H777" s="36"/>
      <c r="I777" s="36"/>
      <c r="J777" s="36"/>
      <c r="K777" s="36"/>
      <c r="L777" s="36"/>
      <c r="M777" s="36"/>
      <c r="N777" s="36"/>
      <c r="O777" s="36"/>
    </row>
    <row r="778" spans="1:15">
      <c r="A778" s="37"/>
      <c r="B778" s="36"/>
      <c r="C778" s="36"/>
      <c r="D778" s="36"/>
      <c r="E778" s="36"/>
      <c r="F778" s="36"/>
      <c r="G778" s="36"/>
      <c r="H778" s="36"/>
      <c r="I778" s="36"/>
      <c r="J778" s="36"/>
      <c r="K778" s="36"/>
      <c r="L778" s="36"/>
      <c r="M778" s="36"/>
      <c r="N778" s="36"/>
      <c r="O778" s="36"/>
    </row>
    <row r="779" spans="1:15">
      <c r="A779" s="36"/>
      <c r="B779" s="36"/>
      <c r="C779" s="36"/>
      <c r="D779" s="36"/>
      <c r="E779" s="36"/>
      <c r="F779" s="36"/>
      <c r="G779" s="36"/>
      <c r="H779" s="36"/>
      <c r="I779" s="36"/>
      <c r="J779" s="36"/>
      <c r="K779" s="36"/>
      <c r="L779" s="36"/>
      <c r="M779" s="36"/>
      <c r="N779" s="36"/>
      <c r="O779" s="36"/>
    </row>
    <row r="780" spans="1:15">
      <c r="A780" s="36"/>
      <c r="B780" s="36"/>
      <c r="C780" s="36"/>
      <c r="D780" s="36"/>
      <c r="E780" s="36"/>
      <c r="F780" s="36"/>
      <c r="G780" s="36"/>
      <c r="H780" s="36"/>
      <c r="I780" s="36"/>
      <c r="J780" s="36"/>
      <c r="K780" s="36"/>
      <c r="L780" s="36"/>
      <c r="M780" s="36"/>
      <c r="N780" s="36"/>
      <c r="O780" s="36"/>
    </row>
    <row r="781" spans="1:15">
      <c r="A781" s="36"/>
      <c r="B781" s="36"/>
      <c r="C781" s="36"/>
      <c r="D781" s="36"/>
      <c r="E781" s="36"/>
      <c r="F781" s="36"/>
      <c r="G781" s="36"/>
      <c r="H781" s="36"/>
      <c r="I781" s="36"/>
      <c r="J781" s="36"/>
      <c r="K781" s="36"/>
      <c r="L781" s="36"/>
      <c r="M781" s="36"/>
      <c r="N781" s="36"/>
      <c r="O781" s="36"/>
    </row>
    <row r="782" spans="1:15">
      <c r="A782" s="36"/>
      <c r="B782" s="36"/>
      <c r="C782" s="36"/>
      <c r="D782" s="36"/>
      <c r="E782" s="36"/>
      <c r="F782" s="36"/>
      <c r="G782" s="36"/>
      <c r="H782" s="36"/>
      <c r="I782" s="36"/>
      <c r="J782" s="36"/>
      <c r="K782" s="36"/>
      <c r="L782" s="36"/>
      <c r="M782" s="36"/>
      <c r="N782" s="36"/>
      <c r="O782" s="36"/>
    </row>
    <row r="783" spans="1:15">
      <c r="A783" s="36"/>
      <c r="B783" s="36"/>
      <c r="C783" s="36"/>
      <c r="D783" s="36"/>
      <c r="E783" s="36"/>
      <c r="F783" s="36"/>
      <c r="G783" s="36"/>
      <c r="H783" s="36"/>
      <c r="I783" s="36"/>
      <c r="J783" s="36"/>
      <c r="K783" s="36"/>
      <c r="L783" s="36"/>
      <c r="M783" s="36"/>
      <c r="N783" s="36"/>
      <c r="O783" s="36"/>
    </row>
    <row r="784" spans="1:15">
      <c r="A784" s="36"/>
      <c r="B784" s="36"/>
      <c r="C784" s="36"/>
      <c r="D784" s="36"/>
      <c r="E784" s="36"/>
      <c r="F784" s="36"/>
      <c r="G784" s="36"/>
      <c r="H784" s="36"/>
      <c r="I784" s="36"/>
      <c r="J784" s="36"/>
      <c r="K784" s="36"/>
      <c r="L784" s="36"/>
      <c r="M784" s="36"/>
      <c r="N784" s="36"/>
      <c r="O784" s="36"/>
    </row>
    <row r="785" spans="1:15">
      <c r="A785" s="36"/>
      <c r="B785" s="36"/>
      <c r="C785" s="36"/>
      <c r="D785" s="36"/>
      <c r="E785" s="36"/>
      <c r="F785" s="36"/>
      <c r="G785" s="36"/>
      <c r="H785" s="36"/>
      <c r="I785" s="36"/>
      <c r="J785" s="36"/>
      <c r="K785" s="36"/>
      <c r="L785" s="36"/>
      <c r="M785" s="36"/>
      <c r="N785" s="36"/>
      <c r="O785" s="36"/>
    </row>
    <row r="786" spans="1:15">
      <c r="A786" s="36"/>
      <c r="B786" s="36"/>
      <c r="C786" s="36"/>
      <c r="D786" s="36"/>
      <c r="E786" s="36"/>
      <c r="F786" s="36"/>
      <c r="G786" s="36"/>
      <c r="H786" s="36"/>
      <c r="I786" s="36"/>
      <c r="J786" s="36"/>
      <c r="K786" s="36"/>
      <c r="L786" s="36"/>
      <c r="M786" s="36"/>
      <c r="N786" s="36"/>
      <c r="O786" s="36"/>
    </row>
    <row r="787" spans="1:15">
      <c r="A787" s="36"/>
      <c r="B787" s="36"/>
      <c r="C787" s="36"/>
      <c r="D787" s="36"/>
      <c r="E787" s="36"/>
      <c r="F787" s="36"/>
      <c r="G787" s="36"/>
      <c r="H787" s="36"/>
      <c r="I787" s="36"/>
      <c r="J787" s="36"/>
      <c r="K787" s="36"/>
      <c r="L787" s="36"/>
      <c r="M787" s="36"/>
      <c r="N787" s="36"/>
      <c r="O787" s="36"/>
    </row>
    <row r="788" spans="1:15">
      <c r="A788" s="36"/>
      <c r="B788" s="36"/>
      <c r="C788" s="36"/>
      <c r="D788" s="36"/>
      <c r="E788" s="36"/>
      <c r="F788" s="36"/>
      <c r="G788" s="36"/>
      <c r="H788" s="36"/>
      <c r="I788" s="36"/>
      <c r="J788" s="36"/>
      <c r="K788" s="36"/>
      <c r="L788" s="36"/>
      <c r="M788" s="36"/>
      <c r="N788" s="36"/>
      <c r="O788" s="36"/>
    </row>
    <row r="789" spans="1:15">
      <c r="A789" s="36"/>
      <c r="B789" s="36"/>
      <c r="C789" s="36"/>
      <c r="D789" s="36"/>
      <c r="E789" s="36"/>
      <c r="F789" s="36"/>
      <c r="G789" s="36"/>
      <c r="H789" s="36"/>
      <c r="I789" s="36"/>
      <c r="J789" s="36"/>
      <c r="K789" s="36"/>
      <c r="L789" s="36"/>
      <c r="M789" s="36"/>
      <c r="N789" s="36"/>
      <c r="O789" s="36"/>
    </row>
    <row r="790" spans="1:15">
      <c r="A790" s="36"/>
      <c r="B790" s="36"/>
      <c r="C790" s="36"/>
      <c r="D790" s="36"/>
      <c r="E790" s="36"/>
      <c r="F790" s="36"/>
      <c r="G790" s="36"/>
      <c r="H790" s="36"/>
      <c r="I790" s="36"/>
      <c r="J790" s="36"/>
      <c r="K790" s="36"/>
      <c r="L790" s="36"/>
      <c r="M790" s="36"/>
      <c r="N790" s="36"/>
      <c r="O790" s="36"/>
    </row>
    <row r="791" spans="1:15">
      <c r="A791" s="36"/>
      <c r="B791" s="36"/>
      <c r="C791" s="36"/>
      <c r="D791" s="36"/>
      <c r="E791" s="36"/>
      <c r="F791" s="36"/>
      <c r="G791" s="36"/>
      <c r="H791" s="36"/>
      <c r="I791" s="36"/>
      <c r="J791" s="36"/>
      <c r="K791" s="36"/>
      <c r="L791" s="36"/>
      <c r="M791" s="36"/>
      <c r="N791" s="36"/>
      <c r="O791" s="36"/>
    </row>
    <row r="792" spans="1:15">
      <c r="A792" s="36"/>
      <c r="B792" s="36"/>
      <c r="C792" s="36"/>
      <c r="D792" s="36"/>
      <c r="E792" s="36"/>
      <c r="F792" s="36"/>
      <c r="G792" s="36"/>
      <c r="H792" s="36"/>
      <c r="I792" s="36"/>
      <c r="J792" s="36"/>
      <c r="K792" s="36"/>
      <c r="L792" s="36"/>
      <c r="M792" s="36"/>
      <c r="N792" s="36"/>
      <c r="O792" s="36"/>
    </row>
    <row r="793" spans="1:15">
      <c r="A793" s="36"/>
      <c r="B793" s="36"/>
      <c r="C793" s="36"/>
      <c r="D793" s="36"/>
      <c r="E793" s="36"/>
      <c r="F793" s="36"/>
      <c r="G793" s="36"/>
      <c r="H793" s="36"/>
      <c r="I793" s="36"/>
      <c r="J793" s="36"/>
      <c r="K793" s="36"/>
      <c r="L793" s="36"/>
      <c r="M793" s="36"/>
      <c r="N793" s="36"/>
      <c r="O793" s="36"/>
    </row>
    <row r="794" spans="1:15">
      <c r="A794" s="36"/>
      <c r="B794" s="36"/>
      <c r="C794" s="36"/>
      <c r="D794" s="36"/>
      <c r="E794" s="36"/>
      <c r="F794" s="36"/>
      <c r="G794" s="36"/>
      <c r="H794" s="36"/>
      <c r="I794" s="36"/>
      <c r="J794" s="36"/>
      <c r="K794" s="36"/>
      <c r="L794" s="36"/>
      <c r="M794" s="36"/>
      <c r="N794" s="36"/>
      <c r="O794" s="36"/>
    </row>
    <row r="795" spans="1:15">
      <c r="A795" s="36"/>
      <c r="B795" s="36"/>
      <c r="C795" s="36"/>
      <c r="D795" s="36"/>
      <c r="E795" s="36"/>
      <c r="F795" s="36"/>
      <c r="G795" s="36"/>
      <c r="H795" s="36"/>
      <c r="I795" s="36"/>
      <c r="J795" s="36"/>
      <c r="K795" s="36"/>
      <c r="L795" s="36"/>
      <c r="M795" s="36"/>
      <c r="N795" s="36"/>
      <c r="O795" s="36"/>
    </row>
    <row r="796" spans="1:15">
      <c r="A796" s="36"/>
      <c r="B796" s="36"/>
      <c r="C796" s="36"/>
      <c r="D796" s="36"/>
      <c r="E796" s="36"/>
      <c r="F796" s="36"/>
      <c r="G796" s="36"/>
      <c r="H796" s="36"/>
      <c r="I796" s="36"/>
      <c r="J796" s="36"/>
      <c r="K796" s="36"/>
      <c r="L796" s="36"/>
      <c r="M796" s="36"/>
      <c r="N796" s="36"/>
      <c r="O796" s="36"/>
    </row>
    <row r="797" spans="1:15">
      <c r="A797" s="36"/>
      <c r="B797" s="36"/>
      <c r="C797" s="36"/>
      <c r="D797" s="36"/>
      <c r="E797" s="36"/>
      <c r="F797" s="36"/>
      <c r="G797" s="36"/>
      <c r="H797" s="36"/>
      <c r="I797" s="36"/>
      <c r="J797" s="36"/>
      <c r="K797" s="36"/>
      <c r="L797" s="36"/>
      <c r="M797" s="36"/>
      <c r="N797" s="36"/>
      <c r="O797" s="36"/>
    </row>
    <row r="798" spans="1:15">
      <c r="A798" s="36"/>
      <c r="B798" s="36"/>
      <c r="C798" s="36"/>
      <c r="D798" s="36"/>
      <c r="E798" s="36"/>
      <c r="F798" s="36"/>
      <c r="G798" s="36"/>
      <c r="H798" s="36"/>
      <c r="I798" s="36"/>
      <c r="J798" s="36"/>
      <c r="K798" s="36"/>
      <c r="L798" s="36"/>
      <c r="M798" s="36"/>
      <c r="N798" s="36"/>
      <c r="O798" s="36"/>
    </row>
    <row r="799" spans="1:15">
      <c r="A799" s="36"/>
      <c r="B799" s="36"/>
      <c r="C799" s="36"/>
      <c r="D799" s="36"/>
      <c r="E799" s="36"/>
      <c r="F799" s="36"/>
      <c r="G799" s="36"/>
      <c r="H799" s="36"/>
      <c r="I799" s="36"/>
      <c r="J799" s="36"/>
      <c r="K799" s="36"/>
      <c r="L799" s="36"/>
      <c r="M799" s="36"/>
      <c r="N799" s="36"/>
      <c r="O799" s="36"/>
    </row>
    <row r="800" spans="1:15">
      <c r="A800" s="36"/>
      <c r="B800" s="36"/>
      <c r="C800" s="36"/>
      <c r="D800" s="36"/>
      <c r="E800" s="36"/>
      <c r="F800" s="36"/>
      <c r="G800" s="36"/>
      <c r="H800" s="36"/>
      <c r="I800" s="36"/>
      <c r="J800" s="36"/>
      <c r="K800" s="36"/>
      <c r="L800" s="36"/>
      <c r="M800" s="36"/>
      <c r="N800" s="36"/>
      <c r="O800" s="36"/>
    </row>
    <row r="801" spans="1:15">
      <c r="A801" s="36"/>
      <c r="B801" s="36"/>
      <c r="C801" s="36"/>
      <c r="D801" s="36"/>
      <c r="E801" s="36"/>
      <c r="F801" s="36"/>
      <c r="G801" s="36"/>
      <c r="H801" s="36"/>
      <c r="I801" s="36"/>
      <c r="J801" s="36"/>
      <c r="K801" s="36"/>
      <c r="L801" s="36"/>
      <c r="M801" s="36"/>
      <c r="N801" s="36"/>
      <c r="O801" s="36"/>
    </row>
    <row r="802" spans="1:15">
      <c r="A802" s="36"/>
      <c r="B802" s="36"/>
      <c r="C802" s="36"/>
      <c r="D802" s="36"/>
      <c r="E802" s="36"/>
      <c r="F802" s="36"/>
      <c r="G802" s="36"/>
      <c r="H802" s="36"/>
      <c r="I802" s="36"/>
      <c r="J802" s="36"/>
      <c r="K802" s="36"/>
      <c r="L802" s="36"/>
      <c r="M802" s="36"/>
      <c r="N802" s="36"/>
      <c r="O802" s="36"/>
    </row>
    <row r="803" spans="1:15">
      <c r="A803" s="36"/>
      <c r="B803" s="36"/>
      <c r="C803" s="36"/>
      <c r="D803" s="36"/>
      <c r="E803" s="36"/>
      <c r="F803" s="36"/>
      <c r="G803" s="36"/>
      <c r="H803" s="36"/>
      <c r="I803" s="36"/>
      <c r="J803" s="36"/>
      <c r="K803" s="36"/>
      <c r="L803" s="36"/>
      <c r="M803" s="36"/>
      <c r="N803" s="36"/>
      <c r="O803" s="36"/>
    </row>
    <row r="804" spans="1:15">
      <c r="A804" s="36"/>
      <c r="B804" s="36"/>
      <c r="C804" s="36"/>
      <c r="D804" s="36"/>
      <c r="E804" s="36"/>
      <c r="F804" s="36"/>
      <c r="G804" s="36"/>
      <c r="H804" s="36"/>
      <c r="I804" s="36"/>
      <c r="J804" s="36"/>
      <c r="K804" s="36"/>
      <c r="L804" s="36"/>
      <c r="M804" s="36"/>
      <c r="N804" s="36"/>
      <c r="O804" s="36"/>
    </row>
    <row r="805" spans="1:15">
      <c r="A805" s="36"/>
      <c r="B805" s="36"/>
      <c r="C805" s="36"/>
      <c r="D805" s="36"/>
      <c r="E805" s="36"/>
      <c r="F805" s="36"/>
      <c r="G805" s="36"/>
      <c r="H805" s="36"/>
      <c r="I805" s="36"/>
      <c r="J805" s="36"/>
      <c r="K805" s="36"/>
      <c r="L805" s="36"/>
      <c r="M805" s="36"/>
      <c r="N805" s="36"/>
      <c r="O805" s="36"/>
    </row>
    <row r="806" spans="1:15">
      <c r="A806" s="36"/>
      <c r="B806" s="36"/>
      <c r="C806" s="36"/>
      <c r="D806" s="36"/>
      <c r="E806" s="36"/>
      <c r="F806" s="36"/>
      <c r="G806" s="36"/>
      <c r="H806" s="36"/>
      <c r="I806" s="36"/>
      <c r="J806" s="36"/>
      <c r="K806" s="36"/>
      <c r="L806" s="36"/>
      <c r="M806" s="36"/>
      <c r="N806" s="36"/>
      <c r="O806" s="36"/>
    </row>
    <row r="807" spans="1:15">
      <c r="A807" s="36"/>
      <c r="B807" s="36"/>
      <c r="C807" s="36"/>
      <c r="D807" s="36"/>
      <c r="E807" s="36"/>
      <c r="F807" s="36"/>
      <c r="G807" s="36"/>
      <c r="H807" s="36"/>
      <c r="I807" s="36"/>
      <c r="J807" s="36"/>
      <c r="K807" s="36"/>
      <c r="L807" s="36"/>
      <c r="M807" s="36"/>
      <c r="N807" s="36"/>
      <c r="O807" s="36"/>
    </row>
    <row r="808" spans="1:15">
      <c r="A808" s="36"/>
      <c r="B808" s="36"/>
      <c r="C808" s="36"/>
      <c r="D808" s="36"/>
      <c r="E808" s="36"/>
      <c r="F808" s="36"/>
      <c r="G808" s="36"/>
      <c r="H808" s="36"/>
      <c r="I808" s="36"/>
      <c r="J808" s="36"/>
      <c r="K808" s="36"/>
      <c r="L808" s="36"/>
      <c r="M808" s="36"/>
      <c r="N808" s="36"/>
      <c r="O808" s="36"/>
    </row>
    <row r="809" spans="1:15">
      <c r="A809" s="36"/>
      <c r="B809" s="36"/>
      <c r="C809" s="36"/>
      <c r="D809" s="36"/>
      <c r="E809" s="36"/>
      <c r="F809" s="36"/>
      <c r="G809" s="36"/>
      <c r="H809" s="36"/>
      <c r="I809" s="36"/>
      <c r="J809" s="36"/>
      <c r="K809" s="36"/>
      <c r="L809" s="36"/>
      <c r="M809" s="36"/>
      <c r="N809" s="36"/>
      <c r="O809" s="36"/>
    </row>
    <row r="810" spans="1:15">
      <c r="A810" s="36"/>
      <c r="B810" s="36"/>
      <c r="C810" s="36"/>
      <c r="D810" s="36"/>
      <c r="E810" s="36"/>
      <c r="F810" s="36"/>
      <c r="G810" s="36"/>
      <c r="H810" s="36"/>
      <c r="I810" s="36"/>
      <c r="J810" s="36"/>
      <c r="K810" s="36"/>
      <c r="L810" s="36"/>
      <c r="M810" s="36"/>
      <c r="N810" s="36"/>
      <c r="O810" s="36"/>
    </row>
    <row r="811" spans="1:15">
      <c r="A811" s="36"/>
      <c r="B811" s="36"/>
      <c r="C811" s="36"/>
      <c r="D811" s="36"/>
      <c r="E811" s="36"/>
      <c r="F811" s="36"/>
      <c r="G811" s="36"/>
      <c r="H811" s="36"/>
      <c r="I811" s="36"/>
      <c r="J811" s="36"/>
      <c r="K811" s="36"/>
      <c r="L811" s="36"/>
      <c r="M811" s="36"/>
      <c r="N811" s="36"/>
      <c r="O811" s="36"/>
    </row>
    <row r="812" spans="1:15">
      <c r="A812" s="36"/>
      <c r="B812" s="36"/>
      <c r="C812" s="36"/>
      <c r="D812" s="36"/>
      <c r="E812" s="36"/>
      <c r="F812" s="36"/>
      <c r="G812" s="36"/>
      <c r="H812" s="36"/>
      <c r="I812" s="36"/>
      <c r="J812" s="36"/>
      <c r="K812" s="36"/>
      <c r="L812" s="36"/>
      <c r="M812" s="36"/>
      <c r="N812" s="36"/>
      <c r="O812" s="36"/>
    </row>
    <row r="813" spans="1:15">
      <c r="A813" s="36"/>
      <c r="B813" s="36"/>
      <c r="C813" s="36"/>
      <c r="D813" s="36"/>
      <c r="E813" s="36"/>
      <c r="F813" s="36"/>
      <c r="G813" s="36"/>
      <c r="H813" s="36"/>
      <c r="I813" s="36"/>
      <c r="J813" s="36"/>
      <c r="K813" s="36"/>
      <c r="L813" s="36"/>
      <c r="M813" s="36"/>
      <c r="N813" s="36"/>
      <c r="O813" s="36"/>
    </row>
    <row r="814" spans="1:15">
      <c r="A814" s="36"/>
      <c r="B814" s="36"/>
      <c r="C814" s="36"/>
      <c r="D814" s="36"/>
      <c r="E814" s="36"/>
      <c r="F814" s="36"/>
      <c r="G814" s="36"/>
      <c r="H814" s="36"/>
      <c r="I814" s="36"/>
      <c r="J814" s="36"/>
      <c r="K814" s="36"/>
      <c r="L814" s="36"/>
      <c r="M814" s="36"/>
      <c r="N814" s="36"/>
      <c r="O814" s="36"/>
    </row>
    <row r="815" spans="1:15">
      <c r="A815" s="36"/>
      <c r="B815" s="36"/>
      <c r="C815" s="36"/>
      <c r="D815" s="36"/>
      <c r="E815" s="36"/>
      <c r="F815" s="36"/>
      <c r="G815" s="36"/>
      <c r="H815" s="36"/>
      <c r="I815" s="36"/>
      <c r="J815" s="36"/>
      <c r="K815" s="36"/>
      <c r="L815" s="36"/>
      <c r="M815" s="36"/>
      <c r="N815" s="36"/>
      <c r="O815" s="36"/>
    </row>
    <row r="816" spans="1:15">
      <c r="A816" s="36"/>
      <c r="B816" s="36"/>
      <c r="C816" s="36"/>
      <c r="D816" s="36"/>
      <c r="E816" s="36"/>
      <c r="F816" s="36"/>
      <c r="G816" s="36"/>
      <c r="H816" s="36"/>
      <c r="I816" s="36"/>
      <c r="J816" s="36"/>
      <c r="K816" s="36"/>
      <c r="L816" s="36"/>
      <c r="M816" s="36"/>
      <c r="N816" s="36"/>
      <c r="O816" s="36"/>
    </row>
    <row r="817" spans="1:15">
      <c r="A817" s="36"/>
      <c r="B817" s="36"/>
      <c r="C817" s="36"/>
      <c r="D817" s="36"/>
      <c r="E817" s="36"/>
      <c r="F817" s="36"/>
      <c r="G817" s="36"/>
      <c r="H817" s="36"/>
      <c r="I817" s="36"/>
      <c r="J817" s="36"/>
      <c r="K817" s="36"/>
      <c r="L817" s="36"/>
      <c r="M817" s="36"/>
      <c r="N817" s="36"/>
      <c r="O817" s="36"/>
    </row>
    <row r="818" spans="1:15">
      <c r="A818" s="36"/>
      <c r="B818" s="36"/>
      <c r="C818" s="36"/>
      <c r="D818" s="36"/>
      <c r="E818" s="36"/>
      <c r="F818" s="36"/>
      <c r="G818" s="36"/>
      <c r="H818" s="36"/>
      <c r="I818" s="36"/>
      <c r="J818" s="36"/>
      <c r="K818" s="36"/>
      <c r="L818" s="36"/>
      <c r="M818" s="36"/>
      <c r="N818" s="36"/>
      <c r="O818" s="36"/>
    </row>
    <row r="819" spans="1:15">
      <c r="A819" s="36"/>
      <c r="B819" s="36"/>
      <c r="C819" s="36"/>
      <c r="D819" s="36"/>
      <c r="E819" s="36"/>
      <c r="F819" s="36"/>
      <c r="G819" s="36"/>
      <c r="H819" s="36"/>
      <c r="I819" s="36"/>
      <c r="J819" s="36"/>
      <c r="K819" s="36"/>
      <c r="L819" s="36"/>
      <c r="M819" s="36"/>
      <c r="N819" s="36"/>
      <c r="O819" s="36"/>
    </row>
    <row r="820" spans="1:15">
      <c r="A820" s="36"/>
      <c r="B820" s="36"/>
      <c r="C820" s="36"/>
      <c r="D820" s="36"/>
      <c r="E820" s="36"/>
      <c r="F820" s="36"/>
      <c r="G820" s="36"/>
      <c r="H820" s="36"/>
      <c r="I820" s="36"/>
      <c r="J820" s="36"/>
      <c r="K820" s="36"/>
      <c r="L820" s="36"/>
      <c r="M820" s="36"/>
      <c r="N820" s="36"/>
      <c r="O820" s="36"/>
    </row>
    <row r="821" spans="1:15">
      <c r="A821" s="36"/>
      <c r="B821" s="36"/>
      <c r="C821" s="36"/>
      <c r="D821" s="36"/>
      <c r="E821" s="36"/>
      <c r="F821" s="36"/>
      <c r="G821" s="36"/>
      <c r="H821" s="36"/>
      <c r="I821" s="36"/>
      <c r="J821" s="36"/>
      <c r="K821" s="36"/>
      <c r="L821" s="36"/>
      <c r="M821" s="36"/>
      <c r="N821" s="36"/>
      <c r="O821" s="36"/>
    </row>
    <row r="822" spans="1:15">
      <c r="A822" s="36"/>
      <c r="B822" s="36"/>
      <c r="C822" s="36"/>
      <c r="D822" s="36"/>
      <c r="E822" s="36"/>
      <c r="F822" s="36"/>
      <c r="G822" s="36"/>
      <c r="H822" s="36"/>
      <c r="I822" s="36"/>
      <c r="J822" s="36"/>
      <c r="K822" s="36"/>
      <c r="L822" s="36"/>
      <c r="M822" s="36"/>
      <c r="N822" s="36"/>
      <c r="O822" s="36"/>
    </row>
    <row r="823" spans="1:15">
      <c r="A823" s="36"/>
      <c r="B823" s="36"/>
      <c r="C823" s="36"/>
      <c r="D823" s="36"/>
      <c r="E823" s="36"/>
      <c r="F823" s="36"/>
      <c r="G823" s="36"/>
      <c r="H823" s="36"/>
      <c r="I823" s="36"/>
      <c r="J823" s="36"/>
      <c r="K823" s="36"/>
      <c r="L823" s="36"/>
      <c r="M823" s="36"/>
      <c r="N823" s="36"/>
      <c r="O823" s="36"/>
    </row>
    <row r="824" spans="1:15">
      <c r="A824" s="36"/>
      <c r="B824" s="36"/>
      <c r="C824" s="36"/>
      <c r="D824" s="36"/>
      <c r="E824" s="36"/>
      <c r="F824" s="36"/>
      <c r="G824" s="36"/>
      <c r="H824" s="36"/>
      <c r="I824" s="36"/>
      <c r="J824" s="36"/>
      <c r="K824" s="36"/>
      <c r="L824" s="36"/>
      <c r="M824" s="36"/>
      <c r="N824" s="36"/>
      <c r="O824" s="36"/>
    </row>
    <row r="825" spans="1:15">
      <c r="A825" s="36"/>
      <c r="B825" s="36"/>
      <c r="C825" s="36"/>
      <c r="D825" s="36"/>
      <c r="E825" s="36"/>
      <c r="F825" s="36"/>
      <c r="G825" s="36"/>
      <c r="H825" s="36"/>
      <c r="I825" s="36"/>
      <c r="J825" s="36"/>
      <c r="K825" s="36"/>
      <c r="L825" s="36"/>
      <c r="M825" s="36"/>
      <c r="N825" s="36"/>
      <c r="O825" s="36"/>
    </row>
    <row r="826" spans="1:15">
      <c r="A826" s="36"/>
      <c r="B826" s="36"/>
      <c r="C826" s="36"/>
      <c r="D826" s="36"/>
      <c r="E826" s="36"/>
      <c r="F826" s="36"/>
      <c r="G826" s="36"/>
      <c r="H826" s="36"/>
      <c r="I826" s="36"/>
      <c r="J826" s="36"/>
      <c r="K826" s="36"/>
      <c r="L826" s="36"/>
      <c r="M826" s="36"/>
      <c r="N826" s="36"/>
      <c r="O826" s="36"/>
    </row>
    <row r="827" spans="1:15">
      <c r="A827" s="36"/>
      <c r="B827" s="36"/>
      <c r="C827" s="36"/>
      <c r="D827" s="36"/>
      <c r="E827" s="36"/>
      <c r="F827" s="36"/>
      <c r="G827" s="36"/>
      <c r="H827" s="36"/>
      <c r="I827" s="36"/>
      <c r="J827" s="36"/>
      <c r="K827" s="36"/>
      <c r="L827" s="36"/>
      <c r="M827" s="36"/>
      <c r="N827" s="36"/>
      <c r="O827" s="36"/>
    </row>
    <row r="828" spans="1:15">
      <c r="A828" s="36"/>
      <c r="B828" s="36"/>
      <c r="C828" s="36"/>
      <c r="D828" s="36"/>
      <c r="E828" s="36"/>
      <c r="F828" s="36"/>
      <c r="G828" s="36"/>
      <c r="H828" s="36"/>
      <c r="I828" s="36"/>
      <c r="J828" s="36"/>
      <c r="K828" s="36"/>
      <c r="L828" s="36"/>
      <c r="M828" s="36"/>
      <c r="N828" s="36"/>
      <c r="O828" s="36"/>
    </row>
    <row r="829" spans="1:15">
      <c r="A829" s="36"/>
      <c r="B829" s="36"/>
      <c r="C829" s="36"/>
      <c r="D829" s="36"/>
      <c r="E829" s="36"/>
      <c r="F829" s="36"/>
      <c r="G829" s="36"/>
      <c r="H829" s="36"/>
      <c r="I829" s="36"/>
      <c r="J829" s="36"/>
      <c r="K829" s="36"/>
      <c r="L829" s="36"/>
      <c r="M829" s="36"/>
      <c r="N829" s="36"/>
      <c r="O829" s="36"/>
    </row>
    <row r="830" spans="1:15">
      <c r="A830" s="36"/>
      <c r="B830" s="36"/>
      <c r="C830" s="36"/>
      <c r="D830" s="36"/>
      <c r="E830" s="36"/>
      <c r="F830" s="36"/>
      <c r="G830" s="36"/>
      <c r="H830" s="36"/>
      <c r="I830" s="36"/>
      <c r="J830" s="36"/>
      <c r="K830" s="36"/>
      <c r="L830" s="36"/>
      <c r="M830" s="36"/>
      <c r="N830" s="36"/>
      <c r="O830" s="36"/>
    </row>
    <row r="831" spans="1:15">
      <c r="A831" s="36"/>
      <c r="B831" s="36"/>
      <c r="C831" s="36"/>
      <c r="D831" s="36"/>
      <c r="E831" s="36"/>
      <c r="F831" s="36"/>
      <c r="G831" s="36"/>
      <c r="H831" s="36"/>
      <c r="I831" s="36"/>
      <c r="J831" s="36"/>
      <c r="K831" s="36"/>
      <c r="L831" s="36"/>
      <c r="M831" s="36"/>
      <c r="N831" s="36"/>
      <c r="O831" s="36"/>
    </row>
    <row r="832" spans="1:15">
      <c r="A832" s="36"/>
      <c r="B832" s="36"/>
      <c r="C832" s="36"/>
      <c r="D832" s="36"/>
      <c r="E832" s="36"/>
      <c r="F832" s="36"/>
      <c r="G832" s="36"/>
      <c r="H832" s="36"/>
      <c r="I832" s="36"/>
      <c r="J832" s="36"/>
      <c r="K832" s="36"/>
      <c r="L832" s="36"/>
      <c r="M832" s="36"/>
      <c r="N832" s="36"/>
      <c r="O832" s="36"/>
    </row>
    <row r="833" spans="1:15">
      <c r="A833" s="36"/>
      <c r="B833" s="36"/>
      <c r="C833" s="36"/>
      <c r="D833" s="36"/>
      <c r="E833" s="36"/>
      <c r="F833" s="36"/>
      <c r="G833" s="36"/>
      <c r="H833" s="36"/>
      <c r="I833" s="36"/>
      <c r="J833" s="36"/>
      <c r="K833" s="36"/>
      <c r="L833" s="36"/>
      <c r="M833" s="36"/>
      <c r="N833" s="36"/>
      <c r="O833" s="36"/>
    </row>
    <row r="834" spans="1:15">
      <c r="A834" s="36"/>
      <c r="B834" s="36"/>
      <c r="C834" s="36"/>
      <c r="D834" s="36"/>
      <c r="E834" s="36"/>
      <c r="F834" s="36"/>
      <c r="G834" s="36"/>
      <c r="H834" s="36"/>
      <c r="I834" s="36"/>
      <c r="J834" s="36"/>
      <c r="K834" s="36"/>
      <c r="L834" s="36"/>
      <c r="M834" s="36"/>
      <c r="N834" s="36"/>
      <c r="O834" s="36"/>
    </row>
    <row r="835" spans="1:15">
      <c r="A835" s="36"/>
      <c r="B835" s="36"/>
      <c r="C835" s="36"/>
      <c r="D835" s="36"/>
      <c r="E835" s="36"/>
      <c r="F835" s="36"/>
      <c r="G835" s="36"/>
      <c r="H835" s="36"/>
      <c r="I835" s="36"/>
      <c r="J835" s="36"/>
      <c r="K835" s="36"/>
      <c r="L835" s="36"/>
      <c r="M835" s="36"/>
      <c r="N835" s="36"/>
      <c r="O835" s="36"/>
    </row>
    <row r="836" spans="1:15">
      <c r="A836" s="36"/>
      <c r="B836" s="36"/>
      <c r="C836" s="36"/>
      <c r="D836" s="36"/>
      <c r="E836" s="36"/>
      <c r="F836" s="36"/>
      <c r="G836" s="36"/>
      <c r="H836" s="36"/>
      <c r="I836" s="36"/>
      <c r="J836" s="36"/>
      <c r="K836" s="36"/>
      <c r="L836" s="36"/>
      <c r="M836" s="36"/>
      <c r="N836" s="36"/>
      <c r="O836" s="36"/>
    </row>
    <row r="837" spans="1:15">
      <c r="A837" s="36"/>
      <c r="B837" s="36"/>
      <c r="C837" s="36"/>
      <c r="D837" s="36"/>
      <c r="E837" s="36"/>
      <c r="F837" s="36"/>
      <c r="G837" s="36"/>
      <c r="H837" s="36"/>
      <c r="I837" s="36"/>
      <c r="J837" s="36"/>
      <c r="K837" s="36"/>
      <c r="L837" s="36"/>
      <c r="M837" s="36"/>
      <c r="N837" s="36"/>
      <c r="O837" s="36"/>
    </row>
    <row r="838" spans="1:15">
      <c r="A838" s="36"/>
      <c r="B838" s="36"/>
      <c r="C838" s="36"/>
      <c r="D838" s="36"/>
      <c r="E838" s="36"/>
      <c r="F838" s="36"/>
      <c r="G838" s="36"/>
      <c r="H838" s="36"/>
      <c r="I838" s="36"/>
      <c r="J838" s="36"/>
      <c r="K838" s="36"/>
      <c r="L838" s="36"/>
      <c r="M838" s="36"/>
      <c r="N838" s="36"/>
      <c r="O838" s="36"/>
    </row>
    <row r="839" spans="1:15">
      <c r="A839" s="36"/>
      <c r="B839" s="36"/>
      <c r="C839" s="36"/>
      <c r="D839" s="36"/>
      <c r="E839" s="36"/>
      <c r="F839" s="36"/>
      <c r="G839" s="36"/>
      <c r="H839" s="36"/>
      <c r="I839" s="36"/>
      <c r="J839" s="36"/>
      <c r="K839" s="36"/>
      <c r="L839" s="36"/>
      <c r="M839" s="36"/>
      <c r="N839" s="36"/>
      <c r="O839" s="36"/>
    </row>
    <row r="840" spans="1:15">
      <c r="A840" s="36"/>
      <c r="B840" s="36"/>
      <c r="C840" s="36"/>
      <c r="D840" s="36"/>
      <c r="E840" s="36"/>
      <c r="F840" s="36"/>
      <c r="G840" s="36"/>
      <c r="H840" s="36"/>
      <c r="I840" s="36"/>
      <c r="J840" s="36"/>
      <c r="K840" s="36"/>
      <c r="L840" s="36"/>
      <c r="M840" s="36"/>
      <c r="N840" s="36"/>
      <c r="O840" s="36"/>
    </row>
    <row r="841" spans="1:15">
      <c r="A841" s="36"/>
      <c r="B841" s="36"/>
      <c r="C841" s="36"/>
      <c r="D841" s="36"/>
      <c r="E841" s="36"/>
      <c r="F841" s="36"/>
      <c r="G841" s="36"/>
      <c r="H841" s="36"/>
      <c r="I841" s="36"/>
      <c r="J841" s="36"/>
      <c r="K841" s="36"/>
      <c r="L841" s="36"/>
      <c r="M841" s="36"/>
      <c r="N841" s="36"/>
      <c r="O841" s="36"/>
    </row>
    <row r="842" spans="1:15">
      <c r="A842" s="36"/>
      <c r="B842" s="36"/>
      <c r="C842" s="36"/>
      <c r="D842" s="36"/>
      <c r="E842" s="36"/>
      <c r="F842" s="36"/>
      <c r="G842" s="36"/>
      <c r="H842" s="36"/>
      <c r="I842" s="36"/>
      <c r="J842" s="36"/>
      <c r="K842" s="36"/>
      <c r="L842" s="36"/>
      <c r="M842" s="36"/>
      <c r="N842" s="36"/>
      <c r="O842" s="36"/>
    </row>
    <row r="843" spans="1:15">
      <c r="A843" s="36"/>
      <c r="B843" s="36"/>
      <c r="C843" s="36"/>
      <c r="D843" s="36"/>
      <c r="E843" s="36"/>
      <c r="F843" s="36"/>
      <c r="G843" s="36"/>
      <c r="H843" s="36"/>
      <c r="I843" s="36"/>
      <c r="J843" s="36"/>
      <c r="K843" s="36"/>
      <c r="L843" s="36"/>
      <c r="M843" s="36"/>
      <c r="N843" s="36"/>
      <c r="O843" s="36"/>
    </row>
    <row r="844" spans="1:15">
      <c r="A844" s="36"/>
      <c r="B844" s="36"/>
      <c r="C844" s="36"/>
      <c r="D844" s="36"/>
      <c r="E844" s="36"/>
      <c r="F844" s="36"/>
      <c r="G844" s="36"/>
      <c r="H844" s="36"/>
      <c r="I844" s="36"/>
      <c r="J844" s="36"/>
      <c r="K844" s="36"/>
      <c r="L844" s="36"/>
      <c r="M844" s="36"/>
      <c r="N844" s="36"/>
      <c r="O844" s="36"/>
    </row>
    <row r="845" spans="1:15">
      <c r="A845" s="36"/>
      <c r="B845" s="36"/>
      <c r="C845" s="36"/>
      <c r="D845" s="36"/>
      <c r="E845" s="36"/>
      <c r="F845" s="36"/>
      <c r="G845" s="36"/>
      <c r="H845" s="36"/>
      <c r="I845" s="36"/>
      <c r="J845" s="36"/>
      <c r="K845" s="36"/>
      <c r="L845" s="36"/>
      <c r="M845" s="36"/>
      <c r="N845" s="36"/>
      <c r="O845" s="36"/>
    </row>
    <row r="846" spans="1:15">
      <c r="A846" s="36"/>
      <c r="B846" s="36"/>
      <c r="C846" s="36"/>
      <c r="D846" s="36"/>
      <c r="E846" s="36"/>
      <c r="F846" s="36"/>
      <c r="G846" s="36"/>
      <c r="H846" s="36"/>
      <c r="I846" s="36"/>
      <c r="J846" s="36"/>
      <c r="K846" s="36"/>
      <c r="L846" s="36"/>
      <c r="M846" s="36"/>
      <c r="N846" s="36"/>
      <c r="O846" s="36"/>
    </row>
    <row r="847" spans="1:15">
      <c r="A847" s="36"/>
      <c r="B847" s="36"/>
      <c r="C847" s="36"/>
      <c r="D847" s="36"/>
      <c r="E847" s="36"/>
      <c r="F847" s="36"/>
      <c r="G847" s="36"/>
      <c r="H847" s="36"/>
      <c r="I847" s="36"/>
      <c r="J847" s="36"/>
      <c r="K847" s="36"/>
      <c r="L847" s="36"/>
      <c r="M847" s="36"/>
      <c r="N847" s="36"/>
      <c r="O847" s="36"/>
    </row>
    <row r="848" spans="1:15">
      <c r="A848" s="36"/>
      <c r="B848" s="36"/>
      <c r="C848" s="36"/>
      <c r="D848" s="36"/>
      <c r="E848" s="36"/>
      <c r="F848" s="36"/>
      <c r="G848" s="36"/>
      <c r="H848" s="36"/>
      <c r="I848" s="36"/>
      <c r="J848" s="36"/>
      <c r="K848" s="36"/>
      <c r="L848" s="36"/>
      <c r="M848" s="36"/>
      <c r="N848" s="36"/>
      <c r="O848" s="36"/>
    </row>
    <row r="849" spans="1:15">
      <c r="A849" s="36"/>
      <c r="B849" s="36"/>
      <c r="C849" s="36"/>
      <c r="D849" s="36"/>
      <c r="E849" s="36"/>
      <c r="F849" s="36"/>
      <c r="G849" s="36"/>
      <c r="H849" s="36"/>
      <c r="I849" s="36"/>
      <c r="J849" s="36"/>
      <c r="K849" s="36"/>
      <c r="L849" s="36"/>
      <c r="M849" s="36"/>
      <c r="N849" s="36"/>
      <c r="O849" s="36"/>
    </row>
    <row r="850" spans="1:15">
      <c r="A850" s="36"/>
      <c r="B850" s="36"/>
      <c r="C850" s="36"/>
      <c r="D850" s="36"/>
      <c r="E850" s="36"/>
      <c r="F850" s="36"/>
      <c r="G850" s="36"/>
      <c r="H850" s="36"/>
      <c r="I850" s="36"/>
      <c r="J850" s="36"/>
      <c r="K850" s="36"/>
      <c r="L850" s="36"/>
      <c r="M850" s="36"/>
      <c r="N850" s="36"/>
      <c r="O850" s="36"/>
    </row>
    <row r="851" spans="1:15">
      <c r="A851" s="36"/>
      <c r="B851" s="36"/>
      <c r="C851" s="36"/>
      <c r="D851" s="36"/>
      <c r="E851" s="36"/>
      <c r="F851" s="36"/>
      <c r="G851" s="36"/>
      <c r="H851" s="36"/>
      <c r="I851" s="36"/>
      <c r="J851" s="36"/>
      <c r="K851" s="36"/>
      <c r="L851" s="36"/>
      <c r="M851" s="36"/>
      <c r="N851" s="36"/>
      <c r="O851" s="36"/>
    </row>
    <row r="852" spans="1:15">
      <c r="A852" s="36"/>
      <c r="B852" s="36"/>
      <c r="C852" s="36"/>
      <c r="D852" s="36"/>
      <c r="E852" s="36"/>
      <c r="F852" s="36"/>
      <c r="G852" s="36"/>
      <c r="H852" s="36"/>
      <c r="I852" s="36"/>
      <c r="J852" s="36"/>
      <c r="K852" s="36"/>
      <c r="L852" s="36"/>
      <c r="M852" s="36"/>
      <c r="N852" s="36"/>
      <c r="O852" s="36"/>
    </row>
    <row r="853" spans="1:15">
      <c r="A853" s="36"/>
      <c r="B853" s="36"/>
      <c r="C853" s="36"/>
      <c r="D853" s="36"/>
      <c r="E853" s="36"/>
      <c r="F853" s="36"/>
      <c r="G853" s="36"/>
      <c r="H853" s="36"/>
      <c r="I853" s="36"/>
      <c r="J853" s="36"/>
      <c r="K853" s="36"/>
      <c r="L853" s="36"/>
      <c r="M853" s="36"/>
      <c r="N853" s="36"/>
      <c r="O853" s="36"/>
    </row>
    <row r="854" spans="1:15">
      <c r="A854" s="36"/>
      <c r="B854" s="36"/>
      <c r="C854" s="36"/>
      <c r="D854" s="36"/>
      <c r="E854" s="36"/>
      <c r="F854" s="36"/>
      <c r="G854" s="36"/>
      <c r="H854" s="36"/>
      <c r="I854" s="36"/>
      <c r="J854" s="36"/>
      <c r="K854" s="36"/>
      <c r="L854" s="36"/>
      <c r="M854" s="36"/>
      <c r="N854" s="36"/>
      <c r="O854" s="36"/>
    </row>
    <row r="855" spans="1:15">
      <c r="A855" s="36"/>
      <c r="B855" s="36"/>
      <c r="C855" s="36"/>
      <c r="D855" s="36"/>
      <c r="E855" s="36"/>
      <c r="F855" s="36"/>
      <c r="G855" s="36"/>
      <c r="H855" s="36"/>
      <c r="I855" s="36"/>
      <c r="J855" s="36"/>
      <c r="K855" s="36"/>
      <c r="L855" s="36"/>
      <c r="M855" s="36"/>
      <c r="N855" s="36"/>
      <c r="O855" s="36"/>
    </row>
    <row r="856" spans="1:15">
      <c r="A856" s="36"/>
      <c r="B856" s="36"/>
      <c r="C856" s="36"/>
      <c r="D856" s="36"/>
      <c r="E856" s="36"/>
      <c r="F856" s="36"/>
      <c r="G856" s="36"/>
      <c r="H856" s="36"/>
      <c r="I856" s="36"/>
      <c r="J856" s="36"/>
      <c r="K856" s="36"/>
      <c r="L856" s="36"/>
      <c r="M856" s="36"/>
      <c r="N856" s="36"/>
      <c r="O856" s="36"/>
    </row>
  </sheetData>
  <phoneticPr fontId="2" type="noConversion"/>
  <pageMargins left="0.7" right="0.7" top="0.75" bottom="0.75" header="0.3" footer="0.3"/>
  <pageSetup paperSize="9" orientation="portrait" r:id="rId1"/>
  <legacyDrawing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F2E245-397B-4D78-BEB0-7772B486C228}">
  <dimension ref="A1:E68"/>
  <sheetViews>
    <sheetView workbookViewId="0">
      <selection activeCell="E1" sqref="E1"/>
    </sheetView>
  </sheetViews>
  <sheetFormatPr defaultColWidth="8.85546875" defaultRowHeight="15"/>
  <cols>
    <col min="3" max="3" width="22.85546875" customWidth="1"/>
    <col min="4" max="4" width="15.5703125" customWidth="1"/>
  </cols>
  <sheetData>
    <row r="1" spans="1:5">
      <c r="A1" s="18" t="s">
        <v>111</v>
      </c>
      <c r="B1" s="18" t="s">
        <v>1</v>
      </c>
      <c r="C1" s="18" t="s">
        <v>2</v>
      </c>
      <c r="D1" t="s">
        <v>3</v>
      </c>
      <c r="E1" s="20" t="s">
        <v>4</v>
      </c>
    </row>
    <row r="2" spans="1:5">
      <c r="A2" s="3">
        <v>1</v>
      </c>
      <c r="B2" s="3" t="s">
        <v>16</v>
      </c>
      <c r="C2" s="3" t="s">
        <v>17</v>
      </c>
      <c r="D2" t="s">
        <v>18</v>
      </c>
      <c r="E2" s="19" t="e">
        <f>IF(OR([1]!Table6[[#This Row],[ldc]]=1, [1]!Table6[[#This Row],[sids]]=1),1,0)</f>
        <v>#REF!</v>
      </c>
    </row>
    <row r="3" spans="1:5">
      <c r="A3" s="8">
        <v>2</v>
      </c>
      <c r="B3" s="8" t="s">
        <v>20</v>
      </c>
      <c r="C3" s="8" t="s">
        <v>21</v>
      </c>
      <c r="D3" t="s">
        <v>22</v>
      </c>
      <c r="E3" s="3" t="e">
        <f>IF(OR([1]!Table6[[#This Row],[ldc]]=1, [1]!Table6[[#This Row],[sids]]=1),1,0)</f>
        <v>#REF!</v>
      </c>
    </row>
    <row r="4" spans="1:5">
      <c r="A4" s="3">
        <v>3</v>
      </c>
      <c r="B4" s="3" t="s">
        <v>23</v>
      </c>
      <c r="C4" s="3" t="s">
        <v>24</v>
      </c>
      <c r="D4" t="s">
        <v>25</v>
      </c>
      <c r="E4" s="3" t="e">
        <f>IF(OR([1]!Table6[[#This Row],[ldc]]=1, [1]!Table6[[#This Row],[sids]]=1),1,0)</f>
        <v>#REF!</v>
      </c>
    </row>
    <row r="5" spans="1:5">
      <c r="A5" s="8">
        <v>4</v>
      </c>
      <c r="B5" s="8" t="s">
        <v>27</v>
      </c>
      <c r="C5" s="8" t="s">
        <v>21</v>
      </c>
      <c r="D5" t="s">
        <v>28</v>
      </c>
      <c r="E5" s="3" t="e">
        <f>IF(OR([1]!Table6[[#This Row],[ldc]]=1, [1]!Table6[[#This Row],[sids]]=1),1,0)</f>
        <v>#REF!</v>
      </c>
    </row>
    <row r="6" spans="1:5">
      <c r="A6" s="3">
        <v>5</v>
      </c>
      <c r="B6" s="3" t="s">
        <v>16</v>
      </c>
      <c r="C6" s="3" t="s">
        <v>21</v>
      </c>
      <c r="D6" t="s">
        <v>18</v>
      </c>
      <c r="E6" s="3" t="e">
        <f>IF(OR([1]!Table6[[#This Row],[ldc]]=1, [1]!Table6[[#This Row],[sids]]=1),1,0)</f>
        <v>#REF!</v>
      </c>
    </row>
    <row r="7" spans="1:5">
      <c r="A7" s="8">
        <v>6</v>
      </c>
      <c r="B7" s="8" t="s">
        <v>16</v>
      </c>
      <c r="C7" s="8" t="s">
        <v>21</v>
      </c>
      <c r="D7" t="s">
        <v>25</v>
      </c>
      <c r="E7" s="3" t="e">
        <f>IF(OR([1]!Table6[[#This Row],[ldc]]=1, [1]!Table6[[#This Row],[sids]]=1),1,0)</f>
        <v>#REF!</v>
      </c>
    </row>
    <row r="8" spans="1:5">
      <c r="A8" s="3">
        <v>7</v>
      </c>
      <c r="B8" s="3" t="s">
        <v>27</v>
      </c>
      <c r="C8" s="3" t="s">
        <v>24</v>
      </c>
      <c r="D8" t="s">
        <v>25</v>
      </c>
      <c r="E8" s="3" t="e">
        <f>IF(OR([1]!Table6[[#This Row],[ldc]]=1, [1]!Table6[[#This Row],[sids]]=1),1,0)</f>
        <v>#REF!</v>
      </c>
    </row>
    <row r="9" spans="1:5">
      <c r="A9" s="8">
        <v>8</v>
      </c>
      <c r="B9" s="8" t="s">
        <v>16</v>
      </c>
      <c r="C9" s="8" t="s">
        <v>21</v>
      </c>
      <c r="D9" t="s">
        <v>22</v>
      </c>
      <c r="E9" s="3" t="e">
        <f>IF(OR([1]!Table6[[#This Row],[ldc]]=1, [1]!Table6[[#This Row],[sids]]=1),1,0)</f>
        <v>#REF!</v>
      </c>
    </row>
    <row r="10" spans="1:5">
      <c r="A10" s="3">
        <v>9</v>
      </c>
      <c r="B10" s="3" t="s">
        <v>20</v>
      </c>
      <c r="C10" s="3" t="s">
        <v>21</v>
      </c>
      <c r="D10" t="s">
        <v>22</v>
      </c>
      <c r="E10" s="3" t="e">
        <f>IF(OR([1]!Table6[[#This Row],[ldc]]=1, [1]!Table6[[#This Row],[sids]]=1),1,0)</f>
        <v>#REF!</v>
      </c>
    </row>
    <row r="11" spans="1:5">
      <c r="A11" s="8">
        <v>10</v>
      </c>
      <c r="B11" s="8" t="s">
        <v>23</v>
      </c>
      <c r="C11" s="8" t="s">
        <v>24</v>
      </c>
      <c r="D11" t="s">
        <v>18</v>
      </c>
      <c r="E11" s="3" t="e">
        <f>IF(OR([1]!Table6[[#This Row],[ldc]]=1, [1]!Table6[[#This Row],[sids]]=1),1,0)</f>
        <v>#REF!</v>
      </c>
    </row>
    <row r="12" spans="1:5">
      <c r="A12" s="3">
        <v>11</v>
      </c>
      <c r="B12" s="3" t="s">
        <v>20</v>
      </c>
      <c r="C12" s="3" t="s">
        <v>35</v>
      </c>
      <c r="D12" t="s">
        <v>18</v>
      </c>
      <c r="E12" s="3" t="e">
        <f>IF(OR([1]!Table6[[#This Row],[ldc]]=1, [1]!Table6[[#This Row],[sids]]=1),1,0)</f>
        <v>#REF!</v>
      </c>
    </row>
    <row r="13" spans="1:5">
      <c r="A13" s="8">
        <v>12</v>
      </c>
      <c r="B13" s="8" t="s">
        <v>20</v>
      </c>
      <c r="C13" s="8" t="s">
        <v>21</v>
      </c>
      <c r="D13" t="s">
        <v>25</v>
      </c>
      <c r="E13" s="3" t="e">
        <f>IF(OR([1]!Table6[[#This Row],[ldc]]=1, [1]!Table6[[#This Row],[sids]]=1),1,0)</f>
        <v>#REF!</v>
      </c>
    </row>
    <row r="14" spans="1:5">
      <c r="A14" s="3">
        <v>13</v>
      </c>
      <c r="B14" s="3" t="s">
        <v>16</v>
      </c>
      <c r="C14" s="3" t="s">
        <v>21</v>
      </c>
      <c r="D14" t="s">
        <v>22</v>
      </c>
      <c r="E14" s="3" t="e">
        <f>IF(OR([1]!Table6[[#This Row],[ldc]]=1, [1]!Table6[[#This Row],[sids]]=1),1,0)</f>
        <v>#REF!</v>
      </c>
    </row>
    <row r="15" spans="1:5">
      <c r="A15" s="8">
        <v>14</v>
      </c>
      <c r="B15" s="8" t="s">
        <v>20</v>
      </c>
      <c r="C15" s="8" t="s">
        <v>24</v>
      </c>
      <c r="D15" t="s">
        <v>28</v>
      </c>
      <c r="E15" s="3" t="e">
        <f>IF(OR([1]!Table6[[#This Row],[ldc]]=1, [1]!Table6[[#This Row],[sids]]=1),1,0)</f>
        <v>#REF!</v>
      </c>
    </row>
    <row r="16" spans="1:5">
      <c r="A16" s="3">
        <v>15</v>
      </c>
      <c r="B16" s="3" t="s">
        <v>20</v>
      </c>
      <c r="C16" s="3" t="s">
        <v>35</v>
      </c>
      <c r="D16" t="s">
        <v>25</v>
      </c>
      <c r="E16" s="3" t="e">
        <f>IF(OR([1]!Table6[[#This Row],[ldc]]=1, [1]!Table6[[#This Row],[sids]]=1),1,0)</f>
        <v>#REF!</v>
      </c>
    </row>
    <row r="17" spans="1:5">
      <c r="A17" s="8">
        <v>16</v>
      </c>
      <c r="B17" s="8" t="s">
        <v>16</v>
      </c>
      <c r="C17" s="8" t="s">
        <v>21</v>
      </c>
      <c r="D17" t="s">
        <v>18</v>
      </c>
      <c r="E17" s="3" t="e">
        <f>IF(OR([1]!Table6[[#This Row],[ldc]]=1, [1]!Table6[[#This Row],[sids]]=1),1,0)</f>
        <v>#REF!</v>
      </c>
    </row>
    <row r="18" spans="1:5">
      <c r="A18" s="3">
        <v>17</v>
      </c>
      <c r="B18" s="3" t="s">
        <v>16</v>
      </c>
      <c r="C18" s="3" t="s">
        <v>21</v>
      </c>
      <c r="D18" t="s">
        <v>28</v>
      </c>
      <c r="E18" s="3" t="e">
        <f>IF(OR([1]!Table6[[#This Row],[ldc]]=1, [1]!Table6[[#This Row],[sids]]=1),1,0)</f>
        <v>#REF!</v>
      </c>
    </row>
    <row r="19" spans="1:5">
      <c r="A19" s="8">
        <v>18</v>
      </c>
      <c r="B19" s="8" t="s">
        <v>16</v>
      </c>
      <c r="C19" s="8" t="s">
        <v>21</v>
      </c>
      <c r="D19" t="s">
        <v>18</v>
      </c>
      <c r="E19" s="3" t="e">
        <f>IF(OR([1]!Table6[[#This Row],[ldc]]=1, [1]!Table6[[#This Row],[sids]]=1),1,0)</f>
        <v>#REF!</v>
      </c>
    </row>
    <row r="20" spans="1:5">
      <c r="A20" s="3">
        <v>19</v>
      </c>
      <c r="B20" s="3" t="s">
        <v>23</v>
      </c>
      <c r="C20" s="3" t="s">
        <v>21</v>
      </c>
      <c r="D20" t="s">
        <v>43</v>
      </c>
      <c r="E20" s="3" t="e">
        <f>IF(OR([1]!Table6[[#This Row],[ldc]]=1, [1]!Table6[[#This Row],[sids]]=1),1,0)</f>
        <v>#REF!</v>
      </c>
    </row>
    <row r="21" spans="1:5">
      <c r="A21" s="8">
        <v>20</v>
      </c>
      <c r="B21" s="8" t="s">
        <v>45</v>
      </c>
      <c r="C21" s="8" t="s">
        <v>46</v>
      </c>
      <c r="D21" t="s">
        <v>18</v>
      </c>
      <c r="E21" s="3" t="e">
        <f>IF(OR([1]!Table6[[#This Row],[ldc]]=1, [1]!Table6[[#This Row],[sids]]=1),1,0)</f>
        <v>#REF!</v>
      </c>
    </row>
    <row r="22" spans="1:5">
      <c r="A22" s="3">
        <v>21</v>
      </c>
      <c r="B22" s="3" t="s">
        <v>45</v>
      </c>
      <c r="C22" s="3" t="s">
        <v>46</v>
      </c>
      <c r="D22" t="s">
        <v>18</v>
      </c>
      <c r="E22" s="3" t="e">
        <f>IF(OR([1]!Table6[[#This Row],[ldc]]=1, [1]!Table6[[#This Row],[sids]]=1),1,0)</f>
        <v>#REF!</v>
      </c>
    </row>
    <row r="23" spans="1:5">
      <c r="A23" s="8">
        <v>22</v>
      </c>
      <c r="B23" s="8" t="s">
        <v>20</v>
      </c>
      <c r="C23" s="8" t="s">
        <v>35</v>
      </c>
      <c r="D23" t="s">
        <v>25</v>
      </c>
      <c r="E23" s="3" t="e">
        <f>IF(OR([1]!Table6[[#This Row],[ldc]]=1, [1]!Table6[[#This Row],[sids]]=1),1,0)</f>
        <v>#REF!</v>
      </c>
    </row>
    <row r="24" spans="1:5">
      <c r="A24" s="3">
        <v>23</v>
      </c>
      <c r="B24" s="3" t="s">
        <v>16</v>
      </c>
      <c r="C24" s="3" t="s">
        <v>46</v>
      </c>
      <c r="D24" t="s">
        <v>25</v>
      </c>
      <c r="E24" s="3" t="e">
        <f>IF(OR([1]!Table6[[#This Row],[ldc]]=1, [1]!Table6[[#This Row],[sids]]=1),1,0)</f>
        <v>#REF!</v>
      </c>
    </row>
    <row r="25" spans="1:5">
      <c r="A25" s="8">
        <v>24</v>
      </c>
      <c r="B25" s="8" t="s">
        <v>23</v>
      </c>
      <c r="C25" s="8" t="s">
        <v>21</v>
      </c>
      <c r="D25" t="s">
        <v>18</v>
      </c>
      <c r="E25" s="3" t="e">
        <f>IF(OR([1]!Table6[[#This Row],[ldc]]=1, [1]!Table6[[#This Row],[sids]]=1),1,0)</f>
        <v>#REF!</v>
      </c>
    </row>
    <row r="26" spans="1:5">
      <c r="A26" s="3">
        <v>25</v>
      </c>
      <c r="B26" s="3" t="s">
        <v>27</v>
      </c>
      <c r="C26" s="3" t="s">
        <v>24</v>
      </c>
      <c r="D26" t="s">
        <v>18</v>
      </c>
      <c r="E26" s="3" t="e">
        <f>IF(OR([1]!Table6[[#This Row],[ldc]]=1, [1]!Table6[[#This Row],[sids]]=1),1,0)</f>
        <v>#REF!</v>
      </c>
    </row>
    <row r="27" spans="1:5">
      <c r="A27" s="8">
        <v>26</v>
      </c>
      <c r="B27" s="8" t="s">
        <v>16</v>
      </c>
      <c r="C27" s="8" t="s">
        <v>21</v>
      </c>
      <c r="D27" t="s">
        <v>18</v>
      </c>
      <c r="E27" s="3" t="e">
        <f>IF(OR([1]!Table6[[#This Row],[ldc]]=1, [1]!Table6[[#This Row],[sids]]=1),1,0)</f>
        <v>#REF!</v>
      </c>
    </row>
    <row r="28" spans="1:5">
      <c r="A28" s="3">
        <v>27</v>
      </c>
      <c r="B28" s="3" t="s">
        <v>16</v>
      </c>
      <c r="C28" s="3" t="s">
        <v>21</v>
      </c>
      <c r="D28" t="s">
        <v>18</v>
      </c>
      <c r="E28" s="3" t="e">
        <f>IF(OR([1]!Table6[[#This Row],[ldc]]=1, [1]!Table6[[#This Row],[sids]]=1),1,0)</f>
        <v>#REF!</v>
      </c>
    </row>
    <row r="29" spans="1:5">
      <c r="A29" s="8">
        <v>28</v>
      </c>
      <c r="B29" s="8" t="s">
        <v>20</v>
      </c>
      <c r="C29" s="8" t="s">
        <v>21</v>
      </c>
      <c r="D29" t="s">
        <v>18</v>
      </c>
      <c r="E29" s="3" t="e">
        <f>IF(OR([1]!Table6[[#This Row],[ldc]]=1, [1]!Table6[[#This Row],[sids]]=1),1,0)</f>
        <v>#REF!</v>
      </c>
    </row>
    <row r="30" spans="1:5">
      <c r="A30" s="3">
        <v>29</v>
      </c>
      <c r="B30" s="3" t="s">
        <v>27</v>
      </c>
      <c r="C30" s="3" t="s">
        <v>21</v>
      </c>
      <c r="D30" t="s">
        <v>22</v>
      </c>
      <c r="E30" s="3" t="e">
        <f>IF(OR([1]!Table6[[#This Row],[ldc]]=1, [1]!Table6[[#This Row],[sids]]=1),1,0)</f>
        <v>#REF!</v>
      </c>
    </row>
    <row r="31" spans="1:5">
      <c r="A31" s="8">
        <v>30</v>
      </c>
      <c r="B31" s="8" t="s">
        <v>16</v>
      </c>
      <c r="C31" s="8" t="s">
        <v>21</v>
      </c>
      <c r="D31" t="s">
        <v>25</v>
      </c>
      <c r="E31" s="3" t="e">
        <f>IF(OR([1]!Table6[[#This Row],[ldc]]=1, [1]!Table6[[#This Row],[sids]]=1),1,0)</f>
        <v>#REF!</v>
      </c>
    </row>
    <row r="32" spans="1:5">
      <c r="A32" s="3">
        <v>31</v>
      </c>
      <c r="B32" s="3" t="s">
        <v>27</v>
      </c>
      <c r="C32" s="3" t="s">
        <v>24</v>
      </c>
      <c r="D32" t="s">
        <v>25</v>
      </c>
      <c r="E32" s="3" t="e">
        <f>IF(OR([1]!Table6[[#This Row],[ldc]]=1, [1]!Table6[[#This Row],[sids]]=1),1,0)</f>
        <v>#REF!</v>
      </c>
    </row>
    <row r="33" spans="1:5">
      <c r="A33" s="8">
        <v>32</v>
      </c>
      <c r="B33" s="8" t="s">
        <v>20</v>
      </c>
      <c r="C33" s="8" t="s">
        <v>46</v>
      </c>
      <c r="D33" t="s">
        <v>25</v>
      </c>
      <c r="E33" s="3" t="e">
        <f>IF(OR([1]!Table6[[#This Row],[ldc]]=1, [1]!Table6[[#This Row],[sids]]=1),1,0)</f>
        <v>#REF!</v>
      </c>
    </row>
    <row r="34" spans="1:5">
      <c r="A34" s="3">
        <v>33</v>
      </c>
      <c r="B34" s="3" t="s">
        <v>20</v>
      </c>
      <c r="C34" s="3" t="s">
        <v>35</v>
      </c>
      <c r="D34" t="s">
        <v>18</v>
      </c>
      <c r="E34" s="3" t="e">
        <f>IF(OR([1]!Table6[[#This Row],[ldc]]=1, [1]!Table6[[#This Row],[sids]]=1),1,0)</f>
        <v>#REF!</v>
      </c>
    </row>
    <row r="35" spans="1:5">
      <c r="A35" s="8">
        <v>34</v>
      </c>
      <c r="B35" s="8" t="s">
        <v>16</v>
      </c>
      <c r="C35" s="8" t="s">
        <v>17</v>
      </c>
      <c r="D35" t="s">
        <v>18</v>
      </c>
      <c r="E35" s="3" t="e">
        <f>IF(OR([1]!Table6[[#This Row],[ldc]]=1, [1]!Table6[[#This Row],[sids]]=1),1,0)</f>
        <v>#REF!</v>
      </c>
    </row>
    <row r="36" spans="1:5">
      <c r="A36" s="3">
        <v>35</v>
      </c>
      <c r="B36" s="3" t="s">
        <v>20</v>
      </c>
      <c r="C36" s="3" t="s">
        <v>21</v>
      </c>
      <c r="D36" t="s">
        <v>18</v>
      </c>
      <c r="E36" s="3" t="e">
        <f>IF(OR([1]!Table6[[#This Row],[ldc]]=1, [1]!Table6[[#This Row],[sids]]=1),1,0)</f>
        <v>#REF!</v>
      </c>
    </row>
    <row r="37" spans="1:5">
      <c r="A37" s="8">
        <v>36</v>
      </c>
      <c r="B37" s="8" t="s">
        <v>27</v>
      </c>
      <c r="C37" s="8" t="s">
        <v>21</v>
      </c>
      <c r="D37" t="s">
        <v>18</v>
      </c>
      <c r="E37" s="3" t="e">
        <f>IF(OR([1]!Table6[[#This Row],[ldc]]=1, [1]!Table6[[#This Row],[sids]]=1),1,0)</f>
        <v>#REF!</v>
      </c>
    </row>
    <row r="38" spans="1:5">
      <c r="A38" s="3">
        <v>37</v>
      </c>
      <c r="B38" s="3" t="s">
        <v>20</v>
      </c>
      <c r="C38" s="3" t="s">
        <v>21</v>
      </c>
      <c r="D38" t="s">
        <v>18</v>
      </c>
      <c r="E38" s="3" t="e">
        <f>IF(OR([1]!Table6[[#This Row],[ldc]]=1, [1]!Table6[[#This Row],[sids]]=1),1,0)</f>
        <v>#REF!</v>
      </c>
    </row>
    <row r="39" spans="1:5">
      <c r="A39" s="8">
        <v>38</v>
      </c>
      <c r="B39" s="8" t="s">
        <v>16</v>
      </c>
      <c r="C39" s="8" t="s">
        <v>21</v>
      </c>
      <c r="D39" t="s">
        <v>43</v>
      </c>
      <c r="E39" s="3" t="e">
        <f>IF(OR([1]!Table6[[#This Row],[ldc]]=1, [1]!Table6[[#This Row],[sids]]=1),1,0)</f>
        <v>#REF!</v>
      </c>
    </row>
    <row r="40" spans="1:5">
      <c r="A40" s="3">
        <v>39</v>
      </c>
      <c r="B40" s="3" t="s">
        <v>27</v>
      </c>
      <c r="C40" s="3" t="s">
        <v>21</v>
      </c>
      <c r="D40" t="s">
        <v>18</v>
      </c>
      <c r="E40" s="3" t="e">
        <f>IF(OR([1]!Table6[[#This Row],[ldc]]=1, [1]!Table6[[#This Row],[sids]]=1),1,0)</f>
        <v>#REF!</v>
      </c>
    </row>
    <row r="41" spans="1:5">
      <c r="A41" s="8">
        <v>40</v>
      </c>
      <c r="B41" s="8" t="s">
        <v>20</v>
      </c>
      <c r="C41" s="8" t="s">
        <v>35</v>
      </c>
      <c r="D41" t="s">
        <v>28</v>
      </c>
      <c r="E41" s="3" t="e">
        <f>IF(OR([1]!Table6[[#This Row],[ldc]]=1, [1]!Table6[[#This Row],[sids]]=1),1,0)</f>
        <v>#REF!</v>
      </c>
    </row>
    <row r="42" spans="1:5">
      <c r="A42" s="3">
        <v>41</v>
      </c>
      <c r="B42" s="3" t="s">
        <v>27</v>
      </c>
      <c r="C42" s="3" t="s">
        <v>67</v>
      </c>
      <c r="D42" t="s">
        <v>28</v>
      </c>
      <c r="E42" s="3" t="e">
        <f>IF(OR([1]!Table6[[#This Row],[ldc]]=1, [1]!Table6[[#This Row],[sids]]=1),1,0)</f>
        <v>#REF!</v>
      </c>
    </row>
    <row r="43" spans="1:5">
      <c r="A43" s="8">
        <v>42</v>
      </c>
      <c r="B43" s="8" t="s">
        <v>20</v>
      </c>
      <c r="C43" s="8" t="s">
        <v>21</v>
      </c>
      <c r="D43" t="s">
        <v>18</v>
      </c>
      <c r="E43" s="3" t="e">
        <f>IF(OR([1]!Table6[[#This Row],[ldc]]=1, [1]!Table6[[#This Row],[sids]]=1),1,0)</f>
        <v>#REF!</v>
      </c>
    </row>
    <row r="44" spans="1:5">
      <c r="A44" s="3">
        <v>43</v>
      </c>
      <c r="B44" s="3" t="s">
        <v>27</v>
      </c>
      <c r="C44" s="3" t="s">
        <v>24</v>
      </c>
      <c r="D44" t="s">
        <v>25</v>
      </c>
      <c r="E44" s="3" t="e">
        <f>IF(OR([1]!Table6[[#This Row],[ldc]]=1, [1]!Table6[[#This Row],[sids]]=1),1,0)</f>
        <v>#REF!</v>
      </c>
    </row>
    <row r="45" spans="1:5">
      <c r="A45" s="8">
        <v>44</v>
      </c>
      <c r="B45" s="8" t="s">
        <v>16</v>
      </c>
      <c r="C45" s="8" t="s">
        <v>46</v>
      </c>
      <c r="D45" t="s">
        <v>22</v>
      </c>
      <c r="E45" s="3" t="e">
        <f>IF(OR([1]!Table6[[#This Row],[ldc]]=1, [1]!Table6[[#This Row],[sids]]=1),1,0)</f>
        <v>#REF!</v>
      </c>
    </row>
    <row r="46" spans="1:5">
      <c r="A46" s="3">
        <v>45</v>
      </c>
      <c r="B46" s="3" t="s">
        <v>27</v>
      </c>
      <c r="C46" s="3" t="s">
        <v>21</v>
      </c>
      <c r="D46" t="s">
        <v>28</v>
      </c>
      <c r="E46" s="3" t="e">
        <f>IF(OR([1]!Table6[[#This Row],[ldc]]=1, [1]!Table6[[#This Row],[sids]]=1),1,0)</f>
        <v>#REF!</v>
      </c>
    </row>
    <row r="47" spans="1:5">
      <c r="A47" s="8">
        <v>46</v>
      </c>
      <c r="B47" s="8" t="s">
        <v>20</v>
      </c>
      <c r="C47" s="8" t="s">
        <v>21</v>
      </c>
      <c r="D47" t="s">
        <v>43</v>
      </c>
      <c r="E47" s="3" t="e">
        <f>IF(OR([1]!Table6[[#This Row],[ldc]]=1, [1]!Table6[[#This Row],[sids]]=1),1,0)</f>
        <v>#REF!</v>
      </c>
    </row>
    <row r="48" spans="1:5">
      <c r="A48" s="3">
        <v>47</v>
      </c>
      <c r="B48" s="3" t="s">
        <v>16</v>
      </c>
      <c r="C48" s="3" t="s">
        <v>24</v>
      </c>
      <c r="D48" t="s">
        <v>18</v>
      </c>
      <c r="E48" s="3" t="e">
        <f>IF(OR([1]!Table6[[#This Row],[ldc]]=1, [1]!Table6[[#This Row],[sids]]=1),1,0)</f>
        <v>#REF!</v>
      </c>
    </row>
    <row r="49" spans="1:5">
      <c r="A49" s="8">
        <v>48</v>
      </c>
      <c r="B49" s="8" t="s">
        <v>20</v>
      </c>
      <c r="C49" s="8" t="s">
        <v>46</v>
      </c>
      <c r="D49" t="s">
        <v>28</v>
      </c>
      <c r="E49" s="3" t="e">
        <f>IF(OR([1]!Table6[[#This Row],[ldc]]=1, [1]!Table6[[#This Row],[sids]]=1),1,0)</f>
        <v>#REF!</v>
      </c>
    </row>
    <row r="50" spans="1:5">
      <c r="A50" s="3">
        <v>49</v>
      </c>
      <c r="B50" s="3" t="s">
        <v>20</v>
      </c>
      <c r="C50" s="3" t="s">
        <v>46</v>
      </c>
      <c r="D50" t="s">
        <v>18</v>
      </c>
      <c r="E50" s="3" t="e">
        <f>IF(OR([1]!Table6[[#This Row],[ldc]]=1, [1]!Table6[[#This Row],[sids]]=1),1,0)</f>
        <v>#REF!</v>
      </c>
    </row>
    <row r="51" spans="1:5">
      <c r="A51" s="8">
        <v>50</v>
      </c>
      <c r="B51" s="8" t="s">
        <v>45</v>
      </c>
      <c r="C51" s="8" t="s">
        <v>46</v>
      </c>
      <c r="D51" t="s">
        <v>18</v>
      </c>
      <c r="E51" s="3" t="e">
        <f>IF(OR([1]!Table6[[#This Row],[ldc]]=1, [1]!Table6[[#This Row],[sids]]=1),1,0)</f>
        <v>#REF!</v>
      </c>
    </row>
    <row r="52" spans="1:5">
      <c r="A52" s="3">
        <v>51</v>
      </c>
      <c r="B52" s="3" t="s">
        <v>27</v>
      </c>
      <c r="C52" s="3" t="s">
        <v>46</v>
      </c>
      <c r="D52" t="s">
        <v>25</v>
      </c>
      <c r="E52" s="3" t="e">
        <f>IF(OR([1]!Table6[[#This Row],[ldc]]=1, [1]!Table6[[#This Row],[sids]]=1),1,0)</f>
        <v>#REF!</v>
      </c>
    </row>
    <row r="53" spans="1:5">
      <c r="A53" s="8">
        <v>52</v>
      </c>
      <c r="B53" s="8" t="s">
        <v>27</v>
      </c>
      <c r="C53" s="8" t="s">
        <v>21</v>
      </c>
      <c r="D53" t="s">
        <v>18</v>
      </c>
      <c r="E53" s="3" t="e">
        <f>IF(OR([1]!Table6[[#This Row],[ldc]]=1, [1]!Table6[[#This Row],[sids]]=1),1,0)</f>
        <v>#REF!</v>
      </c>
    </row>
    <row r="54" spans="1:5">
      <c r="A54" s="3">
        <v>53</v>
      </c>
      <c r="B54" s="3" t="s">
        <v>20</v>
      </c>
      <c r="C54" s="3" t="s">
        <v>35</v>
      </c>
      <c r="D54" t="s">
        <v>43</v>
      </c>
      <c r="E54" s="3" t="e">
        <f>IF(OR([1]!Table6[[#This Row],[ldc]]=1, [1]!Table6[[#This Row],[sids]]=1),1,0)</f>
        <v>#REF!</v>
      </c>
    </row>
    <row r="55" spans="1:5">
      <c r="A55" s="8">
        <v>54</v>
      </c>
      <c r="B55" s="8" t="s">
        <v>27</v>
      </c>
      <c r="C55" s="8" t="s">
        <v>46</v>
      </c>
      <c r="D55" t="s">
        <v>28</v>
      </c>
      <c r="E55" s="3" t="e">
        <f>IF(OR([1]!Table6[[#This Row],[ldc]]=1, [1]!Table6[[#This Row],[sids]]=1),1,0)</f>
        <v>#REF!</v>
      </c>
    </row>
    <row r="56" spans="1:5">
      <c r="A56" s="3">
        <v>55</v>
      </c>
      <c r="B56" s="3" t="s">
        <v>27</v>
      </c>
      <c r="C56" s="3" t="s">
        <v>46</v>
      </c>
      <c r="D56" t="s">
        <v>28</v>
      </c>
      <c r="E56" s="3" t="e">
        <f>IF(OR([1]!Table6[[#This Row],[ldc]]=1, [1]!Table6[[#This Row],[sids]]=1),1,0)</f>
        <v>#REF!</v>
      </c>
    </row>
    <row r="57" spans="1:5">
      <c r="A57" s="8">
        <v>56</v>
      </c>
      <c r="B57" s="8" t="s">
        <v>20</v>
      </c>
      <c r="C57" s="8" t="s">
        <v>46</v>
      </c>
      <c r="D57" t="s">
        <v>28</v>
      </c>
      <c r="E57" s="3" t="e">
        <f>IF(OR([1]!Table6[[#This Row],[ldc]]=1, [1]!Table6[[#This Row],[sids]]=1),1,0)</f>
        <v>#REF!</v>
      </c>
    </row>
    <row r="58" spans="1:5">
      <c r="A58" s="3">
        <v>57</v>
      </c>
      <c r="B58" s="3" t="s">
        <v>20</v>
      </c>
      <c r="C58" s="3" t="s">
        <v>21</v>
      </c>
      <c r="D58" t="s">
        <v>28</v>
      </c>
      <c r="E58" s="3" t="e">
        <f>IF(OR([1]!Table6[[#This Row],[ldc]]=1, [1]!Table6[[#This Row],[sids]]=1),1,0)</f>
        <v>#REF!</v>
      </c>
    </row>
    <row r="59" spans="1:5">
      <c r="A59" s="8">
        <v>58</v>
      </c>
      <c r="B59" s="8" t="s">
        <v>16</v>
      </c>
      <c r="C59" s="8" t="s">
        <v>46</v>
      </c>
      <c r="D59" t="s">
        <v>28</v>
      </c>
      <c r="E59" s="3" t="e">
        <f>IF(OR([1]!Table6[[#This Row],[ldc]]=1, [1]!Table6[[#This Row],[sids]]=1),1,0)</f>
        <v>#REF!</v>
      </c>
    </row>
    <row r="60" spans="1:5">
      <c r="A60" s="3">
        <v>59</v>
      </c>
      <c r="B60" s="3" t="s">
        <v>20</v>
      </c>
      <c r="C60" s="3" t="s">
        <v>46</v>
      </c>
      <c r="D60" t="s">
        <v>18</v>
      </c>
      <c r="E60" s="3" t="e">
        <f>IF(OR([1]!Table6[[#This Row],[ldc]]=1, [1]!Table6[[#This Row],[sids]]=1),1,0)</f>
        <v>#REF!</v>
      </c>
    </row>
    <row r="61" spans="1:5">
      <c r="A61" s="8">
        <v>60</v>
      </c>
      <c r="B61" s="8" t="s">
        <v>27</v>
      </c>
      <c r="C61" s="8" t="s">
        <v>24</v>
      </c>
      <c r="D61" t="s">
        <v>18</v>
      </c>
      <c r="E61" s="3" t="e">
        <f>IF(OR([1]!Table6[[#This Row],[ldc]]=1, [1]!Table6[[#This Row],[sids]]=1),1,0)</f>
        <v>#REF!</v>
      </c>
    </row>
    <row r="62" spans="1:5">
      <c r="A62" s="3">
        <v>61</v>
      </c>
      <c r="B62" s="3" t="s">
        <v>20</v>
      </c>
      <c r="C62" s="3" t="s">
        <v>24</v>
      </c>
      <c r="D62" t="s">
        <v>28</v>
      </c>
      <c r="E62" s="3" t="e">
        <f>IF(OR([1]!Table6[[#This Row],[ldc]]=1, [1]!Table6[[#This Row],[sids]]=1),1,0)</f>
        <v>#REF!</v>
      </c>
    </row>
    <row r="63" spans="1:5">
      <c r="A63" s="8">
        <v>62</v>
      </c>
      <c r="B63" s="8" t="s">
        <v>16</v>
      </c>
      <c r="C63" s="8" t="s">
        <v>24</v>
      </c>
      <c r="D63" t="s">
        <v>18</v>
      </c>
      <c r="E63" s="3" t="e">
        <f>IF(OR([1]!Table6[[#This Row],[ldc]]=1, [1]!Table6[[#This Row],[sids]]=1),1,0)</f>
        <v>#REF!</v>
      </c>
    </row>
    <row r="64" spans="1:5">
      <c r="A64" s="3">
        <v>63</v>
      </c>
      <c r="B64" s="3" t="s">
        <v>16</v>
      </c>
      <c r="C64" s="3" t="s">
        <v>46</v>
      </c>
      <c r="D64" t="s">
        <v>18</v>
      </c>
      <c r="E64" s="3" t="e">
        <f>IF(OR([1]!Table6[[#This Row],[ldc]]=1, [1]!Table6[[#This Row],[sids]]=1),1,0)</f>
        <v>#REF!</v>
      </c>
    </row>
    <row r="65" spans="1:5">
      <c r="A65" s="8">
        <v>64</v>
      </c>
      <c r="B65" s="8" t="s">
        <v>45</v>
      </c>
      <c r="C65" s="8" t="s">
        <v>46</v>
      </c>
      <c r="D65" t="s">
        <v>18</v>
      </c>
      <c r="E65" s="3" t="e">
        <f>IF(OR([1]!Table6[[#This Row],[ldc]]=1, [1]!Table6[[#This Row],[sids]]=1),1,0)</f>
        <v>#REF!</v>
      </c>
    </row>
    <row r="66" spans="1:5">
      <c r="A66" s="3">
        <v>65</v>
      </c>
      <c r="B66" s="3" t="s">
        <v>27</v>
      </c>
      <c r="C66" s="3" t="s">
        <v>46</v>
      </c>
      <c r="D66" t="s">
        <v>28</v>
      </c>
      <c r="E66" s="3" t="e">
        <f>IF(OR([1]!Table6[[#This Row],[ldc]]=1, [1]!Table6[[#This Row],[sids]]=1),1,0)</f>
        <v>#REF!</v>
      </c>
    </row>
    <row r="67" spans="1:5">
      <c r="A67" s="8">
        <v>66</v>
      </c>
      <c r="B67" s="8" t="s">
        <v>27</v>
      </c>
      <c r="C67" s="8" t="s">
        <v>24</v>
      </c>
      <c r="D67" t="s">
        <v>28</v>
      </c>
      <c r="E67" s="3" t="e">
        <f>IF(OR([1]!Table6[[#This Row],[ldc]]=1, [1]!Table6[[#This Row],[sids]]=1),1,0)</f>
        <v>#REF!</v>
      </c>
    </row>
    <row r="68" spans="1:5">
      <c r="A68" s="3">
        <v>67</v>
      </c>
      <c r="B68" s="3" t="s">
        <v>20</v>
      </c>
      <c r="C68" s="3" t="s">
        <v>21</v>
      </c>
      <c r="D68" t="s">
        <v>22</v>
      </c>
      <c r="E68" s="16" t="e">
        <f>IF(OR([1]!Table6[[#This Row],[ldc]]=1, [1]!Table6[[#This Row],[sids]]=1),1,0)</f>
        <v>#REF!</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4AA92F-678E-480C-829B-520F3743036D}">
  <dimension ref="A3:B7"/>
  <sheetViews>
    <sheetView workbookViewId="0">
      <selection activeCell="B4" sqref="B4"/>
    </sheetView>
  </sheetViews>
  <sheetFormatPr defaultColWidth="8.85546875" defaultRowHeight="15"/>
  <cols>
    <col min="1" max="1" width="13.140625" bestFit="1" customWidth="1"/>
    <col min="2" max="2" width="10.85546875" bestFit="1" customWidth="1"/>
    <col min="3" max="3" width="11.85546875" bestFit="1" customWidth="1"/>
    <col min="4" max="4" width="9.85546875" bestFit="1" customWidth="1"/>
    <col min="5" max="5" width="8.85546875" bestFit="1" customWidth="1"/>
    <col min="6" max="7" width="11.85546875" bestFit="1" customWidth="1"/>
    <col min="8" max="8" width="10.85546875" bestFit="1" customWidth="1"/>
    <col min="9" max="9" width="6.42578125" bestFit="1" customWidth="1"/>
    <col min="10" max="10" width="7.85546875" bestFit="1" customWidth="1"/>
    <col min="11" max="11" width="11.85546875" bestFit="1" customWidth="1"/>
    <col min="12" max="12" width="7.42578125" bestFit="1" customWidth="1"/>
    <col min="13" max="13" width="9.85546875" bestFit="1" customWidth="1"/>
    <col min="14" max="14" width="11.85546875" bestFit="1" customWidth="1"/>
    <col min="15" max="22" width="7.42578125" bestFit="1" customWidth="1"/>
    <col min="23" max="23" width="11.85546875" bestFit="1" customWidth="1"/>
    <col min="24" max="24" width="8.85546875" bestFit="1" customWidth="1"/>
    <col min="25" max="25" width="11.85546875" bestFit="1" customWidth="1"/>
    <col min="26" max="28" width="7.42578125" bestFit="1" customWidth="1"/>
    <col min="29" max="29" width="9.85546875" bestFit="1" customWidth="1"/>
    <col min="30" max="30" width="11.85546875" bestFit="1" customWidth="1"/>
    <col min="31" max="31" width="8.85546875" bestFit="1" customWidth="1"/>
    <col min="32" max="32" width="7.85546875" bestFit="1" customWidth="1"/>
    <col min="33" max="33" width="8.85546875" bestFit="1" customWidth="1"/>
    <col min="34" max="35" width="8.42578125" bestFit="1" customWidth="1"/>
    <col min="36" max="36" width="9.85546875" bestFit="1" customWidth="1"/>
    <col min="37" max="37" width="8.85546875" bestFit="1" customWidth="1"/>
    <col min="38" max="39" width="8.42578125" bestFit="1" customWidth="1"/>
    <col min="40" max="40" width="11.85546875" bestFit="1" customWidth="1"/>
    <col min="41" max="41" width="7.42578125" bestFit="1" customWidth="1"/>
    <col min="42" max="42" width="10" bestFit="1" customWidth="1"/>
    <col min="43" max="45" width="7.42578125" bestFit="1" customWidth="1"/>
    <col min="46" max="46" width="12" bestFit="1" customWidth="1"/>
    <col min="47" max="49" width="7.42578125" bestFit="1" customWidth="1"/>
    <col min="50" max="50" width="10" bestFit="1" customWidth="1"/>
    <col min="51" max="52" width="7.42578125" bestFit="1" customWidth="1"/>
    <col min="53" max="54" width="12" bestFit="1" customWidth="1"/>
    <col min="55" max="55" width="10" bestFit="1" customWidth="1"/>
    <col min="56" max="57" width="7.42578125" bestFit="1" customWidth="1"/>
    <col min="58" max="58" width="8" bestFit="1" customWidth="1"/>
    <col min="59" max="71" width="7.42578125" bestFit="1" customWidth="1"/>
    <col min="72" max="92" width="8.42578125" bestFit="1" customWidth="1"/>
    <col min="93" max="93" width="12" bestFit="1" customWidth="1"/>
    <col min="94" max="96" width="8.42578125" bestFit="1" customWidth="1"/>
    <col min="97" max="97" width="9" bestFit="1" customWidth="1"/>
    <col min="98" max="120" width="8.42578125" bestFit="1" customWidth="1"/>
    <col min="121" max="121" width="12" bestFit="1" customWidth="1"/>
  </cols>
  <sheetData>
    <row r="3" spans="1:2">
      <c r="A3" s="21" t="s">
        <v>1021</v>
      </c>
    </row>
    <row r="4" spans="1:2">
      <c r="A4" s="22" t="s">
        <v>1022</v>
      </c>
      <c r="B4" s="10">
        <v>25860133.978174612</v>
      </c>
    </row>
    <row r="5" spans="1:2">
      <c r="A5" s="22" t="s">
        <v>1023</v>
      </c>
      <c r="B5" s="10">
        <v>24373643.63860029</v>
      </c>
    </row>
    <row r="6" spans="1:2">
      <c r="A6" s="22" t="s">
        <v>1024</v>
      </c>
      <c r="B6" s="10">
        <v>8052441.9564935081</v>
      </c>
    </row>
    <row r="7" spans="1:2">
      <c r="A7" s="22" t="s">
        <v>1025</v>
      </c>
      <c r="B7" s="10">
        <v>5557467.3993506478</v>
      </c>
    </row>
  </sheetData>
  <pageMargins left="0.7" right="0.7" top="0.75" bottom="0.75" header="0.3" footer="0.3"/>
  <pageSetup paperSize="9" orientation="portrait" r:id="rId2"/>
  <drawing r:id="rId3"/>
  <extLst>
    <ext xmlns:x14="http://schemas.microsoft.com/office/spreadsheetml/2009/9/main" uri="{A8765BA9-456A-4dab-B4F3-ACF838C121DE}">
      <x14:slicerList>
        <x14:slicer r:id="rId4"/>
      </x14:slicerList>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B360A4-2C94-40F2-A92B-4AD97D301550}">
  <dimension ref="A3:A4"/>
  <sheetViews>
    <sheetView workbookViewId="0">
      <selection activeCell="A3" sqref="A3:A4"/>
    </sheetView>
  </sheetViews>
  <sheetFormatPr defaultColWidth="8.85546875" defaultRowHeight="15"/>
  <cols>
    <col min="1" max="1" width="19.42578125" bestFit="1" customWidth="1"/>
  </cols>
  <sheetData>
    <row r="3" spans="1:1">
      <c r="A3" t="s">
        <v>1033</v>
      </c>
    </row>
    <row r="4" spans="1:1">
      <c r="A4" s="10">
        <v>25548329.277380954</v>
      </c>
    </row>
  </sheetData>
  <pageMargins left="0.7" right="0.7" top="0.75" bottom="0.75" header="0.3" footer="0.3"/>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558A297E-A2A6-4DF7-8033-246AF6F3BA1B}">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0. Introduction</vt:lpstr>
      <vt:lpstr>1. Dashboard</vt:lpstr>
      <vt:lpstr>2. Data</vt:lpstr>
      <vt:lpstr>3. Background data</vt:lpstr>
      <vt:lpstr>Project level</vt:lpstr>
      <vt:lpstr>piv</vt:lpstr>
      <vt:lpstr>piv undefined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Deursen, Max van</dc:creator>
  <cp:keywords/>
  <dc:description/>
  <cp:lastModifiedBy>Deursen, Max van</cp:lastModifiedBy>
  <cp:revision/>
  <dcterms:created xsi:type="dcterms:W3CDTF">2021-11-26T13:55:25Z</dcterms:created>
  <dcterms:modified xsi:type="dcterms:W3CDTF">2022-03-03T00:29:35Z</dcterms:modified>
  <cp:category/>
  <cp:contentStatus/>
</cp:coreProperties>
</file>